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'CPT'!$A$1:$AA$55</definedName>
    <definedName name="_xlnm.Print_Area" localSheetId="7">'DC1'!$A$1:$AA$55</definedName>
    <definedName name="_xlnm.Print_Area" localSheetId="13">'DC2'!$A$1:$AA$55</definedName>
    <definedName name="_xlnm.Print_Area" localSheetId="18">'DC3'!$A$1:$AA$55</definedName>
    <definedName name="_xlnm.Print_Area" localSheetId="26">'DC4'!$A$1:$AA$55</definedName>
    <definedName name="_xlnm.Print_Area" localSheetId="30">'DC5'!$A$1:$AA$55</definedName>
    <definedName name="_xlnm.Print_Area" localSheetId="0">'Summary'!$A$1:$AA$55</definedName>
    <definedName name="_xlnm.Print_Area" localSheetId="2">'WC011'!$A$1:$AA$55</definedName>
    <definedName name="_xlnm.Print_Area" localSheetId="3">'WC012'!$A$1:$AA$55</definedName>
    <definedName name="_xlnm.Print_Area" localSheetId="4">'WC013'!$A$1:$AA$55</definedName>
    <definedName name="_xlnm.Print_Area" localSheetId="5">'WC014'!$A$1:$AA$55</definedName>
    <definedName name="_xlnm.Print_Area" localSheetId="6">'WC015'!$A$1:$AA$55</definedName>
    <definedName name="_xlnm.Print_Area" localSheetId="8">'WC022'!$A$1:$AA$55</definedName>
    <definedName name="_xlnm.Print_Area" localSheetId="9">'WC023'!$A$1:$AA$55</definedName>
    <definedName name="_xlnm.Print_Area" localSheetId="10">'WC024'!$A$1:$AA$55</definedName>
    <definedName name="_xlnm.Print_Area" localSheetId="11">'WC025'!$A$1:$AA$55</definedName>
    <definedName name="_xlnm.Print_Area" localSheetId="12">'WC026'!$A$1:$AA$55</definedName>
    <definedName name="_xlnm.Print_Area" localSheetId="14">'WC031'!$A$1:$AA$55</definedName>
    <definedName name="_xlnm.Print_Area" localSheetId="15">'WC032'!$A$1:$AA$55</definedName>
    <definedName name="_xlnm.Print_Area" localSheetId="16">'WC033'!$A$1:$AA$55</definedName>
    <definedName name="_xlnm.Print_Area" localSheetId="17">'WC034'!$A$1:$AA$55</definedName>
    <definedName name="_xlnm.Print_Area" localSheetId="19">'WC041'!$A$1:$AA$55</definedName>
    <definedName name="_xlnm.Print_Area" localSheetId="20">'WC042'!$A$1:$AA$55</definedName>
    <definedName name="_xlnm.Print_Area" localSheetId="21">'WC043'!$A$1:$AA$55</definedName>
    <definedName name="_xlnm.Print_Area" localSheetId="22">'WC044'!$A$1:$AA$55</definedName>
    <definedName name="_xlnm.Print_Area" localSheetId="23">'WC045'!$A$1:$AA$55</definedName>
    <definedName name="_xlnm.Print_Area" localSheetId="24">'WC047'!$A$1:$AA$55</definedName>
    <definedName name="_xlnm.Print_Area" localSheetId="25">'WC048'!$A$1:$AA$55</definedName>
    <definedName name="_xlnm.Print_Area" localSheetId="27">'WC051'!$A$1:$AA$55</definedName>
    <definedName name="_xlnm.Print_Area" localSheetId="28">'WC052'!$A$1:$AA$55</definedName>
    <definedName name="_xlnm.Print_Area" localSheetId="29">'WC053'!$A$1:$AA$55</definedName>
  </definedNames>
  <calcPr calcMode="manual" fullCalcOnLoad="1"/>
</workbook>
</file>

<file path=xl/sharedStrings.xml><?xml version="1.0" encoding="utf-8"?>
<sst xmlns="http://schemas.openxmlformats.org/spreadsheetml/2006/main" count="2697" uniqueCount="95">
  <si>
    <t>Western Cape: Cape Town(CPT) - Table C2 Quarterly Budget Statement - Financial Performance (standard classification) for 3rd Quarter ended 31 March 2017 (Figures Finalised as at 2017/05/04)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</si>
  <si>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</si>
  <si>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</si>
  <si>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</si>
  <si>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</si>
  <si>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</si>
  <si>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</si>
  <si>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</si>
  <si>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</si>
  <si>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</si>
  <si>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</si>
  <si>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</si>
  <si>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</si>
  <si>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</si>
  <si>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</si>
  <si>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</si>
  <si>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</si>
  <si>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</si>
  <si>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</si>
  <si>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</si>
  <si>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</si>
  <si>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</si>
  <si>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</si>
  <si>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</si>
  <si>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</si>
  <si>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</si>
  <si>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</si>
  <si>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</si>
  <si>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</si>
  <si>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</si>
  <si>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</si>
  <si>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</si>
  <si>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</si>
  <si>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</si>
  <si>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</si>
  <si>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</si>
  <si>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</si>
  <si>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</si>
  <si>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</si>
  <si>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</si>
  <si>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</si>
  <si>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</si>
  <si>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</si>
  <si>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</si>
  <si>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</si>
  <si>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</si>
  <si>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</si>
  <si>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</si>
  <si>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</si>
  <si>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</si>
  <si>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</si>
  <si>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</si>
  <si>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</si>
  <si>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</si>
  <si>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</si>
  <si>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</si>
  <si>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</si>
  <si>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</si>
  <si>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</si>
  <si>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Western Cape: Matzikama(WC011) - Table C2 Quarterly Budget Statement - Financial Performance (standard classification) for 3rd Quarter ended 31 March 2017 (Figures Finalised as at 2017/05/04)</t>
  </si>
  <si>
    <t>Western Cape: Cederberg(WC012) - Table C2 Quarterly Budget Statement - Financial Performance (standard classification) for 3rd Quarter ended 31 March 2017 (Figures Finalised as at 2017/05/04)</t>
  </si>
  <si>
    <t>Western Cape: Bergrivier(WC013) - Table C2 Quarterly Budget Statement - Financial Performance (standard classification) for 3rd Quarter ended 31 March 2017 (Figures Finalised as at 2017/05/04)</t>
  </si>
  <si>
    <t>Western Cape: Saldanha Bay(WC014) - Table C2 Quarterly Budget Statement - Financial Performance (standard classification) for 3rd Quarter ended 31 March 2017 (Figures Finalised as at 2017/05/04)</t>
  </si>
  <si>
    <t>Western Cape: Swartland(WC015) - Table C2 Quarterly Budget Statement - Financial Performance (standard classification) for 3rd Quarter ended 31 March 2017 (Figures Finalised as at 2017/05/04)</t>
  </si>
  <si>
    <t>Western Cape: West Coast(DC1) - Table C2 Quarterly Budget Statement - Financial Performance (standard classification) for 3rd Quarter ended 31 March 2017 (Figures Finalised as at 2017/05/04)</t>
  </si>
  <si>
    <t>Western Cape: Witzenberg(WC022) - Table C2 Quarterly Budget Statement - Financial Performance (standard classification) for 3rd Quarter ended 31 March 2017 (Figures Finalised as at 2017/05/04)</t>
  </si>
  <si>
    <t>Western Cape: Drakenstein(WC023) - Table C2 Quarterly Budget Statement - Financial Performance (standard classification) for 3rd Quarter ended 31 March 2017 (Figures Finalised as at 2017/05/04)</t>
  </si>
  <si>
    <t>Western Cape: Stellenbosch(WC024) - Table C2 Quarterly Budget Statement - Financial Performance (standard classification) for 3rd Quarter ended 31 March 2017 (Figures Finalised as at 2017/05/04)</t>
  </si>
  <si>
    <t>Western Cape: Breede Valley(WC025) - Table C2 Quarterly Budget Statement - Financial Performance (standard classification) for 3rd Quarter ended 31 March 2017 (Figures Finalised as at 2017/05/04)</t>
  </si>
  <si>
    <t>Western Cape: Langeberg(WC026) - Table C2 Quarterly Budget Statement - Financial Performance (standard classification) for 3rd Quarter ended 31 March 2017 (Figures Finalised as at 2017/05/04)</t>
  </si>
  <si>
    <t>Western Cape: Cape Winelands DM(DC2) - Table C2 Quarterly Budget Statement - Financial Performance (standard classification) for 3rd Quarter ended 31 March 2017 (Figures Finalised as at 2017/05/04)</t>
  </si>
  <si>
    <t>Western Cape: Theewaterskloof(WC031) - Table C2 Quarterly Budget Statement - Financial Performance (standard classification) for 3rd Quarter ended 31 March 2017 (Figures Finalised as at 2017/05/04)</t>
  </si>
  <si>
    <t>Western Cape: Overstrand(WC032) - Table C2 Quarterly Budget Statement - Financial Performance (standard classification) for 3rd Quarter ended 31 March 2017 (Figures Finalised as at 2017/05/04)</t>
  </si>
  <si>
    <t>Western Cape: Cape Agulhas(WC033) - Table C2 Quarterly Budget Statement - Financial Performance (standard classification) for 3rd Quarter ended 31 March 2017 (Figures Finalised as at 2017/05/04)</t>
  </si>
  <si>
    <t>Western Cape: Swellendam(WC034) - Table C2 Quarterly Budget Statement - Financial Performance (standard classification) for 3rd Quarter ended 31 March 2017 (Figures Finalised as at 2017/05/04)</t>
  </si>
  <si>
    <t>Western Cape: Overberg(DC3) - Table C2 Quarterly Budget Statement - Financial Performance (standard classification) for 3rd Quarter ended 31 March 2017 (Figures Finalised as at 2017/05/04)</t>
  </si>
  <si>
    <t>Western Cape: Kannaland(WC041) - Table C2 Quarterly Budget Statement - Financial Performance (standard classification) for 3rd Quarter ended 31 March 2017 (Figures Finalised as at 2017/05/04)</t>
  </si>
  <si>
    <t>Western Cape: Hessequa(WC042) - Table C2 Quarterly Budget Statement - Financial Performance (standard classification) for 3rd Quarter ended 31 March 2017 (Figures Finalised as at 2017/05/04)</t>
  </si>
  <si>
    <t>Western Cape: Mossel Bay(WC043) - Table C2 Quarterly Budget Statement - Financial Performance (standard classification) for 3rd Quarter ended 31 March 2017 (Figures Finalised as at 2017/05/04)</t>
  </si>
  <si>
    <t>Western Cape: George(WC044) - Table C2 Quarterly Budget Statement - Financial Performance (standard classification) for 3rd Quarter ended 31 March 2017 (Figures Finalised as at 2017/05/04)</t>
  </si>
  <si>
    <t>Western Cape: Oudtshoorn(WC045) - Table C2 Quarterly Budget Statement - Financial Performance (standard classification) for 3rd Quarter ended 31 March 2017 (Figures Finalised as at 2017/05/04)</t>
  </si>
  <si>
    <t>Western Cape: Bitou(WC047) - Table C2 Quarterly Budget Statement - Financial Performance (standard classification) for 3rd Quarter ended 31 March 2017 (Figures Finalised as at 2017/05/04)</t>
  </si>
  <si>
    <t>Western Cape: Knysna(WC048) - Table C2 Quarterly Budget Statement - Financial Performance (standard classification) for 3rd Quarter ended 31 March 2017 (Figures Finalised as at 2017/05/04)</t>
  </si>
  <si>
    <t>Western Cape: Eden(DC4) - Table C2 Quarterly Budget Statement - Financial Performance (standard classification) for 3rd Quarter ended 31 March 2017 (Figures Finalised as at 2017/05/04)</t>
  </si>
  <si>
    <t>Western Cape: Laingsburg(WC051) - Table C2 Quarterly Budget Statement - Financial Performance (standard classification) for 3rd Quarter ended 31 March 2017 (Figures Finalised as at 2017/05/04)</t>
  </si>
  <si>
    <t>Western Cape: Prince Albert(WC052) - Table C2 Quarterly Budget Statement - Financial Performance (standard classification) for 3rd Quarter ended 31 March 2017 (Figures Finalised as at 2017/05/04)</t>
  </si>
  <si>
    <t>Western Cape: Beaufort West(WC053) - Table C2 Quarterly Budget Statement - Financial Performance (standard classification) for 3rd Quarter ended 31 March 2017 (Figures Finalised as at 2017/05/04)</t>
  </si>
  <si>
    <t>Western Cape: Central Karoo(DC5) - Table C2 Quarterly Budget Statement - Financial Performance (standard classification) for 3rd Quarter ended 31 March 2017 (Figures Finalised as at 2017/05/04)</t>
  </si>
  <si>
    <t>Summary - Table C2 Quarterly Budget Statement - Financial Performance (standard classification) for 3rd Quarter ended 31 March 2017 (Figures Finalised as at 2017/05/04)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</si>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</sst>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16121815938</v>
      </c>
      <c r="D5" s="19">
        <f>SUM(D6:D8)</f>
        <v>0</v>
      </c>
      <c r="E5" s="20">
        <f t="shared" si="0"/>
        <v>16906484780</v>
      </c>
      <c r="F5" s="21">
        <f t="shared" si="0"/>
        <v>17708372199</v>
      </c>
      <c r="G5" s="21">
        <f t="shared" si="0"/>
        <v>3483502688</v>
      </c>
      <c r="H5" s="21">
        <f t="shared" si="0"/>
        <v>1657477330</v>
      </c>
      <c r="I5" s="21">
        <f t="shared" si="0"/>
        <v>975108244</v>
      </c>
      <c r="J5" s="21">
        <f t="shared" si="0"/>
        <v>6116088262</v>
      </c>
      <c r="K5" s="21">
        <f t="shared" si="0"/>
        <v>935592794</v>
      </c>
      <c r="L5" s="21">
        <f t="shared" si="0"/>
        <v>922098765</v>
      </c>
      <c r="M5" s="21">
        <f t="shared" si="0"/>
        <v>2728583456</v>
      </c>
      <c r="N5" s="21">
        <f t="shared" si="0"/>
        <v>4586275015</v>
      </c>
      <c r="O5" s="21">
        <f t="shared" si="0"/>
        <v>1006529877</v>
      </c>
      <c r="P5" s="21">
        <f t="shared" si="0"/>
        <v>995986643</v>
      </c>
      <c r="Q5" s="21">
        <f t="shared" si="0"/>
        <v>2448694842</v>
      </c>
      <c r="R5" s="21">
        <f t="shared" si="0"/>
        <v>4451211362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15153574639</v>
      </c>
      <c r="X5" s="21">
        <f t="shared" si="0"/>
        <v>13522838251</v>
      </c>
      <c r="Y5" s="21">
        <f t="shared" si="0"/>
        <v>1630736388</v>
      </c>
      <c r="Z5" s="4">
        <f>+IF(X5&lt;&gt;0,+(Y5/X5)*100,0)</f>
        <v>12.059128104112379</v>
      </c>
      <c r="AA5" s="19">
        <f>SUM(AA6:AA8)</f>
        <v>17708372199</v>
      </c>
    </row>
    <row r="6" spans="1:27" ht="13.5">
      <c r="A6" s="5" t="s">
        <v>33</v>
      </c>
      <c r="B6" s="3"/>
      <c r="C6" s="22">
        <v>1127393610</v>
      </c>
      <c r="D6" s="22"/>
      <c r="E6" s="23">
        <v>1038866156</v>
      </c>
      <c r="F6" s="24">
        <v>1055044362</v>
      </c>
      <c r="G6" s="24">
        <v>354899840</v>
      </c>
      <c r="H6" s="24">
        <v>-82937932</v>
      </c>
      <c r="I6" s="24">
        <v>64665700</v>
      </c>
      <c r="J6" s="24">
        <v>336627608</v>
      </c>
      <c r="K6" s="24">
        <v>28589359</v>
      </c>
      <c r="L6" s="24">
        <v>25822354</v>
      </c>
      <c r="M6" s="24">
        <v>227419397</v>
      </c>
      <c r="N6" s="24">
        <v>281831110</v>
      </c>
      <c r="O6" s="24">
        <v>65223021</v>
      </c>
      <c r="P6" s="24">
        <v>33565119</v>
      </c>
      <c r="Q6" s="24">
        <v>196545574</v>
      </c>
      <c r="R6" s="24">
        <v>295333714</v>
      </c>
      <c r="S6" s="24"/>
      <c r="T6" s="24"/>
      <c r="U6" s="24"/>
      <c r="V6" s="24"/>
      <c r="W6" s="24">
        <v>913792432</v>
      </c>
      <c r="X6" s="24">
        <v>923009372</v>
      </c>
      <c r="Y6" s="24">
        <v>-9216940</v>
      </c>
      <c r="Z6" s="6">
        <v>-1</v>
      </c>
      <c r="AA6" s="22">
        <v>1055044362</v>
      </c>
    </row>
    <row r="7" spans="1:27" ht="13.5">
      <c r="A7" s="5" t="s">
        <v>34</v>
      </c>
      <c r="B7" s="3"/>
      <c r="C7" s="25">
        <v>14542797178</v>
      </c>
      <c r="D7" s="25"/>
      <c r="E7" s="26">
        <v>15332035619</v>
      </c>
      <c r="F7" s="27">
        <v>16102801388</v>
      </c>
      <c r="G7" s="27">
        <v>3080093386</v>
      </c>
      <c r="H7" s="27">
        <v>1719547904</v>
      </c>
      <c r="I7" s="27">
        <v>886592482</v>
      </c>
      <c r="J7" s="27">
        <v>5686233772</v>
      </c>
      <c r="K7" s="27">
        <v>884080588</v>
      </c>
      <c r="L7" s="27">
        <v>869102353</v>
      </c>
      <c r="M7" s="27">
        <v>2484963856</v>
      </c>
      <c r="N7" s="27">
        <v>4238146797</v>
      </c>
      <c r="O7" s="27">
        <v>915410893</v>
      </c>
      <c r="P7" s="27">
        <v>935323945</v>
      </c>
      <c r="Q7" s="27">
        <v>2215280873</v>
      </c>
      <c r="R7" s="27">
        <v>4066015711</v>
      </c>
      <c r="S7" s="27"/>
      <c r="T7" s="27"/>
      <c r="U7" s="27"/>
      <c r="V7" s="27"/>
      <c r="W7" s="27">
        <v>13990396280</v>
      </c>
      <c r="X7" s="27">
        <v>12345135956</v>
      </c>
      <c r="Y7" s="27">
        <v>1645260324</v>
      </c>
      <c r="Z7" s="7">
        <v>13.33</v>
      </c>
      <c r="AA7" s="25">
        <v>16102801388</v>
      </c>
    </row>
    <row r="8" spans="1:27" ht="13.5">
      <c r="A8" s="5" t="s">
        <v>35</v>
      </c>
      <c r="B8" s="3"/>
      <c r="C8" s="22">
        <v>451625150</v>
      </c>
      <c r="D8" s="22"/>
      <c r="E8" s="23">
        <v>535583005</v>
      </c>
      <c r="F8" s="24">
        <v>550526449</v>
      </c>
      <c r="G8" s="24">
        <v>48509462</v>
      </c>
      <c r="H8" s="24">
        <v>20867358</v>
      </c>
      <c r="I8" s="24">
        <v>23850062</v>
      </c>
      <c r="J8" s="24">
        <v>93226882</v>
      </c>
      <c r="K8" s="24">
        <v>22922847</v>
      </c>
      <c r="L8" s="24">
        <v>27174058</v>
      </c>
      <c r="M8" s="24">
        <v>16200203</v>
      </c>
      <c r="N8" s="24">
        <v>66297108</v>
      </c>
      <c r="O8" s="24">
        <v>25895963</v>
      </c>
      <c r="P8" s="24">
        <v>27097579</v>
      </c>
      <c r="Q8" s="24">
        <v>36868395</v>
      </c>
      <c r="R8" s="24">
        <v>89861937</v>
      </c>
      <c r="S8" s="24"/>
      <c r="T8" s="24"/>
      <c r="U8" s="24"/>
      <c r="V8" s="24"/>
      <c r="W8" s="24">
        <v>249385927</v>
      </c>
      <c r="X8" s="24">
        <v>254692923</v>
      </c>
      <c r="Y8" s="24">
        <v>-5306996</v>
      </c>
      <c r="Z8" s="6">
        <v>-2.08</v>
      </c>
      <c r="AA8" s="22">
        <v>550526449</v>
      </c>
    </row>
    <row r="9" spans="1:27" ht="13.5">
      <c r="A9" s="2" t="s">
        <v>36</v>
      </c>
      <c r="B9" s="3"/>
      <c r="C9" s="19">
        <f aca="true" t="shared" si="1" ref="C9:Y9">SUM(C10:C14)</f>
        <v>4429347636</v>
      </c>
      <c r="D9" s="19">
        <f>SUM(D10:D14)</f>
        <v>0</v>
      </c>
      <c r="E9" s="20">
        <f t="shared" si="1"/>
        <v>5226863951</v>
      </c>
      <c r="F9" s="21">
        <f t="shared" si="1"/>
        <v>5587863136</v>
      </c>
      <c r="G9" s="21">
        <f t="shared" si="1"/>
        <v>171177728</v>
      </c>
      <c r="H9" s="21">
        <f t="shared" si="1"/>
        <v>284101908</v>
      </c>
      <c r="I9" s="21">
        <f t="shared" si="1"/>
        <v>280333131</v>
      </c>
      <c r="J9" s="21">
        <f t="shared" si="1"/>
        <v>735612767</v>
      </c>
      <c r="K9" s="21">
        <f t="shared" si="1"/>
        <v>240920741</v>
      </c>
      <c r="L9" s="21">
        <f t="shared" si="1"/>
        <v>338589155</v>
      </c>
      <c r="M9" s="21">
        <f t="shared" si="1"/>
        <v>279854515</v>
      </c>
      <c r="N9" s="21">
        <f t="shared" si="1"/>
        <v>859364411</v>
      </c>
      <c r="O9" s="21">
        <f t="shared" si="1"/>
        <v>220855199</v>
      </c>
      <c r="P9" s="21">
        <f t="shared" si="1"/>
        <v>244940522</v>
      </c>
      <c r="Q9" s="21">
        <f t="shared" si="1"/>
        <v>469986612</v>
      </c>
      <c r="R9" s="21">
        <f t="shared" si="1"/>
        <v>935782333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2530759511</v>
      </c>
      <c r="X9" s="21">
        <f t="shared" si="1"/>
        <v>3299145176</v>
      </c>
      <c r="Y9" s="21">
        <f t="shared" si="1"/>
        <v>-768385665</v>
      </c>
      <c r="Z9" s="4">
        <f>+IF(X9&lt;&gt;0,+(Y9/X9)*100,0)</f>
        <v>-23.290447191887985</v>
      </c>
      <c r="AA9" s="19">
        <f>SUM(AA10:AA14)</f>
        <v>5587863136</v>
      </c>
    </row>
    <row r="10" spans="1:27" ht="13.5">
      <c r="A10" s="5" t="s">
        <v>37</v>
      </c>
      <c r="B10" s="3"/>
      <c r="C10" s="22">
        <v>372745354</v>
      </c>
      <c r="D10" s="22"/>
      <c r="E10" s="23">
        <v>367378488</v>
      </c>
      <c r="F10" s="24">
        <v>439547237</v>
      </c>
      <c r="G10" s="24">
        <v>16261261</v>
      </c>
      <c r="H10" s="24">
        <v>30510539</v>
      </c>
      <c r="I10" s="24">
        <v>29222453</v>
      </c>
      <c r="J10" s="24">
        <v>75994253</v>
      </c>
      <c r="K10" s="24">
        <v>21747175</v>
      </c>
      <c r="L10" s="24">
        <v>24582559</v>
      </c>
      <c r="M10" s="24">
        <v>23302153</v>
      </c>
      <c r="N10" s="24">
        <v>69631887</v>
      </c>
      <c r="O10" s="24">
        <v>25024253</v>
      </c>
      <c r="P10" s="24">
        <v>33244911</v>
      </c>
      <c r="Q10" s="24">
        <v>27250487</v>
      </c>
      <c r="R10" s="24">
        <v>85519651</v>
      </c>
      <c r="S10" s="24"/>
      <c r="T10" s="24"/>
      <c r="U10" s="24"/>
      <c r="V10" s="24"/>
      <c r="W10" s="24">
        <v>231145791</v>
      </c>
      <c r="X10" s="24">
        <v>277676657</v>
      </c>
      <c r="Y10" s="24">
        <v>-46530866</v>
      </c>
      <c r="Z10" s="6">
        <v>-16.76</v>
      </c>
      <c r="AA10" s="22">
        <v>439547237</v>
      </c>
    </row>
    <row r="11" spans="1:27" ht="13.5">
      <c r="A11" s="5" t="s">
        <v>38</v>
      </c>
      <c r="B11" s="3"/>
      <c r="C11" s="22">
        <v>205143691</v>
      </c>
      <c r="D11" s="22"/>
      <c r="E11" s="23">
        <v>274907679</v>
      </c>
      <c r="F11" s="24">
        <v>285606168</v>
      </c>
      <c r="G11" s="24">
        <v>5949901</v>
      </c>
      <c r="H11" s="24">
        <v>11462217</v>
      </c>
      <c r="I11" s="24">
        <v>16676685</v>
      </c>
      <c r="J11" s="24">
        <v>34088803</v>
      </c>
      <c r="K11" s="24">
        <v>15964840</v>
      </c>
      <c r="L11" s="24">
        <v>21295589</v>
      </c>
      <c r="M11" s="24">
        <v>24028174</v>
      </c>
      <c r="N11" s="24">
        <v>61288603</v>
      </c>
      <c r="O11" s="24">
        <v>13886630</v>
      </c>
      <c r="P11" s="24">
        <v>21263709</v>
      </c>
      <c r="Q11" s="24">
        <v>20413468</v>
      </c>
      <c r="R11" s="24">
        <v>55563807</v>
      </c>
      <c r="S11" s="24"/>
      <c r="T11" s="24"/>
      <c r="U11" s="24"/>
      <c r="V11" s="24"/>
      <c r="W11" s="24">
        <v>150941213</v>
      </c>
      <c r="X11" s="24">
        <v>169602232</v>
      </c>
      <c r="Y11" s="24">
        <v>-18661019</v>
      </c>
      <c r="Z11" s="6">
        <v>-11</v>
      </c>
      <c r="AA11" s="22">
        <v>285606168</v>
      </c>
    </row>
    <row r="12" spans="1:27" ht="13.5">
      <c r="A12" s="5" t="s">
        <v>39</v>
      </c>
      <c r="B12" s="3"/>
      <c r="C12" s="22">
        <v>1889256612</v>
      </c>
      <c r="D12" s="22"/>
      <c r="E12" s="23">
        <v>1948451425</v>
      </c>
      <c r="F12" s="24">
        <v>2037966832</v>
      </c>
      <c r="G12" s="24">
        <v>79631800</v>
      </c>
      <c r="H12" s="24">
        <v>111469372</v>
      </c>
      <c r="I12" s="24">
        <v>97003455</v>
      </c>
      <c r="J12" s="24">
        <v>288104627</v>
      </c>
      <c r="K12" s="24">
        <v>77594707</v>
      </c>
      <c r="L12" s="24">
        <v>108769540</v>
      </c>
      <c r="M12" s="24">
        <v>78656231</v>
      </c>
      <c r="N12" s="24">
        <v>265020478</v>
      </c>
      <c r="O12" s="24">
        <v>84924416</v>
      </c>
      <c r="P12" s="24">
        <v>82691568</v>
      </c>
      <c r="Q12" s="24">
        <v>106773290</v>
      </c>
      <c r="R12" s="24">
        <v>274389274</v>
      </c>
      <c r="S12" s="24"/>
      <c r="T12" s="24"/>
      <c r="U12" s="24"/>
      <c r="V12" s="24"/>
      <c r="W12" s="24">
        <v>827514379</v>
      </c>
      <c r="X12" s="24">
        <v>1297887162</v>
      </c>
      <c r="Y12" s="24">
        <v>-470372783</v>
      </c>
      <c r="Z12" s="6">
        <v>-36.24</v>
      </c>
      <c r="AA12" s="22">
        <v>2037966832</v>
      </c>
    </row>
    <row r="13" spans="1:27" ht="13.5">
      <c r="A13" s="5" t="s">
        <v>40</v>
      </c>
      <c r="B13" s="3"/>
      <c r="C13" s="22">
        <v>1684003391</v>
      </c>
      <c r="D13" s="22"/>
      <c r="E13" s="23">
        <v>2326510235</v>
      </c>
      <c r="F13" s="24">
        <v>2507518894</v>
      </c>
      <c r="G13" s="24">
        <v>56347743</v>
      </c>
      <c r="H13" s="24">
        <v>77060586</v>
      </c>
      <c r="I13" s="24">
        <v>109597501</v>
      </c>
      <c r="J13" s="24">
        <v>243005830</v>
      </c>
      <c r="K13" s="24">
        <v>99303986</v>
      </c>
      <c r="L13" s="24">
        <v>148227839</v>
      </c>
      <c r="M13" s="24">
        <v>128772747</v>
      </c>
      <c r="N13" s="24">
        <v>376304572</v>
      </c>
      <c r="O13" s="24">
        <v>73734960</v>
      </c>
      <c r="P13" s="24">
        <v>80416417</v>
      </c>
      <c r="Q13" s="24">
        <v>293126430</v>
      </c>
      <c r="R13" s="24">
        <v>447277807</v>
      </c>
      <c r="S13" s="24"/>
      <c r="T13" s="24"/>
      <c r="U13" s="24"/>
      <c r="V13" s="24"/>
      <c r="W13" s="24">
        <v>1066588209</v>
      </c>
      <c r="X13" s="24">
        <v>1346385504</v>
      </c>
      <c r="Y13" s="24">
        <v>-279797295</v>
      </c>
      <c r="Z13" s="6">
        <v>-20.78</v>
      </c>
      <c r="AA13" s="22">
        <v>2507518894</v>
      </c>
    </row>
    <row r="14" spans="1:27" ht="13.5">
      <c r="A14" s="5" t="s">
        <v>41</v>
      </c>
      <c r="B14" s="3"/>
      <c r="C14" s="25">
        <v>278198588</v>
      </c>
      <c r="D14" s="25"/>
      <c r="E14" s="26">
        <v>309616124</v>
      </c>
      <c r="F14" s="27">
        <v>317224005</v>
      </c>
      <c r="G14" s="27">
        <v>12987023</v>
      </c>
      <c r="H14" s="27">
        <v>53599194</v>
      </c>
      <c r="I14" s="27">
        <v>27833037</v>
      </c>
      <c r="J14" s="27">
        <v>94419254</v>
      </c>
      <c r="K14" s="27">
        <v>26310033</v>
      </c>
      <c r="L14" s="27">
        <v>35713628</v>
      </c>
      <c r="M14" s="27">
        <v>25095210</v>
      </c>
      <c r="N14" s="27">
        <v>87118871</v>
      </c>
      <c r="O14" s="27">
        <v>23284940</v>
      </c>
      <c r="P14" s="27">
        <v>27323917</v>
      </c>
      <c r="Q14" s="27">
        <v>22422937</v>
      </c>
      <c r="R14" s="27">
        <v>73031794</v>
      </c>
      <c r="S14" s="27"/>
      <c r="T14" s="27"/>
      <c r="U14" s="27"/>
      <c r="V14" s="27"/>
      <c r="W14" s="27">
        <v>254569919</v>
      </c>
      <c r="X14" s="27">
        <v>207593621</v>
      </c>
      <c r="Y14" s="27">
        <v>46976298</v>
      </c>
      <c r="Z14" s="7">
        <v>22.63</v>
      </c>
      <c r="AA14" s="25">
        <v>317224005</v>
      </c>
    </row>
    <row r="15" spans="1:27" ht="13.5">
      <c r="A15" s="2" t="s">
        <v>42</v>
      </c>
      <c r="B15" s="8"/>
      <c r="C15" s="19">
        <f aca="true" t="shared" si="2" ref="C15:Y15">SUM(C16:C18)</f>
        <v>3314260465</v>
      </c>
      <c r="D15" s="19">
        <f>SUM(D16:D18)</f>
        <v>0</v>
      </c>
      <c r="E15" s="20">
        <f t="shared" si="2"/>
        <v>3091192257</v>
      </c>
      <c r="F15" s="21">
        <f t="shared" si="2"/>
        <v>3252659004</v>
      </c>
      <c r="G15" s="21">
        <f t="shared" si="2"/>
        <v>58445468</v>
      </c>
      <c r="H15" s="21">
        <f t="shared" si="2"/>
        <v>207582586</v>
      </c>
      <c r="I15" s="21">
        <f t="shared" si="2"/>
        <v>243307942</v>
      </c>
      <c r="J15" s="21">
        <f t="shared" si="2"/>
        <v>509335996</v>
      </c>
      <c r="K15" s="21">
        <f t="shared" si="2"/>
        <v>251285794</v>
      </c>
      <c r="L15" s="21">
        <f t="shared" si="2"/>
        <v>318662266</v>
      </c>
      <c r="M15" s="21">
        <f t="shared" si="2"/>
        <v>221028588</v>
      </c>
      <c r="N15" s="21">
        <f t="shared" si="2"/>
        <v>790976648</v>
      </c>
      <c r="O15" s="21">
        <f t="shared" si="2"/>
        <v>168817992</v>
      </c>
      <c r="P15" s="21">
        <f t="shared" si="2"/>
        <v>220545616</v>
      </c>
      <c r="Q15" s="21">
        <f t="shared" si="2"/>
        <v>239705442</v>
      </c>
      <c r="R15" s="21">
        <f t="shared" si="2"/>
        <v>629069050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1929381694</v>
      </c>
      <c r="X15" s="21">
        <f t="shared" si="2"/>
        <v>1923997268</v>
      </c>
      <c r="Y15" s="21">
        <f t="shared" si="2"/>
        <v>5384426</v>
      </c>
      <c r="Z15" s="4">
        <f>+IF(X15&lt;&gt;0,+(Y15/X15)*100,0)</f>
        <v>0.2798562185900152</v>
      </c>
      <c r="AA15" s="19">
        <f>SUM(AA16:AA18)</f>
        <v>3252659004</v>
      </c>
    </row>
    <row r="16" spans="1:27" ht="13.5">
      <c r="A16" s="5" t="s">
        <v>43</v>
      </c>
      <c r="B16" s="3"/>
      <c r="C16" s="22">
        <v>536050081</v>
      </c>
      <c r="D16" s="22"/>
      <c r="E16" s="23">
        <v>400286731</v>
      </c>
      <c r="F16" s="24">
        <v>414554256</v>
      </c>
      <c r="G16" s="24">
        <v>32821401</v>
      </c>
      <c r="H16" s="24">
        <v>33022366</v>
      </c>
      <c r="I16" s="24">
        <v>37200007</v>
      </c>
      <c r="J16" s="24">
        <v>103043774</v>
      </c>
      <c r="K16" s="24">
        <v>33927718</v>
      </c>
      <c r="L16" s="24">
        <v>34779004</v>
      </c>
      <c r="M16" s="24">
        <v>30293364</v>
      </c>
      <c r="N16" s="24">
        <v>99000086</v>
      </c>
      <c r="O16" s="24">
        <v>32734312</v>
      </c>
      <c r="P16" s="24">
        <v>40406279</v>
      </c>
      <c r="Q16" s="24">
        <v>36847655</v>
      </c>
      <c r="R16" s="24">
        <v>109988246</v>
      </c>
      <c r="S16" s="24"/>
      <c r="T16" s="24"/>
      <c r="U16" s="24"/>
      <c r="V16" s="24"/>
      <c r="W16" s="24">
        <v>312032106</v>
      </c>
      <c r="X16" s="24">
        <v>292980078</v>
      </c>
      <c r="Y16" s="24">
        <v>19052028</v>
      </c>
      <c r="Z16" s="6">
        <v>6.5</v>
      </c>
      <c r="AA16" s="22">
        <v>414554256</v>
      </c>
    </row>
    <row r="17" spans="1:27" ht="13.5">
      <c r="A17" s="5" t="s">
        <v>44</v>
      </c>
      <c r="B17" s="3"/>
      <c r="C17" s="22">
        <v>2765517052</v>
      </c>
      <c r="D17" s="22"/>
      <c r="E17" s="23">
        <v>2676659652</v>
      </c>
      <c r="F17" s="24">
        <v>2822435726</v>
      </c>
      <c r="G17" s="24">
        <v>25426461</v>
      </c>
      <c r="H17" s="24">
        <v>175289070</v>
      </c>
      <c r="I17" s="24">
        <v>213507828</v>
      </c>
      <c r="J17" s="24">
        <v>414223359</v>
      </c>
      <c r="K17" s="24">
        <v>216967577</v>
      </c>
      <c r="L17" s="24">
        <v>282195016</v>
      </c>
      <c r="M17" s="24">
        <v>189506709</v>
      </c>
      <c r="N17" s="24">
        <v>688669302</v>
      </c>
      <c r="O17" s="24">
        <v>135031486</v>
      </c>
      <c r="P17" s="24">
        <v>177874606</v>
      </c>
      <c r="Q17" s="24">
        <v>200597955</v>
      </c>
      <c r="R17" s="24">
        <v>513504047</v>
      </c>
      <c r="S17" s="24"/>
      <c r="T17" s="24"/>
      <c r="U17" s="24"/>
      <c r="V17" s="24"/>
      <c r="W17" s="24">
        <v>1616396708</v>
      </c>
      <c r="X17" s="24">
        <v>1620495820</v>
      </c>
      <c r="Y17" s="24">
        <v>-4099112</v>
      </c>
      <c r="Z17" s="6">
        <v>-0.25</v>
      </c>
      <c r="AA17" s="22">
        <v>2822435726</v>
      </c>
    </row>
    <row r="18" spans="1:27" ht="13.5">
      <c r="A18" s="5" t="s">
        <v>45</v>
      </c>
      <c r="B18" s="3"/>
      <c r="C18" s="22">
        <v>12693332</v>
      </c>
      <c r="D18" s="22"/>
      <c r="E18" s="23">
        <v>14245874</v>
      </c>
      <c r="F18" s="24">
        <v>15669022</v>
      </c>
      <c r="G18" s="24">
        <v>197606</v>
      </c>
      <c r="H18" s="24">
        <v>-728850</v>
      </c>
      <c r="I18" s="24">
        <v>-7399893</v>
      </c>
      <c r="J18" s="24">
        <v>-7931137</v>
      </c>
      <c r="K18" s="24">
        <v>390499</v>
      </c>
      <c r="L18" s="24">
        <v>1688246</v>
      </c>
      <c r="M18" s="24">
        <v>1228515</v>
      </c>
      <c r="N18" s="24">
        <v>3307260</v>
      </c>
      <c r="O18" s="24">
        <v>1052194</v>
      </c>
      <c r="P18" s="24">
        <v>2264731</v>
      </c>
      <c r="Q18" s="24">
        <v>2259832</v>
      </c>
      <c r="R18" s="24">
        <v>5576757</v>
      </c>
      <c r="S18" s="24"/>
      <c r="T18" s="24"/>
      <c r="U18" s="24"/>
      <c r="V18" s="24"/>
      <c r="W18" s="24">
        <v>952880</v>
      </c>
      <c r="X18" s="24">
        <v>10521370</v>
      </c>
      <c r="Y18" s="24">
        <v>-9568490</v>
      </c>
      <c r="Z18" s="6">
        <v>-90.94</v>
      </c>
      <c r="AA18" s="22">
        <v>15669022</v>
      </c>
    </row>
    <row r="19" spans="1:27" ht="13.5">
      <c r="A19" s="2" t="s">
        <v>46</v>
      </c>
      <c r="B19" s="8"/>
      <c r="C19" s="19">
        <f aca="true" t="shared" si="3" ref="C19:Y19">SUM(C20:C23)</f>
        <v>25796131656</v>
      </c>
      <c r="D19" s="19">
        <f>SUM(D20:D23)</f>
        <v>0</v>
      </c>
      <c r="E19" s="20">
        <f t="shared" si="3"/>
        <v>28298184837</v>
      </c>
      <c r="F19" s="21">
        <f t="shared" si="3"/>
        <v>28619440276</v>
      </c>
      <c r="G19" s="21">
        <f t="shared" si="3"/>
        <v>2825409647</v>
      </c>
      <c r="H19" s="21">
        <f t="shared" si="3"/>
        <v>2233917880</v>
      </c>
      <c r="I19" s="21">
        <f t="shared" si="3"/>
        <v>2354297940</v>
      </c>
      <c r="J19" s="21">
        <f t="shared" si="3"/>
        <v>7413625467</v>
      </c>
      <c r="K19" s="21">
        <f t="shared" si="3"/>
        <v>2242797096</v>
      </c>
      <c r="L19" s="21">
        <f t="shared" si="3"/>
        <v>2232130490</v>
      </c>
      <c r="M19" s="21">
        <f t="shared" si="3"/>
        <v>2394358828</v>
      </c>
      <c r="N19" s="21">
        <f t="shared" si="3"/>
        <v>6869286414</v>
      </c>
      <c r="O19" s="21">
        <f t="shared" si="3"/>
        <v>2430776119</v>
      </c>
      <c r="P19" s="21">
        <f t="shared" si="3"/>
        <v>2344096356</v>
      </c>
      <c r="Q19" s="21">
        <f t="shared" si="3"/>
        <v>2417938995</v>
      </c>
      <c r="R19" s="21">
        <f t="shared" si="3"/>
        <v>7192811470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21475723351</v>
      </c>
      <c r="X19" s="21">
        <f t="shared" si="3"/>
        <v>21182846985</v>
      </c>
      <c r="Y19" s="21">
        <f t="shared" si="3"/>
        <v>292876366</v>
      </c>
      <c r="Z19" s="4">
        <f>+IF(X19&lt;&gt;0,+(Y19/X19)*100,0)</f>
        <v>1.3826109691836592</v>
      </c>
      <c r="AA19" s="19">
        <f>SUM(AA20:AA23)</f>
        <v>28619440276</v>
      </c>
    </row>
    <row r="20" spans="1:27" ht="13.5">
      <c r="A20" s="5" t="s">
        <v>47</v>
      </c>
      <c r="B20" s="3"/>
      <c r="C20" s="22">
        <v>16371384594</v>
      </c>
      <c r="D20" s="22"/>
      <c r="E20" s="23">
        <v>18013829646</v>
      </c>
      <c r="F20" s="24">
        <v>18047788921</v>
      </c>
      <c r="G20" s="24">
        <v>1508846846</v>
      </c>
      <c r="H20" s="24">
        <v>1542618416</v>
      </c>
      <c r="I20" s="24">
        <v>1577216972</v>
      </c>
      <c r="J20" s="24">
        <v>4628682234</v>
      </c>
      <c r="K20" s="24">
        <v>1515162818</v>
      </c>
      <c r="L20" s="24">
        <v>1440955059</v>
      </c>
      <c r="M20" s="24">
        <v>1394546270</v>
      </c>
      <c r="N20" s="24">
        <v>4350664147</v>
      </c>
      <c r="O20" s="24">
        <v>1478345249</v>
      </c>
      <c r="P20" s="24">
        <v>1405597640</v>
      </c>
      <c r="Q20" s="24">
        <v>1533222399</v>
      </c>
      <c r="R20" s="24">
        <v>4417165288</v>
      </c>
      <c r="S20" s="24"/>
      <c r="T20" s="24"/>
      <c r="U20" s="24"/>
      <c r="V20" s="24"/>
      <c r="W20" s="24">
        <v>13396511669</v>
      </c>
      <c r="X20" s="24">
        <v>13490805032</v>
      </c>
      <c r="Y20" s="24">
        <v>-94293363</v>
      </c>
      <c r="Z20" s="6">
        <v>-0.7</v>
      </c>
      <c r="AA20" s="22">
        <v>18047788921</v>
      </c>
    </row>
    <row r="21" spans="1:27" ht="13.5">
      <c r="A21" s="5" t="s">
        <v>48</v>
      </c>
      <c r="B21" s="3"/>
      <c r="C21" s="22">
        <v>4674248638</v>
      </c>
      <c r="D21" s="22"/>
      <c r="E21" s="23">
        <v>5068762786</v>
      </c>
      <c r="F21" s="24">
        <v>5248464049</v>
      </c>
      <c r="G21" s="24">
        <v>383403716</v>
      </c>
      <c r="H21" s="24">
        <v>349491623</v>
      </c>
      <c r="I21" s="24">
        <v>381716462</v>
      </c>
      <c r="J21" s="24">
        <v>1114611801</v>
      </c>
      <c r="K21" s="24">
        <v>380108482</v>
      </c>
      <c r="L21" s="24">
        <v>417624638</v>
      </c>
      <c r="M21" s="24">
        <v>480977167</v>
      </c>
      <c r="N21" s="24">
        <v>1278710287</v>
      </c>
      <c r="O21" s="24">
        <v>573906190</v>
      </c>
      <c r="P21" s="24">
        <v>555603075</v>
      </c>
      <c r="Q21" s="24">
        <v>481143898</v>
      </c>
      <c r="R21" s="24">
        <v>1610653163</v>
      </c>
      <c r="S21" s="24"/>
      <c r="T21" s="24"/>
      <c r="U21" s="24"/>
      <c r="V21" s="24"/>
      <c r="W21" s="24">
        <v>4003975251</v>
      </c>
      <c r="X21" s="24">
        <v>3810846941</v>
      </c>
      <c r="Y21" s="24">
        <v>193128310</v>
      </c>
      <c r="Z21" s="6">
        <v>5.07</v>
      </c>
      <c r="AA21" s="22">
        <v>5248464049</v>
      </c>
    </row>
    <row r="22" spans="1:27" ht="13.5">
      <c r="A22" s="5" t="s">
        <v>49</v>
      </c>
      <c r="B22" s="3"/>
      <c r="C22" s="25">
        <v>2998149734</v>
      </c>
      <c r="D22" s="25"/>
      <c r="E22" s="26">
        <v>3222737295</v>
      </c>
      <c r="F22" s="27">
        <v>3339917616</v>
      </c>
      <c r="G22" s="27">
        <v>532624927</v>
      </c>
      <c r="H22" s="27">
        <v>208918869</v>
      </c>
      <c r="I22" s="27">
        <v>237143356</v>
      </c>
      <c r="J22" s="27">
        <v>978687152</v>
      </c>
      <c r="K22" s="27">
        <v>205774147</v>
      </c>
      <c r="L22" s="27">
        <v>231086599</v>
      </c>
      <c r="M22" s="27">
        <v>329509288</v>
      </c>
      <c r="N22" s="27">
        <v>766370034</v>
      </c>
      <c r="O22" s="27">
        <v>236579294</v>
      </c>
      <c r="P22" s="27">
        <v>238596184</v>
      </c>
      <c r="Q22" s="27">
        <v>243477387</v>
      </c>
      <c r="R22" s="27">
        <v>718652865</v>
      </c>
      <c r="S22" s="27"/>
      <c r="T22" s="27"/>
      <c r="U22" s="27"/>
      <c r="V22" s="27"/>
      <c r="W22" s="27">
        <v>2463710051</v>
      </c>
      <c r="X22" s="27">
        <v>2380585104</v>
      </c>
      <c r="Y22" s="27">
        <v>83124947</v>
      </c>
      <c r="Z22" s="7">
        <v>3.49</v>
      </c>
      <c r="AA22" s="25">
        <v>3339917616</v>
      </c>
    </row>
    <row r="23" spans="1:27" ht="13.5">
      <c r="A23" s="5" t="s">
        <v>50</v>
      </c>
      <c r="B23" s="3"/>
      <c r="C23" s="22">
        <v>1752348690</v>
      </c>
      <c r="D23" s="22"/>
      <c r="E23" s="23">
        <v>1992855110</v>
      </c>
      <c r="F23" s="24">
        <v>1983269690</v>
      </c>
      <c r="G23" s="24">
        <v>400534158</v>
      </c>
      <c r="H23" s="24">
        <v>132888972</v>
      </c>
      <c r="I23" s="24">
        <v>158221150</v>
      </c>
      <c r="J23" s="24">
        <v>691644280</v>
      </c>
      <c r="K23" s="24">
        <v>141751649</v>
      </c>
      <c r="L23" s="24">
        <v>142464194</v>
      </c>
      <c r="M23" s="24">
        <v>189326103</v>
      </c>
      <c r="N23" s="24">
        <v>473541946</v>
      </c>
      <c r="O23" s="24">
        <v>141945386</v>
      </c>
      <c r="P23" s="24">
        <v>144299457</v>
      </c>
      <c r="Q23" s="24">
        <v>160095311</v>
      </c>
      <c r="R23" s="24">
        <v>446340154</v>
      </c>
      <c r="S23" s="24"/>
      <c r="T23" s="24"/>
      <c r="U23" s="24"/>
      <c r="V23" s="24"/>
      <c r="W23" s="24">
        <v>1611526380</v>
      </c>
      <c r="X23" s="24">
        <v>1500609908</v>
      </c>
      <c r="Y23" s="24">
        <v>110916472</v>
      </c>
      <c r="Z23" s="6">
        <v>7.39</v>
      </c>
      <c r="AA23" s="22">
        <v>1983269690</v>
      </c>
    </row>
    <row r="24" spans="1:27" ht="13.5">
      <c r="A24" s="2" t="s">
        <v>51</v>
      </c>
      <c r="B24" s="8" t="s">
        <v>52</v>
      </c>
      <c r="C24" s="19">
        <v>247029531</v>
      </c>
      <c r="D24" s="19"/>
      <c r="E24" s="20">
        <v>238380920</v>
      </c>
      <c r="F24" s="21">
        <v>251429562</v>
      </c>
      <c r="G24" s="21">
        <v>10983256</v>
      </c>
      <c r="H24" s="21">
        <v>24198189</v>
      </c>
      <c r="I24" s="21">
        <v>26656810</v>
      </c>
      <c r="J24" s="21">
        <v>61838255</v>
      </c>
      <c r="K24" s="21">
        <v>15635495</v>
      </c>
      <c r="L24" s="21">
        <v>25662545</v>
      </c>
      <c r="M24" s="21">
        <v>13474776</v>
      </c>
      <c r="N24" s="21">
        <v>54772816</v>
      </c>
      <c r="O24" s="21">
        <v>15834434</v>
      </c>
      <c r="P24" s="21">
        <v>26746086</v>
      </c>
      <c r="Q24" s="21">
        <v>26774166</v>
      </c>
      <c r="R24" s="21">
        <v>69354686</v>
      </c>
      <c r="S24" s="21"/>
      <c r="T24" s="21"/>
      <c r="U24" s="21"/>
      <c r="V24" s="21"/>
      <c r="W24" s="21">
        <v>185965757</v>
      </c>
      <c r="X24" s="21">
        <v>177705151</v>
      </c>
      <c r="Y24" s="21">
        <v>8260606</v>
      </c>
      <c r="Z24" s="4">
        <v>4.65</v>
      </c>
      <c r="AA24" s="19">
        <v>251429562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49908585226</v>
      </c>
      <c r="D25" s="40">
        <f>+D5+D9+D15+D19+D24</f>
        <v>0</v>
      </c>
      <c r="E25" s="41">
        <f t="shared" si="4"/>
        <v>53761106745</v>
      </c>
      <c r="F25" s="42">
        <f t="shared" si="4"/>
        <v>55419764177</v>
      </c>
      <c r="G25" s="42">
        <f t="shared" si="4"/>
        <v>6549518787</v>
      </c>
      <c r="H25" s="42">
        <f t="shared" si="4"/>
        <v>4407277893</v>
      </c>
      <c r="I25" s="42">
        <f t="shared" si="4"/>
        <v>3879704067</v>
      </c>
      <c r="J25" s="42">
        <f t="shared" si="4"/>
        <v>14836500747</v>
      </c>
      <c r="K25" s="42">
        <f t="shared" si="4"/>
        <v>3686231920</v>
      </c>
      <c r="L25" s="42">
        <f t="shared" si="4"/>
        <v>3837143221</v>
      </c>
      <c r="M25" s="42">
        <f t="shared" si="4"/>
        <v>5637300163</v>
      </c>
      <c r="N25" s="42">
        <f t="shared" si="4"/>
        <v>13160675304</v>
      </c>
      <c r="O25" s="42">
        <f t="shared" si="4"/>
        <v>3842813621</v>
      </c>
      <c r="P25" s="42">
        <f t="shared" si="4"/>
        <v>3832315223</v>
      </c>
      <c r="Q25" s="42">
        <f t="shared" si="4"/>
        <v>5603100057</v>
      </c>
      <c r="R25" s="42">
        <f t="shared" si="4"/>
        <v>13278228901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41275404952</v>
      </c>
      <c r="X25" s="42">
        <f t="shared" si="4"/>
        <v>40106532831</v>
      </c>
      <c r="Y25" s="42">
        <f t="shared" si="4"/>
        <v>1168872121</v>
      </c>
      <c r="Z25" s="43">
        <f>+IF(X25&lt;&gt;0,+(Y25/X25)*100,0)</f>
        <v>2.914418271769756</v>
      </c>
      <c r="AA25" s="40">
        <f>+AA5+AA9+AA15+AA19+AA24</f>
        <v>55419764177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7939043357</v>
      </c>
      <c r="D28" s="19">
        <f>SUM(D29:D31)</f>
        <v>0</v>
      </c>
      <c r="E28" s="20">
        <f t="shared" si="5"/>
        <v>9665508294</v>
      </c>
      <c r="F28" s="21">
        <f t="shared" si="5"/>
        <v>10047660415</v>
      </c>
      <c r="G28" s="21">
        <f t="shared" si="5"/>
        <v>617406432</v>
      </c>
      <c r="H28" s="21">
        <f t="shared" si="5"/>
        <v>686966883</v>
      </c>
      <c r="I28" s="21">
        <f t="shared" si="5"/>
        <v>750820033</v>
      </c>
      <c r="J28" s="21">
        <f t="shared" si="5"/>
        <v>2055193348</v>
      </c>
      <c r="K28" s="21">
        <f t="shared" si="5"/>
        <v>671748778</v>
      </c>
      <c r="L28" s="21">
        <f t="shared" si="5"/>
        <v>858995393</v>
      </c>
      <c r="M28" s="21">
        <f t="shared" si="5"/>
        <v>735611328</v>
      </c>
      <c r="N28" s="21">
        <f t="shared" si="5"/>
        <v>2266355499</v>
      </c>
      <c r="O28" s="21">
        <f t="shared" si="5"/>
        <v>664895522</v>
      </c>
      <c r="P28" s="21">
        <f t="shared" si="5"/>
        <v>659916356</v>
      </c>
      <c r="Q28" s="21">
        <f t="shared" si="5"/>
        <v>721020560</v>
      </c>
      <c r="R28" s="21">
        <f t="shared" si="5"/>
        <v>2045832438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6367381285</v>
      </c>
      <c r="X28" s="21">
        <f t="shared" si="5"/>
        <v>6809065132</v>
      </c>
      <c r="Y28" s="21">
        <f t="shared" si="5"/>
        <v>-441683847</v>
      </c>
      <c r="Z28" s="4">
        <f>+IF(X28&lt;&gt;0,+(Y28/X28)*100,0)</f>
        <v>-6.486703217513003</v>
      </c>
      <c r="AA28" s="19">
        <f>SUM(AA29:AA31)</f>
        <v>10047660415</v>
      </c>
    </row>
    <row r="29" spans="1:27" ht="13.5">
      <c r="A29" s="5" t="s">
        <v>33</v>
      </c>
      <c r="B29" s="3"/>
      <c r="C29" s="22">
        <v>1751067243</v>
      </c>
      <c r="D29" s="22"/>
      <c r="E29" s="23">
        <v>2091177720</v>
      </c>
      <c r="F29" s="24">
        <v>2073601977</v>
      </c>
      <c r="G29" s="24">
        <v>128443113</v>
      </c>
      <c r="H29" s="24">
        <v>123922179</v>
      </c>
      <c r="I29" s="24">
        <v>156687306</v>
      </c>
      <c r="J29" s="24">
        <v>409052598</v>
      </c>
      <c r="K29" s="24">
        <v>135910432</v>
      </c>
      <c r="L29" s="24">
        <v>165565248</v>
      </c>
      <c r="M29" s="24">
        <v>148434488</v>
      </c>
      <c r="N29" s="24">
        <v>449910168</v>
      </c>
      <c r="O29" s="24">
        <v>146820376</v>
      </c>
      <c r="P29" s="24">
        <v>120516001</v>
      </c>
      <c r="Q29" s="24">
        <v>152821120</v>
      </c>
      <c r="R29" s="24">
        <v>420157497</v>
      </c>
      <c r="S29" s="24"/>
      <c r="T29" s="24"/>
      <c r="U29" s="24"/>
      <c r="V29" s="24"/>
      <c r="W29" s="24">
        <v>1279120263</v>
      </c>
      <c r="X29" s="24">
        <v>1407871440</v>
      </c>
      <c r="Y29" s="24">
        <v>-128751177</v>
      </c>
      <c r="Z29" s="6">
        <v>-9.15</v>
      </c>
      <c r="AA29" s="22">
        <v>2073601977</v>
      </c>
    </row>
    <row r="30" spans="1:27" ht="13.5">
      <c r="A30" s="5" t="s">
        <v>34</v>
      </c>
      <c r="B30" s="3"/>
      <c r="C30" s="25">
        <v>3111702759</v>
      </c>
      <c r="D30" s="25"/>
      <c r="E30" s="26">
        <v>3883220751</v>
      </c>
      <c r="F30" s="27">
        <v>4071190863</v>
      </c>
      <c r="G30" s="27">
        <v>257306187</v>
      </c>
      <c r="H30" s="27">
        <v>260267565</v>
      </c>
      <c r="I30" s="27">
        <v>302244881</v>
      </c>
      <c r="J30" s="27">
        <v>819818633</v>
      </c>
      <c r="K30" s="27">
        <v>278627596</v>
      </c>
      <c r="L30" s="27">
        <v>340094961</v>
      </c>
      <c r="M30" s="27">
        <v>281012092</v>
      </c>
      <c r="N30" s="27">
        <v>899734649</v>
      </c>
      <c r="O30" s="27">
        <v>282239765</v>
      </c>
      <c r="P30" s="27">
        <v>261017010</v>
      </c>
      <c r="Q30" s="27">
        <v>305156648</v>
      </c>
      <c r="R30" s="27">
        <v>848413423</v>
      </c>
      <c r="S30" s="27"/>
      <c r="T30" s="27"/>
      <c r="U30" s="27"/>
      <c r="V30" s="27"/>
      <c r="W30" s="27">
        <v>2567966705</v>
      </c>
      <c r="X30" s="27">
        <v>2821644633</v>
      </c>
      <c r="Y30" s="27">
        <v>-253677928</v>
      </c>
      <c r="Z30" s="7">
        <v>-8.99</v>
      </c>
      <c r="AA30" s="25">
        <v>4071190863</v>
      </c>
    </row>
    <row r="31" spans="1:27" ht="13.5">
      <c r="A31" s="5" t="s">
        <v>35</v>
      </c>
      <c r="B31" s="3"/>
      <c r="C31" s="22">
        <v>3076273355</v>
      </c>
      <c r="D31" s="22"/>
      <c r="E31" s="23">
        <v>3691109823</v>
      </c>
      <c r="F31" s="24">
        <v>3902867575</v>
      </c>
      <c r="G31" s="24">
        <v>231657132</v>
      </c>
      <c r="H31" s="24">
        <v>302777139</v>
      </c>
      <c r="I31" s="24">
        <v>291887846</v>
      </c>
      <c r="J31" s="24">
        <v>826322117</v>
      </c>
      <c r="K31" s="24">
        <v>257210750</v>
      </c>
      <c r="L31" s="24">
        <v>353335184</v>
      </c>
      <c r="M31" s="24">
        <v>306164748</v>
      </c>
      <c r="N31" s="24">
        <v>916710682</v>
      </c>
      <c r="O31" s="24">
        <v>235835381</v>
      </c>
      <c r="P31" s="24">
        <v>278383345</v>
      </c>
      <c r="Q31" s="24">
        <v>263042792</v>
      </c>
      <c r="R31" s="24">
        <v>777261518</v>
      </c>
      <c r="S31" s="24"/>
      <c r="T31" s="24"/>
      <c r="U31" s="24"/>
      <c r="V31" s="24"/>
      <c r="W31" s="24">
        <v>2520294317</v>
      </c>
      <c r="X31" s="24">
        <v>2579549059</v>
      </c>
      <c r="Y31" s="24">
        <v>-59254742</v>
      </c>
      <c r="Z31" s="6">
        <v>-2.3</v>
      </c>
      <c r="AA31" s="22">
        <v>3902867575</v>
      </c>
    </row>
    <row r="32" spans="1:27" ht="13.5">
      <c r="A32" s="2" t="s">
        <v>36</v>
      </c>
      <c r="B32" s="3"/>
      <c r="C32" s="19">
        <f aca="true" t="shared" si="6" ref="C32:Y32">SUM(C33:C37)</f>
        <v>8951328415</v>
      </c>
      <c r="D32" s="19">
        <f>SUM(D33:D37)</f>
        <v>0</v>
      </c>
      <c r="E32" s="20">
        <f t="shared" si="6"/>
        <v>10730862397</v>
      </c>
      <c r="F32" s="21">
        <f t="shared" si="6"/>
        <v>11085483194</v>
      </c>
      <c r="G32" s="21">
        <f t="shared" si="6"/>
        <v>485912648</v>
      </c>
      <c r="H32" s="21">
        <f t="shared" si="6"/>
        <v>639857508</v>
      </c>
      <c r="I32" s="21">
        <f t="shared" si="6"/>
        <v>666366537</v>
      </c>
      <c r="J32" s="21">
        <f t="shared" si="6"/>
        <v>1792136693</v>
      </c>
      <c r="K32" s="21">
        <f t="shared" si="6"/>
        <v>626290901</v>
      </c>
      <c r="L32" s="21">
        <f t="shared" si="6"/>
        <v>960870774</v>
      </c>
      <c r="M32" s="21">
        <f t="shared" si="6"/>
        <v>734011415</v>
      </c>
      <c r="N32" s="21">
        <f t="shared" si="6"/>
        <v>2321173090</v>
      </c>
      <c r="O32" s="21">
        <f t="shared" si="6"/>
        <v>649070315</v>
      </c>
      <c r="P32" s="21">
        <f t="shared" si="6"/>
        <v>699859452</v>
      </c>
      <c r="Q32" s="21">
        <f t="shared" si="6"/>
        <v>763695124</v>
      </c>
      <c r="R32" s="21">
        <f t="shared" si="6"/>
        <v>2112624891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6225934674</v>
      </c>
      <c r="X32" s="21">
        <f t="shared" si="6"/>
        <v>6858709189</v>
      </c>
      <c r="Y32" s="21">
        <f t="shared" si="6"/>
        <v>-632774515</v>
      </c>
      <c r="Z32" s="4">
        <f>+IF(X32&lt;&gt;0,+(Y32/X32)*100,0)</f>
        <v>-9.225854276120119</v>
      </c>
      <c r="AA32" s="19">
        <f>SUM(AA33:AA37)</f>
        <v>11085483194</v>
      </c>
    </row>
    <row r="33" spans="1:27" ht="13.5">
      <c r="A33" s="5" t="s">
        <v>37</v>
      </c>
      <c r="B33" s="3"/>
      <c r="C33" s="22">
        <v>987502221</v>
      </c>
      <c r="D33" s="22"/>
      <c r="E33" s="23">
        <v>1121467971</v>
      </c>
      <c r="F33" s="24">
        <v>1158876537</v>
      </c>
      <c r="G33" s="24">
        <v>71253662</v>
      </c>
      <c r="H33" s="24">
        <v>78488298</v>
      </c>
      <c r="I33" s="24">
        <v>84821271</v>
      </c>
      <c r="J33" s="24">
        <v>234563231</v>
      </c>
      <c r="K33" s="24">
        <v>81464935</v>
      </c>
      <c r="L33" s="24">
        <v>118011241</v>
      </c>
      <c r="M33" s="24">
        <v>90272590</v>
      </c>
      <c r="N33" s="24">
        <v>289748766</v>
      </c>
      <c r="O33" s="24">
        <v>74713028</v>
      </c>
      <c r="P33" s="24">
        <v>83009991</v>
      </c>
      <c r="Q33" s="24">
        <v>91093631</v>
      </c>
      <c r="R33" s="24">
        <v>248816650</v>
      </c>
      <c r="S33" s="24"/>
      <c r="T33" s="24"/>
      <c r="U33" s="24"/>
      <c r="V33" s="24"/>
      <c r="W33" s="24">
        <v>773128647</v>
      </c>
      <c r="X33" s="24">
        <v>801926131</v>
      </c>
      <c r="Y33" s="24">
        <v>-28797484</v>
      </c>
      <c r="Z33" s="6">
        <v>-3.59</v>
      </c>
      <c r="AA33" s="22">
        <v>1158876537</v>
      </c>
    </row>
    <row r="34" spans="1:27" ht="13.5">
      <c r="A34" s="5" t="s">
        <v>38</v>
      </c>
      <c r="B34" s="3"/>
      <c r="C34" s="22">
        <v>1667535923</v>
      </c>
      <c r="D34" s="22"/>
      <c r="E34" s="23">
        <v>2002370815</v>
      </c>
      <c r="F34" s="24">
        <v>2020062570</v>
      </c>
      <c r="G34" s="24">
        <v>99450569</v>
      </c>
      <c r="H34" s="24">
        <v>130930629</v>
      </c>
      <c r="I34" s="24">
        <v>134189655</v>
      </c>
      <c r="J34" s="24">
        <v>364570853</v>
      </c>
      <c r="K34" s="24">
        <v>104335826</v>
      </c>
      <c r="L34" s="24">
        <v>205455732</v>
      </c>
      <c r="M34" s="24">
        <v>163436187</v>
      </c>
      <c r="N34" s="24">
        <v>473227745</v>
      </c>
      <c r="O34" s="24">
        <v>121824445</v>
      </c>
      <c r="P34" s="24">
        <v>169629657</v>
      </c>
      <c r="Q34" s="24">
        <v>165151990</v>
      </c>
      <c r="R34" s="24">
        <v>456606092</v>
      </c>
      <c r="S34" s="24"/>
      <c r="T34" s="24"/>
      <c r="U34" s="24"/>
      <c r="V34" s="24"/>
      <c r="W34" s="24">
        <v>1294404690</v>
      </c>
      <c r="X34" s="24">
        <v>1440987276</v>
      </c>
      <c r="Y34" s="24">
        <v>-146582586</v>
      </c>
      <c r="Z34" s="6">
        <v>-10.17</v>
      </c>
      <c r="AA34" s="22">
        <v>2020062570</v>
      </c>
    </row>
    <row r="35" spans="1:27" ht="13.5">
      <c r="A35" s="5" t="s">
        <v>39</v>
      </c>
      <c r="B35" s="3"/>
      <c r="C35" s="22">
        <v>3598626578</v>
      </c>
      <c r="D35" s="22"/>
      <c r="E35" s="23">
        <v>3970030127</v>
      </c>
      <c r="F35" s="24">
        <v>4027823472</v>
      </c>
      <c r="G35" s="24">
        <v>166316317</v>
      </c>
      <c r="H35" s="24">
        <v>218964800</v>
      </c>
      <c r="I35" s="24">
        <v>224549038</v>
      </c>
      <c r="J35" s="24">
        <v>609830155</v>
      </c>
      <c r="K35" s="24">
        <v>205962863</v>
      </c>
      <c r="L35" s="24">
        <v>317868643</v>
      </c>
      <c r="M35" s="24">
        <v>226123774</v>
      </c>
      <c r="N35" s="24">
        <v>749955280</v>
      </c>
      <c r="O35" s="24">
        <v>246058401</v>
      </c>
      <c r="P35" s="24">
        <v>242594606</v>
      </c>
      <c r="Q35" s="24">
        <v>265779853</v>
      </c>
      <c r="R35" s="24">
        <v>754432860</v>
      </c>
      <c r="S35" s="24"/>
      <c r="T35" s="24"/>
      <c r="U35" s="24"/>
      <c r="V35" s="24"/>
      <c r="W35" s="24">
        <v>2114218295</v>
      </c>
      <c r="X35" s="24">
        <v>2168313788</v>
      </c>
      <c r="Y35" s="24">
        <v>-54095493</v>
      </c>
      <c r="Z35" s="6">
        <v>-2.49</v>
      </c>
      <c r="AA35" s="22">
        <v>4027823472</v>
      </c>
    </row>
    <row r="36" spans="1:27" ht="13.5">
      <c r="A36" s="5" t="s">
        <v>40</v>
      </c>
      <c r="B36" s="3"/>
      <c r="C36" s="22">
        <v>1737866495</v>
      </c>
      <c r="D36" s="22"/>
      <c r="E36" s="23">
        <v>2581297784</v>
      </c>
      <c r="F36" s="24">
        <v>2805880104</v>
      </c>
      <c r="G36" s="24">
        <v>98523624</v>
      </c>
      <c r="H36" s="24">
        <v>109236441</v>
      </c>
      <c r="I36" s="24">
        <v>137175473</v>
      </c>
      <c r="J36" s="24">
        <v>344935538</v>
      </c>
      <c r="K36" s="24">
        <v>150478413</v>
      </c>
      <c r="L36" s="24">
        <v>190038353</v>
      </c>
      <c r="M36" s="24">
        <v>171011864</v>
      </c>
      <c r="N36" s="24">
        <v>511528630</v>
      </c>
      <c r="O36" s="24">
        <v>117600418</v>
      </c>
      <c r="P36" s="24">
        <v>116086620</v>
      </c>
      <c r="Q36" s="24">
        <v>149857248</v>
      </c>
      <c r="R36" s="24">
        <v>383544286</v>
      </c>
      <c r="S36" s="24"/>
      <c r="T36" s="24"/>
      <c r="U36" s="24"/>
      <c r="V36" s="24"/>
      <c r="W36" s="24">
        <v>1240008454</v>
      </c>
      <c r="X36" s="24">
        <v>1666392310</v>
      </c>
      <c r="Y36" s="24">
        <v>-426383856</v>
      </c>
      <c r="Z36" s="6">
        <v>-25.59</v>
      </c>
      <c r="AA36" s="22">
        <v>2805880104</v>
      </c>
    </row>
    <row r="37" spans="1:27" ht="13.5">
      <c r="A37" s="5" t="s">
        <v>41</v>
      </c>
      <c r="B37" s="3"/>
      <c r="C37" s="25">
        <v>959797198</v>
      </c>
      <c r="D37" s="25"/>
      <c r="E37" s="26">
        <v>1055695700</v>
      </c>
      <c r="F37" s="27">
        <v>1072840511</v>
      </c>
      <c r="G37" s="27">
        <v>50368476</v>
      </c>
      <c r="H37" s="27">
        <v>102237340</v>
      </c>
      <c r="I37" s="27">
        <v>85631100</v>
      </c>
      <c r="J37" s="27">
        <v>238236916</v>
      </c>
      <c r="K37" s="27">
        <v>84048864</v>
      </c>
      <c r="L37" s="27">
        <v>129496805</v>
      </c>
      <c r="M37" s="27">
        <v>83167000</v>
      </c>
      <c r="N37" s="27">
        <v>296712669</v>
      </c>
      <c r="O37" s="27">
        <v>88874023</v>
      </c>
      <c r="P37" s="27">
        <v>88538578</v>
      </c>
      <c r="Q37" s="27">
        <v>91812402</v>
      </c>
      <c r="R37" s="27">
        <v>269225003</v>
      </c>
      <c r="S37" s="27"/>
      <c r="T37" s="27"/>
      <c r="U37" s="27"/>
      <c r="V37" s="27"/>
      <c r="W37" s="27">
        <v>804174588</v>
      </c>
      <c r="X37" s="27">
        <v>781089684</v>
      </c>
      <c r="Y37" s="27">
        <v>23084904</v>
      </c>
      <c r="Z37" s="7">
        <v>2.96</v>
      </c>
      <c r="AA37" s="25">
        <v>1072840511</v>
      </c>
    </row>
    <row r="38" spans="1:27" ht="13.5">
      <c r="A38" s="2" t="s">
        <v>42</v>
      </c>
      <c r="B38" s="8"/>
      <c r="C38" s="19">
        <f aca="true" t="shared" si="7" ref="C38:Y38">SUM(C39:C41)</f>
        <v>5603305232</v>
      </c>
      <c r="D38" s="19">
        <f>SUM(D39:D41)</f>
        <v>0</v>
      </c>
      <c r="E38" s="20">
        <f t="shared" si="7"/>
        <v>6115051249</v>
      </c>
      <c r="F38" s="21">
        <f t="shared" si="7"/>
        <v>6180505054</v>
      </c>
      <c r="G38" s="21">
        <f t="shared" si="7"/>
        <v>241427635</v>
      </c>
      <c r="H38" s="21">
        <f t="shared" si="7"/>
        <v>422593892</v>
      </c>
      <c r="I38" s="21">
        <f t="shared" si="7"/>
        <v>402808798</v>
      </c>
      <c r="J38" s="21">
        <f t="shared" si="7"/>
        <v>1066830325</v>
      </c>
      <c r="K38" s="21">
        <f t="shared" si="7"/>
        <v>422669223</v>
      </c>
      <c r="L38" s="21">
        <f t="shared" si="7"/>
        <v>617283295</v>
      </c>
      <c r="M38" s="21">
        <f t="shared" si="7"/>
        <v>560269625</v>
      </c>
      <c r="N38" s="21">
        <f t="shared" si="7"/>
        <v>1600222143</v>
      </c>
      <c r="O38" s="21">
        <f t="shared" si="7"/>
        <v>384692777</v>
      </c>
      <c r="P38" s="21">
        <f t="shared" si="7"/>
        <v>476549896</v>
      </c>
      <c r="Q38" s="21">
        <f t="shared" si="7"/>
        <v>505082086</v>
      </c>
      <c r="R38" s="21">
        <f t="shared" si="7"/>
        <v>1366324759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4033377227</v>
      </c>
      <c r="X38" s="21">
        <f t="shared" si="7"/>
        <v>4058085709</v>
      </c>
      <c r="Y38" s="21">
        <f t="shared" si="7"/>
        <v>-24708482</v>
      </c>
      <c r="Z38" s="4">
        <f>+IF(X38&lt;&gt;0,+(Y38/X38)*100,0)</f>
        <v>-0.6088703830281766</v>
      </c>
      <c r="AA38" s="19">
        <f>SUM(AA39:AA41)</f>
        <v>6180505054</v>
      </c>
    </row>
    <row r="39" spans="1:27" ht="13.5">
      <c r="A39" s="5" t="s">
        <v>43</v>
      </c>
      <c r="B39" s="3"/>
      <c r="C39" s="22">
        <v>1238389044</v>
      </c>
      <c r="D39" s="22"/>
      <c r="E39" s="23">
        <v>1306378772</v>
      </c>
      <c r="F39" s="24">
        <v>1312195223</v>
      </c>
      <c r="G39" s="24">
        <v>82447168</v>
      </c>
      <c r="H39" s="24">
        <v>99419626</v>
      </c>
      <c r="I39" s="24">
        <v>84934846</v>
      </c>
      <c r="J39" s="24">
        <v>266801640</v>
      </c>
      <c r="K39" s="24">
        <v>84715157</v>
      </c>
      <c r="L39" s="24">
        <v>142144037</v>
      </c>
      <c r="M39" s="24">
        <v>108708134</v>
      </c>
      <c r="N39" s="24">
        <v>335567328</v>
      </c>
      <c r="O39" s="24">
        <v>92026751</v>
      </c>
      <c r="P39" s="24">
        <v>110140173</v>
      </c>
      <c r="Q39" s="24">
        <v>106912692</v>
      </c>
      <c r="R39" s="24">
        <v>309079616</v>
      </c>
      <c r="S39" s="24"/>
      <c r="T39" s="24"/>
      <c r="U39" s="24"/>
      <c r="V39" s="24"/>
      <c r="W39" s="24">
        <v>911448584</v>
      </c>
      <c r="X39" s="24">
        <v>921745594</v>
      </c>
      <c r="Y39" s="24">
        <v>-10297010</v>
      </c>
      <c r="Z39" s="6">
        <v>-1.12</v>
      </c>
      <c r="AA39" s="22">
        <v>1312195223</v>
      </c>
    </row>
    <row r="40" spans="1:27" ht="13.5">
      <c r="A40" s="5" t="s">
        <v>44</v>
      </c>
      <c r="B40" s="3"/>
      <c r="C40" s="22">
        <v>4191214426</v>
      </c>
      <c r="D40" s="22"/>
      <c r="E40" s="23">
        <v>4609995172</v>
      </c>
      <c r="F40" s="24">
        <v>4673953589</v>
      </c>
      <c r="G40" s="24">
        <v>143987670</v>
      </c>
      <c r="H40" s="24">
        <v>309703849</v>
      </c>
      <c r="I40" s="24">
        <v>303908542</v>
      </c>
      <c r="J40" s="24">
        <v>757600061</v>
      </c>
      <c r="K40" s="24">
        <v>322637502</v>
      </c>
      <c r="L40" s="24">
        <v>452093726</v>
      </c>
      <c r="M40" s="24">
        <v>434073562</v>
      </c>
      <c r="N40" s="24">
        <v>1208804790</v>
      </c>
      <c r="O40" s="24">
        <v>279604951</v>
      </c>
      <c r="P40" s="24">
        <v>351396718</v>
      </c>
      <c r="Q40" s="24">
        <v>382545530</v>
      </c>
      <c r="R40" s="24">
        <v>1013547199</v>
      </c>
      <c r="S40" s="24"/>
      <c r="T40" s="24"/>
      <c r="U40" s="24"/>
      <c r="V40" s="24"/>
      <c r="W40" s="24">
        <v>2979952050</v>
      </c>
      <c r="X40" s="24">
        <v>3001311131</v>
      </c>
      <c r="Y40" s="24">
        <v>-21359081</v>
      </c>
      <c r="Z40" s="6">
        <v>-0.71</v>
      </c>
      <c r="AA40" s="22">
        <v>4673953589</v>
      </c>
    </row>
    <row r="41" spans="1:27" ht="13.5">
      <c r="A41" s="5" t="s">
        <v>45</v>
      </c>
      <c r="B41" s="3"/>
      <c r="C41" s="22">
        <v>173701762</v>
      </c>
      <c r="D41" s="22"/>
      <c r="E41" s="23">
        <v>198677305</v>
      </c>
      <c r="F41" s="24">
        <v>194356242</v>
      </c>
      <c r="G41" s="24">
        <v>14992797</v>
      </c>
      <c r="H41" s="24">
        <v>13470417</v>
      </c>
      <c r="I41" s="24">
        <v>13965410</v>
      </c>
      <c r="J41" s="24">
        <v>42428624</v>
      </c>
      <c r="K41" s="24">
        <v>15316564</v>
      </c>
      <c r="L41" s="24">
        <v>23045532</v>
      </c>
      <c r="M41" s="24">
        <v>17487929</v>
      </c>
      <c r="N41" s="24">
        <v>55850025</v>
      </c>
      <c r="O41" s="24">
        <v>13061075</v>
      </c>
      <c r="P41" s="24">
        <v>15013005</v>
      </c>
      <c r="Q41" s="24">
        <v>15623864</v>
      </c>
      <c r="R41" s="24">
        <v>43697944</v>
      </c>
      <c r="S41" s="24"/>
      <c r="T41" s="24"/>
      <c r="U41" s="24"/>
      <c r="V41" s="24"/>
      <c r="W41" s="24">
        <v>141976593</v>
      </c>
      <c r="X41" s="24">
        <v>135028984</v>
      </c>
      <c r="Y41" s="24">
        <v>6947609</v>
      </c>
      <c r="Z41" s="6">
        <v>5.15</v>
      </c>
      <c r="AA41" s="22">
        <v>194356242</v>
      </c>
    </row>
    <row r="42" spans="1:27" ht="13.5">
      <c r="A42" s="2" t="s">
        <v>46</v>
      </c>
      <c r="B42" s="8"/>
      <c r="C42" s="19">
        <f aca="true" t="shared" si="8" ref="C42:Y42">SUM(C43:C46)</f>
        <v>21804524395</v>
      </c>
      <c r="D42" s="19">
        <f>SUM(D43:D46)</f>
        <v>0</v>
      </c>
      <c r="E42" s="20">
        <f t="shared" si="8"/>
        <v>24570180369</v>
      </c>
      <c r="F42" s="21">
        <f t="shared" si="8"/>
        <v>24929966088</v>
      </c>
      <c r="G42" s="21">
        <f t="shared" si="8"/>
        <v>732680799</v>
      </c>
      <c r="H42" s="21">
        <f t="shared" si="8"/>
        <v>2338427821</v>
      </c>
      <c r="I42" s="21">
        <f t="shared" si="8"/>
        <v>2351104808</v>
      </c>
      <c r="J42" s="21">
        <f t="shared" si="8"/>
        <v>5422213428</v>
      </c>
      <c r="K42" s="21">
        <f t="shared" si="8"/>
        <v>1675401831</v>
      </c>
      <c r="L42" s="21">
        <f t="shared" si="8"/>
        <v>2008117708</v>
      </c>
      <c r="M42" s="21">
        <f t="shared" si="8"/>
        <v>1936255776</v>
      </c>
      <c r="N42" s="21">
        <f t="shared" si="8"/>
        <v>5619775315</v>
      </c>
      <c r="O42" s="21">
        <f t="shared" si="8"/>
        <v>1707833348</v>
      </c>
      <c r="P42" s="21">
        <f t="shared" si="8"/>
        <v>1935046948</v>
      </c>
      <c r="Q42" s="21">
        <f t="shared" si="8"/>
        <v>1821728598</v>
      </c>
      <c r="R42" s="21">
        <f t="shared" si="8"/>
        <v>5464608894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16506597637</v>
      </c>
      <c r="X42" s="21">
        <f t="shared" si="8"/>
        <v>16767797188</v>
      </c>
      <c r="Y42" s="21">
        <f t="shared" si="8"/>
        <v>-261199551</v>
      </c>
      <c r="Z42" s="4">
        <f>+IF(X42&lt;&gt;0,+(Y42/X42)*100,0)</f>
        <v>-1.5577451711243826</v>
      </c>
      <c r="AA42" s="19">
        <f>SUM(AA43:AA46)</f>
        <v>24929966088</v>
      </c>
    </row>
    <row r="43" spans="1:27" ht="13.5">
      <c r="A43" s="5" t="s">
        <v>47</v>
      </c>
      <c r="B43" s="3"/>
      <c r="C43" s="22">
        <v>13454014062</v>
      </c>
      <c r="D43" s="22"/>
      <c r="E43" s="23">
        <v>15063621311</v>
      </c>
      <c r="F43" s="24">
        <v>15069166229</v>
      </c>
      <c r="G43" s="24">
        <v>283015121</v>
      </c>
      <c r="H43" s="24">
        <v>1683199961</v>
      </c>
      <c r="I43" s="24">
        <v>1637857802</v>
      </c>
      <c r="J43" s="24">
        <v>3604072884</v>
      </c>
      <c r="K43" s="24">
        <v>1078545193</v>
      </c>
      <c r="L43" s="24">
        <v>1147441500</v>
      </c>
      <c r="M43" s="24">
        <v>1126084292</v>
      </c>
      <c r="N43" s="24">
        <v>3352070985</v>
      </c>
      <c r="O43" s="24">
        <v>1046045641</v>
      </c>
      <c r="P43" s="24">
        <v>1063102665</v>
      </c>
      <c r="Q43" s="24">
        <v>1060892803</v>
      </c>
      <c r="R43" s="24">
        <v>3170041109</v>
      </c>
      <c r="S43" s="24"/>
      <c r="T43" s="24"/>
      <c r="U43" s="24"/>
      <c r="V43" s="24"/>
      <c r="W43" s="24">
        <v>10126184978</v>
      </c>
      <c r="X43" s="24">
        <v>10144178957</v>
      </c>
      <c r="Y43" s="24">
        <v>-17993979</v>
      </c>
      <c r="Z43" s="6">
        <v>-0.18</v>
      </c>
      <c r="AA43" s="22">
        <v>15069166229</v>
      </c>
    </row>
    <row r="44" spans="1:27" ht="13.5">
      <c r="A44" s="5" t="s">
        <v>48</v>
      </c>
      <c r="B44" s="3"/>
      <c r="C44" s="22">
        <v>3868658420</v>
      </c>
      <c r="D44" s="22"/>
      <c r="E44" s="23">
        <v>4034072935</v>
      </c>
      <c r="F44" s="24">
        <v>4298703570</v>
      </c>
      <c r="G44" s="24">
        <v>198806508</v>
      </c>
      <c r="H44" s="24">
        <v>278129451</v>
      </c>
      <c r="I44" s="24">
        <v>303578868</v>
      </c>
      <c r="J44" s="24">
        <v>780514827</v>
      </c>
      <c r="K44" s="24">
        <v>238561695</v>
      </c>
      <c r="L44" s="24">
        <v>370405069</v>
      </c>
      <c r="M44" s="24">
        <v>342501012</v>
      </c>
      <c r="N44" s="24">
        <v>951467776</v>
      </c>
      <c r="O44" s="24">
        <v>292068050</v>
      </c>
      <c r="P44" s="24">
        <v>379386050</v>
      </c>
      <c r="Q44" s="24">
        <v>353908485</v>
      </c>
      <c r="R44" s="24">
        <v>1025362585</v>
      </c>
      <c r="S44" s="24"/>
      <c r="T44" s="24"/>
      <c r="U44" s="24"/>
      <c r="V44" s="24"/>
      <c r="W44" s="24">
        <v>2757345188</v>
      </c>
      <c r="X44" s="24">
        <v>2854571517</v>
      </c>
      <c r="Y44" s="24">
        <v>-97226329</v>
      </c>
      <c r="Z44" s="6">
        <v>-3.41</v>
      </c>
      <c r="AA44" s="22">
        <v>4298703570</v>
      </c>
    </row>
    <row r="45" spans="1:27" ht="13.5">
      <c r="A45" s="5" t="s">
        <v>49</v>
      </c>
      <c r="B45" s="3"/>
      <c r="C45" s="25">
        <v>1978383212</v>
      </c>
      <c r="D45" s="25"/>
      <c r="E45" s="26">
        <v>2485695292</v>
      </c>
      <c r="F45" s="27">
        <v>2592735442</v>
      </c>
      <c r="G45" s="27">
        <v>112967756</v>
      </c>
      <c r="H45" s="27">
        <v>173430084</v>
      </c>
      <c r="I45" s="27">
        <v>190616798</v>
      </c>
      <c r="J45" s="27">
        <v>477014638</v>
      </c>
      <c r="K45" s="27">
        <v>155495996</v>
      </c>
      <c r="L45" s="27">
        <v>211482026</v>
      </c>
      <c r="M45" s="27">
        <v>229708058</v>
      </c>
      <c r="N45" s="27">
        <v>596686080</v>
      </c>
      <c r="O45" s="27">
        <v>179321394</v>
      </c>
      <c r="P45" s="27">
        <v>203868403</v>
      </c>
      <c r="Q45" s="27">
        <v>220140010</v>
      </c>
      <c r="R45" s="27">
        <v>603329807</v>
      </c>
      <c r="S45" s="27"/>
      <c r="T45" s="27"/>
      <c r="U45" s="27"/>
      <c r="V45" s="27"/>
      <c r="W45" s="27">
        <v>1677030525</v>
      </c>
      <c r="X45" s="27">
        <v>1680584866</v>
      </c>
      <c r="Y45" s="27">
        <v>-3554341</v>
      </c>
      <c r="Z45" s="7">
        <v>-0.21</v>
      </c>
      <c r="AA45" s="25">
        <v>2592735442</v>
      </c>
    </row>
    <row r="46" spans="1:27" ht="13.5">
      <c r="A46" s="5" t="s">
        <v>50</v>
      </c>
      <c r="B46" s="3"/>
      <c r="C46" s="22">
        <v>2503468701</v>
      </c>
      <c r="D46" s="22"/>
      <c r="E46" s="23">
        <v>2986790831</v>
      </c>
      <c r="F46" s="24">
        <v>2969360847</v>
      </c>
      <c r="G46" s="24">
        <v>137891414</v>
      </c>
      <c r="H46" s="24">
        <v>203668325</v>
      </c>
      <c r="I46" s="24">
        <v>219051340</v>
      </c>
      <c r="J46" s="24">
        <v>560611079</v>
      </c>
      <c r="K46" s="24">
        <v>202798947</v>
      </c>
      <c r="L46" s="24">
        <v>278789113</v>
      </c>
      <c r="M46" s="24">
        <v>237962414</v>
      </c>
      <c r="N46" s="24">
        <v>719550474</v>
      </c>
      <c r="O46" s="24">
        <v>190398263</v>
      </c>
      <c r="P46" s="24">
        <v>288689830</v>
      </c>
      <c r="Q46" s="24">
        <v>186787300</v>
      </c>
      <c r="R46" s="24">
        <v>665875393</v>
      </c>
      <c r="S46" s="24"/>
      <c r="T46" s="24"/>
      <c r="U46" s="24"/>
      <c r="V46" s="24"/>
      <c r="W46" s="24">
        <v>1946036946</v>
      </c>
      <c r="X46" s="24">
        <v>2088461848</v>
      </c>
      <c r="Y46" s="24">
        <v>-142424902</v>
      </c>
      <c r="Z46" s="6">
        <v>-6.82</v>
      </c>
      <c r="AA46" s="22">
        <v>2969360847</v>
      </c>
    </row>
    <row r="47" spans="1:27" ht="13.5">
      <c r="A47" s="2" t="s">
        <v>51</v>
      </c>
      <c r="B47" s="8" t="s">
        <v>52</v>
      </c>
      <c r="C47" s="19">
        <v>281209625</v>
      </c>
      <c r="D47" s="19"/>
      <c r="E47" s="20">
        <v>352096907</v>
      </c>
      <c r="F47" s="21">
        <v>325642911</v>
      </c>
      <c r="G47" s="21">
        <v>16164428</v>
      </c>
      <c r="H47" s="21">
        <v>18420549</v>
      </c>
      <c r="I47" s="21">
        <v>30529919</v>
      </c>
      <c r="J47" s="21">
        <v>65114896</v>
      </c>
      <c r="K47" s="21">
        <v>19350835</v>
      </c>
      <c r="L47" s="21">
        <v>30330868</v>
      </c>
      <c r="M47" s="21">
        <v>19287544</v>
      </c>
      <c r="N47" s="21">
        <v>68969247</v>
      </c>
      <c r="O47" s="21">
        <v>12983240</v>
      </c>
      <c r="P47" s="21">
        <v>31224146</v>
      </c>
      <c r="Q47" s="21">
        <v>17577217</v>
      </c>
      <c r="R47" s="21">
        <v>61784603</v>
      </c>
      <c r="S47" s="21"/>
      <c r="T47" s="21"/>
      <c r="U47" s="21"/>
      <c r="V47" s="21"/>
      <c r="W47" s="21">
        <v>195868746</v>
      </c>
      <c r="X47" s="21">
        <v>262088757</v>
      </c>
      <c r="Y47" s="21">
        <v>-66220011</v>
      </c>
      <c r="Z47" s="4">
        <v>-25.27</v>
      </c>
      <c r="AA47" s="19">
        <v>325642911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44579411024</v>
      </c>
      <c r="D48" s="40">
        <f>+D28+D32+D38+D42+D47</f>
        <v>0</v>
      </c>
      <c r="E48" s="41">
        <f t="shared" si="9"/>
        <v>51433699216</v>
      </c>
      <c r="F48" s="42">
        <f t="shared" si="9"/>
        <v>52569257662</v>
      </c>
      <c r="G48" s="42">
        <f t="shared" si="9"/>
        <v>2093591942</v>
      </c>
      <c r="H48" s="42">
        <f t="shared" si="9"/>
        <v>4106266653</v>
      </c>
      <c r="I48" s="42">
        <f t="shared" si="9"/>
        <v>4201630095</v>
      </c>
      <c r="J48" s="42">
        <f t="shared" si="9"/>
        <v>10401488690</v>
      </c>
      <c r="K48" s="42">
        <f t="shared" si="9"/>
        <v>3415461568</v>
      </c>
      <c r="L48" s="42">
        <f t="shared" si="9"/>
        <v>4475598038</v>
      </c>
      <c r="M48" s="42">
        <f t="shared" si="9"/>
        <v>3985435688</v>
      </c>
      <c r="N48" s="42">
        <f t="shared" si="9"/>
        <v>11876495294</v>
      </c>
      <c r="O48" s="42">
        <f t="shared" si="9"/>
        <v>3419475202</v>
      </c>
      <c r="P48" s="42">
        <f t="shared" si="9"/>
        <v>3802596798</v>
      </c>
      <c r="Q48" s="42">
        <f t="shared" si="9"/>
        <v>3829103585</v>
      </c>
      <c r="R48" s="42">
        <f t="shared" si="9"/>
        <v>11051175585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33329159569</v>
      </c>
      <c r="X48" s="42">
        <f t="shared" si="9"/>
        <v>34755745975</v>
      </c>
      <c r="Y48" s="42">
        <f t="shared" si="9"/>
        <v>-1426586406</v>
      </c>
      <c r="Z48" s="43">
        <f>+IF(X48&lt;&gt;0,+(Y48/X48)*100,0)</f>
        <v>-4.104605917611872</v>
      </c>
      <c r="AA48" s="40">
        <f>+AA28+AA32+AA38+AA42+AA47</f>
        <v>52569257662</v>
      </c>
    </row>
    <row r="49" spans="1:27" ht="13.5">
      <c r="A49" s="14" t="s">
        <v>58</v>
      </c>
      <c r="B49" s="15"/>
      <c r="C49" s="44">
        <f aca="true" t="shared" si="10" ref="C49:Y49">+C25-C48</f>
        <v>5329174202</v>
      </c>
      <c r="D49" s="44">
        <f>+D25-D48</f>
        <v>0</v>
      </c>
      <c r="E49" s="45">
        <f t="shared" si="10"/>
        <v>2327407529</v>
      </c>
      <c r="F49" s="46">
        <f t="shared" si="10"/>
        <v>2850506515</v>
      </c>
      <c r="G49" s="46">
        <f t="shared" si="10"/>
        <v>4455926845</v>
      </c>
      <c r="H49" s="46">
        <f t="shared" si="10"/>
        <v>301011240</v>
      </c>
      <c r="I49" s="46">
        <f t="shared" si="10"/>
        <v>-321926028</v>
      </c>
      <c r="J49" s="46">
        <f t="shared" si="10"/>
        <v>4435012057</v>
      </c>
      <c r="K49" s="46">
        <f t="shared" si="10"/>
        <v>270770352</v>
      </c>
      <c r="L49" s="46">
        <f t="shared" si="10"/>
        <v>-638454817</v>
      </c>
      <c r="M49" s="46">
        <f t="shared" si="10"/>
        <v>1651864475</v>
      </c>
      <c r="N49" s="46">
        <f t="shared" si="10"/>
        <v>1284180010</v>
      </c>
      <c r="O49" s="46">
        <f t="shared" si="10"/>
        <v>423338419</v>
      </c>
      <c r="P49" s="46">
        <f t="shared" si="10"/>
        <v>29718425</v>
      </c>
      <c r="Q49" s="46">
        <f t="shared" si="10"/>
        <v>1773996472</v>
      </c>
      <c r="R49" s="46">
        <f t="shared" si="10"/>
        <v>2227053316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7946245383</v>
      </c>
      <c r="X49" s="46">
        <f>IF(F25=F48,0,X25-X48)</f>
        <v>5350786856</v>
      </c>
      <c r="Y49" s="46">
        <f t="shared" si="10"/>
        <v>2595458527</v>
      </c>
      <c r="Z49" s="47">
        <f>+IF(X49&lt;&gt;0,+(Y49/X49)*100,0)</f>
        <v>48.50610941621854</v>
      </c>
      <c r="AA49" s="44">
        <f>+AA25-AA48</f>
        <v>2850506515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282101406</v>
      </c>
      <c r="D5" s="19">
        <f>SUM(D6:D8)</f>
        <v>0</v>
      </c>
      <c r="E5" s="20">
        <f t="shared" si="0"/>
        <v>364845008</v>
      </c>
      <c r="F5" s="21">
        <f t="shared" si="0"/>
        <v>371056818</v>
      </c>
      <c r="G5" s="21">
        <f t="shared" si="0"/>
        <v>247998411</v>
      </c>
      <c r="H5" s="21">
        <f t="shared" si="0"/>
        <v>3015647</v>
      </c>
      <c r="I5" s="21">
        <f t="shared" si="0"/>
        <v>-4253726</v>
      </c>
      <c r="J5" s="21">
        <f t="shared" si="0"/>
        <v>246760332</v>
      </c>
      <c r="K5" s="21">
        <f t="shared" si="0"/>
        <v>1661105</v>
      </c>
      <c r="L5" s="21">
        <f t="shared" si="0"/>
        <v>9733514</v>
      </c>
      <c r="M5" s="21">
        <f t="shared" si="0"/>
        <v>2457412</v>
      </c>
      <c r="N5" s="21">
        <f t="shared" si="0"/>
        <v>13852031</v>
      </c>
      <c r="O5" s="21">
        <f t="shared" si="0"/>
        <v>5469363</v>
      </c>
      <c r="P5" s="21">
        <f t="shared" si="0"/>
        <v>6142494</v>
      </c>
      <c r="Q5" s="21">
        <f t="shared" si="0"/>
        <v>1837408</v>
      </c>
      <c r="R5" s="21">
        <f t="shared" si="0"/>
        <v>13449265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274061628</v>
      </c>
      <c r="X5" s="21">
        <f t="shared" si="0"/>
        <v>356310761</v>
      </c>
      <c r="Y5" s="21">
        <f t="shared" si="0"/>
        <v>-82249133</v>
      </c>
      <c r="Z5" s="4">
        <f>+IF(X5&lt;&gt;0,+(Y5/X5)*100,0)</f>
        <v>-23.083538866231436</v>
      </c>
      <c r="AA5" s="19">
        <f>SUM(AA6:AA8)</f>
        <v>371056818</v>
      </c>
    </row>
    <row r="6" spans="1:27" ht="13.5">
      <c r="A6" s="5" t="s">
        <v>33</v>
      </c>
      <c r="B6" s="3"/>
      <c r="C6" s="22">
        <v>19668588</v>
      </c>
      <c r="D6" s="22"/>
      <c r="E6" s="23">
        <v>16519578</v>
      </c>
      <c r="F6" s="24">
        <v>21043091</v>
      </c>
      <c r="G6" s="24">
        <v>1618253</v>
      </c>
      <c r="H6" s="24">
        <v>2683444</v>
      </c>
      <c r="I6" s="24">
        <v>2372470</v>
      </c>
      <c r="J6" s="24">
        <v>6674167</v>
      </c>
      <c r="K6" s="24">
        <v>2168423</v>
      </c>
      <c r="L6" s="24">
        <v>2019646</v>
      </c>
      <c r="M6" s="24">
        <v>483390</v>
      </c>
      <c r="N6" s="24">
        <v>4671459</v>
      </c>
      <c r="O6" s="24">
        <v>3291765</v>
      </c>
      <c r="P6" s="24">
        <v>1440289</v>
      </c>
      <c r="Q6" s="24">
        <v>1551365</v>
      </c>
      <c r="R6" s="24">
        <v>6283419</v>
      </c>
      <c r="S6" s="24"/>
      <c r="T6" s="24"/>
      <c r="U6" s="24"/>
      <c r="V6" s="24"/>
      <c r="W6" s="24">
        <v>17629045</v>
      </c>
      <c r="X6" s="24">
        <v>11815594</v>
      </c>
      <c r="Y6" s="24">
        <v>5813451</v>
      </c>
      <c r="Z6" s="6">
        <v>49.2</v>
      </c>
      <c r="AA6" s="22">
        <v>21043091</v>
      </c>
    </row>
    <row r="7" spans="1:27" ht="13.5">
      <c r="A7" s="5" t="s">
        <v>34</v>
      </c>
      <c r="B7" s="3"/>
      <c r="C7" s="25">
        <v>248945308</v>
      </c>
      <c r="D7" s="25"/>
      <c r="E7" s="26">
        <v>242582042</v>
      </c>
      <c r="F7" s="27">
        <v>241532042</v>
      </c>
      <c r="G7" s="27">
        <v>246243127</v>
      </c>
      <c r="H7" s="27">
        <v>-96572</v>
      </c>
      <c r="I7" s="27">
        <v>-6812056</v>
      </c>
      <c r="J7" s="27">
        <v>239334499</v>
      </c>
      <c r="K7" s="27">
        <v>-629561</v>
      </c>
      <c r="L7" s="27">
        <v>6402188</v>
      </c>
      <c r="M7" s="27">
        <v>1440372</v>
      </c>
      <c r="N7" s="27">
        <v>7212999</v>
      </c>
      <c r="O7" s="27">
        <v>1742050</v>
      </c>
      <c r="P7" s="27">
        <v>4484939</v>
      </c>
      <c r="Q7" s="27">
        <v>23464</v>
      </c>
      <c r="R7" s="27">
        <v>6250453</v>
      </c>
      <c r="S7" s="27"/>
      <c r="T7" s="27"/>
      <c r="U7" s="27"/>
      <c r="V7" s="27"/>
      <c r="W7" s="27">
        <v>252797951</v>
      </c>
      <c r="X7" s="27">
        <v>239396805</v>
      </c>
      <c r="Y7" s="27">
        <v>13401146</v>
      </c>
      <c r="Z7" s="7">
        <v>5.6</v>
      </c>
      <c r="AA7" s="25">
        <v>241532042</v>
      </c>
    </row>
    <row r="8" spans="1:27" ht="13.5">
      <c r="A8" s="5" t="s">
        <v>35</v>
      </c>
      <c r="B8" s="3"/>
      <c r="C8" s="22">
        <v>13487510</v>
      </c>
      <c r="D8" s="22"/>
      <c r="E8" s="23">
        <v>105743388</v>
      </c>
      <c r="F8" s="24">
        <v>108481685</v>
      </c>
      <c r="G8" s="24">
        <v>137031</v>
      </c>
      <c r="H8" s="24">
        <v>428775</v>
      </c>
      <c r="I8" s="24">
        <v>185860</v>
      </c>
      <c r="J8" s="24">
        <v>751666</v>
      </c>
      <c r="K8" s="24">
        <v>122243</v>
      </c>
      <c r="L8" s="24">
        <v>1311680</v>
      </c>
      <c r="M8" s="24">
        <v>533650</v>
      </c>
      <c r="N8" s="24">
        <v>1967573</v>
      </c>
      <c r="O8" s="24">
        <v>435548</v>
      </c>
      <c r="P8" s="24">
        <v>217266</v>
      </c>
      <c r="Q8" s="24">
        <v>262579</v>
      </c>
      <c r="R8" s="24">
        <v>915393</v>
      </c>
      <c r="S8" s="24"/>
      <c r="T8" s="24"/>
      <c r="U8" s="24"/>
      <c r="V8" s="24"/>
      <c r="W8" s="24">
        <v>3634632</v>
      </c>
      <c r="X8" s="24">
        <v>105098362</v>
      </c>
      <c r="Y8" s="24">
        <v>-101463730</v>
      </c>
      <c r="Z8" s="6">
        <v>-96.54</v>
      </c>
      <c r="AA8" s="22">
        <v>108481685</v>
      </c>
    </row>
    <row r="9" spans="1:27" ht="13.5">
      <c r="A9" s="2" t="s">
        <v>36</v>
      </c>
      <c r="B9" s="3"/>
      <c r="C9" s="19">
        <f aca="true" t="shared" si="1" ref="C9:Y9">SUM(C10:C14)</f>
        <v>143165105</v>
      </c>
      <c r="D9" s="19">
        <f>SUM(D10:D14)</f>
        <v>0</v>
      </c>
      <c r="E9" s="20">
        <f t="shared" si="1"/>
        <v>162865667</v>
      </c>
      <c r="F9" s="21">
        <f t="shared" si="1"/>
        <v>185187914</v>
      </c>
      <c r="G9" s="21">
        <f t="shared" si="1"/>
        <v>3346877</v>
      </c>
      <c r="H9" s="21">
        <f t="shared" si="1"/>
        <v>3731365</v>
      </c>
      <c r="I9" s="21">
        <f t="shared" si="1"/>
        <v>3982420</v>
      </c>
      <c r="J9" s="21">
        <f t="shared" si="1"/>
        <v>11060662</v>
      </c>
      <c r="K9" s="21">
        <f t="shared" si="1"/>
        <v>4024211</v>
      </c>
      <c r="L9" s="21">
        <f t="shared" si="1"/>
        <v>14892105</v>
      </c>
      <c r="M9" s="21">
        <f t="shared" si="1"/>
        <v>10733864</v>
      </c>
      <c r="N9" s="21">
        <f t="shared" si="1"/>
        <v>29650180</v>
      </c>
      <c r="O9" s="21">
        <f t="shared" si="1"/>
        <v>42426535</v>
      </c>
      <c r="P9" s="21">
        <f t="shared" si="1"/>
        <v>5668551</v>
      </c>
      <c r="Q9" s="21">
        <f t="shared" si="1"/>
        <v>7342876</v>
      </c>
      <c r="R9" s="21">
        <f t="shared" si="1"/>
        <v>55437962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96148804</v>
      </c>
      <c r="X9" s="21">
        <f t="shared" si="1"/>
        <v>119958434</v>
      </c>
      <c r="Y9" s="21">
        <f t="shared" si="1"/>
        <v>-23809630</v>
      </c>
      <c r="Z9" s="4">
        <f>+IF(X9&lt;&gt;0,+(Y9/X9)*100,0)</f>
        <v>-19.848233430589797</v>
      </c>
      <c r="AA9" s="19">
        <f>SUM(AA10:AA14)</f>
        <v>185187914</v>
      </c>
    </row>
    <row r="10" spans="1:27" ht="13.5">
      <c r="A10" s="5" t="s">
        <v>37</v>
      </c>
      <c r="B10" s="3"/>
      <c r="C10" s="22">
        <v>16502210</v>
      </c>
      <c r="D10" s="22"/>
      <c r="E10" s="23">
        <v>17985608</v>
      </c>
      <c r="F10" s="24">
        <v>25606272</v>
      </c>
      <c r="G10" s="24">
        <v>261428</v>
      </c>
      <c r="H10" s="24">
        <v>213198</v>
      </c>
      <c r="I10" s="24">
        <v>98287</v>
      </c>
      <c r="J10" s="24">
        <v>572913</v>
      </c>
      <c r="K10" s="24">
        <v>271495</v>
      </c>
      <c r="L10" s="24">
        <v>226489</v>
      </c>
      <c r="M10" s="24">
        <v>194337</v>
      </c>
      <c r="N10" s="24">
        <v>692321</v>
      </c>
      <c r="O10" s="24">
        <v>235499</v>
      </c>
      <c r="P10" s="24">
        <v>244976</v>
      </c>
      <c r="Q10" s="24">
        <v>255908</v>
      </c>
      <c r="R10" s="24">
        <v>736383</v>
      </c>
      <c r="S10" s="24"/>
      <c r="T10" s="24"/>
      <c r="U10" s="24"/>
      <c r="V10" s="24"/>
      <c r="W10" s="24">
        <v>2001617</v>
      </c>
      <c r="X10" s="24">
        <v>10085254</v>
      </c>
      <c r="Y10" s="24">
        <v>-8083637</v>
      </c>
      <c r="Z10" s="6">
        <v>-80.15</v>
      </c>
      <c r="AA10" s="22">
        <v>25606272</v>
      </c>
    </row>
    <row r="11" spans="1:27" ht="13.5">
      <c r="A11" s="5" t="s">
        <v>38</v>
      </c>
      <c r="B11" s="3"/>
      <c r="C11" s="22">
        <v>2643526</v>
      </c>
      <c r="D11" s="22"/>
      <c r="E11" s="23">
        <v>3009898</v>
      </c>
      <c r="F11" s="24">
        <v>4902458</v>
      </c>
      <c r="G11" s="24">
        <v>23589</v>
      </c>
      <c r="H11" s="24">
        <v>56236</v>
      </c>
      <c r="I11" s="24">
        <v>76669</v>
      </c>
      <c r="J11" s="24">
        <v>156494</v>
      </c>
      <c r="K11" s="24">
        <v>141879</v>
      </c>
      <c r="L11" s="24">
        <v>420370</v>
      </c>
      <c r="M11" s="24">
        <v>1807951</v>
      </c>
      <c r="N11" s="24">
        <v>2370200</v>
      </c>
      <c r="O11" s="24">
        <v>463633</v>
      </c>
      <c r="P11" s="24">
        <v>184648</v>
      </c>
      <c r="Q11" s="24">
        <v>253570</v>
      </c>
      <c r="R11" s="24">
        <v>901851</v>
      </c>
      <c r="S11" s="24"/>
      <c r="T11" s="24"/>
      <c r="U11" s="24"/>
      <c r="V11" s="24"/>
      <c r="W11" s="24">
        <v>3428545</v>
      </c>
      <c r="X11" s="24">
        <v>2372295</v>
      </c>
      <c r="Y11" s="24">
        <v>1056250</v>
      </c>
      <c r="Z11" s="6">
        <v>44.52</v>
      </c>
      <c r="AA11" s="22">
        <v>4902458</v>
      </c>
    </row>
    <row r="12" spans="1:27" ht="13.5">
      <c r="A12" s="5" t="s">
        <v>39</v>
      </c>
      <c r="B12" s="3"/>
      <c r="C12" s="22">
        <v>71291837</v>
      </c>
      <c r="D12" s="22"/>
      <c r="E12" s="23">
        <v>68434105</v>
      </c>
      <c r="F12" s="24">
        <v>96243128</v>
      </c>
      <c r="G12" s="24">
        <v>1177207</v>
      </c>
      <c r="H12" s="24">
        <v>1285655</v>
      </c>
      <c r="I12" s="24">
        <v>1698413</v>
      </c>
      <c r="J12" s="24">
        <v>4161275</v>
      </c>
      <c r="K12" s="24">
        <v>1397889</v>
      </c>
      <c r="L12" s="24">
        <v>3733159</v>
      </c>
      <c r="M12" s="24">
        <v>5257709</v>
      </c>
      <c r="N12" s="24">
        <v>10388757</v>
      </c>
      <c r="O12" s="24">
        <v>39266527</v>
      </c>
      <c r="P12" s="24">
        <v>931355</v>
      </c>
      <c r="Q12" s="24">
        <v>2050518</v>
      </c>
      <c r="R12" s="24">
        <v>42248400</v>
      </c>
      <c r="S12" s="24"/>
      <c r="T12" s="24"/>
      <c r="U12" s="24"/>
      <c r="V12" s="24"/>
      <c r="W12" s="24">
        <v>56798432</v>
      </c>
      <c r="X12" s="24">
        <v>49652707</v>
      </c>
      <c r="Y12" s="24">
        <v>7145725</v>
      </c>
      <c r="Z12" s="6">
        <v>14.39</v>
      </c>
      <c r="AA12" s="22">
        <v>96243128</v>
      </c>
    </row>
    <row r="13" spans="1:27" ht="13.5">
      <c r="A13" s="5" t="s">
        <v>40</v>
      </c>
      <c r="B13" s="3"/>
      <c r="C13" s="22">
        <v>52727532</v>
      </c>
      <c r="D13" s="22"/>
      <c r="E13" s="23">
        <v>73436056</v>
      </c>
      <c r="F13" s="24">
        <v>58436056</v>
      </c>
      <c r="G13" s="24">
        <v>1884653</v>
      </c>
      <c r="H13" s="24">
        <v>2176276</v>
      </c>
      <c r="I13" s="24">
        <v>2109051</v>
      </c>
      <c r="J13" s="24">
        <v>6169980</v>
      </c>
      <c r="K13" s="24">
        <v>2212948</v>
      </c>
      <c r="L13" s="24">
        <v>10512087</v>
      </c>
      <c r="M13" s="24">
        <v>3473867</v>
      </c>
      <c r="N13" s="24">
        <v>16198902</v>
      </c>
      <c r="O13" s="24">
        <v>2460876</v>
      </c>
      <c r="P13" s="24">
        <v>4307572</v>
      </c>
      <c r="Q13" s="24">
        <v>4782880</v>
      </c>
      <c r="R13" s="24">
        <v>11551328</v>
      </c>
      <c r="S13" s="24"/>
      <c r="T13" s="24"/>
      <c r="U13" s="24"/>
      <c r="V13" s="24"/>
      <c r="W13" s="24">
        <v>33920210</v>
      </c>
      <c r="X13" s="24">
        <v>57848178</v>
      </c>
      <c r="Y13" s="24">
        <v>-23927968</v>
      </c>
      <c r="Z13" s="6">
        <v>-41.36</v>
      </c>
      <c r="AA13" s="22">
        <v>58436056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22238568</v>
      </c>
      <c r="D15" s="19">
        <f>SUM(D16:D18)</f>
        <v>0</v>
      </c>
      <c r="E15" s="20">
        <f t="shared" si="2"/>
        <v>26931886</v>
      </c>
      <c r="F15" s="21">
        <f t="shared" si="2"/>
        <v>28693886</v>
      </c>
      <c r="G15" s="21">
        <f t="shared" si="2"/>
        <v>763326</v>
      </c>
      <c r="H15" s="21">
        <f t="shared" si="2"/>
        <v>127799</v>
      </c>
      <c r="I15" s="21">
        <f t="shared" si="2"/>
        <v>160387</v>
      </c>
      <c r="J15" s="21">
        <f t="shared" si="2"/>
        <v>1051512</v>
      </c>
      <c r="K15" s="21">
        <f t="shared" si="2"/>
        <v>757138</v>
      </c>
      <c r="L15" s="21">
        <f t="shared" si="2"/>
        <v>772899</v>
      </c>
      <c r="M15" s="21">
        <f t="shared" si="2"/>
        <v>361258</v>
      </c>
      <c r="N15" s="21">
        <f t="shared" si="2"/>
        <v>1891295</v>
      </c>
      <c r="O15" s="21">
        <f t="shared" si="2"/>
        <v>3130571</v>
      </c>
      <c r="P15" s="21">
        <f t="shared" si="2"/>
        <v>3823882</v>
      </c>
      <c r="Q15" s="21">
        <f t="shared" si="2"/>
        <v>11233688</v>
      </c>
      <c r="R15" s="21">
        <f t="shared" si="2"/>
        <v>18188141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21130948</v>
      </c>
      <c r="X15" s="21">
        <f t="shared" si="2"/>
        <v>13617653</v>
      </c>
      <c r="Y15" s="21">
        <f t="shared" si="2"/>
        <v>7513295</v>
      </c>
      <c r="Z15" s="4">
        <f>+IF(X15&lt;&gt;0,+(Y15/X15)*100,0)</f>
        <v>55.173200550785076</v>
      </c>
      <c r="AA15" s="19">
        <f>SUM(AA16:AA18)</f>
        <v>28693886</v>
      </c>
    </row>
    <row r="16" spans="1:27" ht="13.5">
      <c r="A16" s="5" t="s">
        <v>43</v>
      </c>
      <c r="B16" s="3"/>
      <c r="C16" s="22">
        <v>6439331</v>
      </c>
      <c r="D16" s="22"/>
      <c r="E16" s="23">
        <v>7266880</v>
      </c>
      <c r="F16" s="24">
        <v>7765880</v>
      </c>
      <c r="G16" s="24">
        <v>707106</v>
      </c>
      <c r="H16" s="24">
        <v>83577</v>
      </c>
      <c r="I16" s="24">
        <v>40869</v>
      </c>
      <c r="J16" s="24">
        <v>831552</v>
      </c>
      <c r="K16" s="24">
        <v>642617</v>
      </c>
      <c r="L16" s="24">
        <v>639989</v>
      </c>
      <c r="M16" s="24">
        <v>273927</v>
      </c>
      <c r="N16" s="24">
        <v>1556533</v>
      </c>
      <c r="O16" s="24">
        <v>298470</v>
      </c>
      <c r="P16" s="24">
        <v>649516</v>
      </c>
      <c r="Q16" s="24">
        <v>610936</v>
      </c>
      <c r="R16" s="24">
        <v>1558922</v>
      </c>
      <c r="S16" s="24"/>
      <c r="T16" s="24"/>
      <c r="U16" s="24"/>
      <c r="V16" s="24"/>
      <c r="W16" s="24">
        <v>3947007</v>
      </c>
      <c r="X16" s="24">
        <v>6134087</v>
      </c>
      <c r="Y16" s="24">
        <v>-2187080</v>
      </c>
      <c r="Z16" s="6">
        <v>-35.65</v>
      </c>
      <c r="AA16" s="22">
        <v>7765880</v>
      </c>
    </row>
    <row r="17" spans="1:27" ht="13.5">
      <c r="A17" s="5" t="s">
        <v>44</v>
      </c>
      <c r="B17" s="3"/>
      <c r="C17" s="22">
        <v>15102853</v>
      </c>
      <c r="D17" s="22"/>
      <c r="E17" s="23">
        <v>19129093</v>
      </c>
      <c r="F17" s="24">
        <v>20392093</v>
      </c>
      <c r="G17" s="24">
        <v>15688</v>
      </c>
      <c r="H17" s="24">
        <v>6980</v>
      </c>
      <c r="I17" s="24">
        <v>76601</v>
      </c>
      <c r="J17" s="24">
        <v>99269</v>
      </c>
      <c r="K17" s="24">
        <v>65862</v>
      </c>
      <c r="L17" s="24">
        <v>76758</v>
      </c>
      <c r="M17" s="24">
        <v>123</v>
      </c>
      <c r="N17" s="24">
        <v>142743</v>
      </c>
      <c r="O17" s="24">
        <v>2643074</v>
      </c>
      <c r="P17" s="24">
        <v>3065932</v>
      </c>
      <c r="Q17" s="24">
        <v>10505436</v>
      </c>
      <c r="R17" s="24">
        <v>16214442</v>
      </c>
      <c r="S17" s="24"/>
      <c r="T17" s="24"/>
      <c r="U17" s="24"/>
      <c r="V17" s="24"/>
      <c r="W17" s="24">
        <v>16456454</v>
      </c>
      <c r="X17" s="24">
        <v>7483566</v>
      </c>
      <c r="Y17" s="24">
        <v>8972888</v>
      </c>
      <c r="Z17" s="6">
        <v>119.9</v>
      </c>
      <c r="AA17" s="22">
        <v>20392093</v>
      </c>
    </row>
    <row r="18" spans="1:27" ht="13.5">
      <c r="A18" s="5" t="s">
        <v>45</v>
      </c>
      <c r="B18" s="3"/>
      <c r="C18" s="22">
        <v>696384</v>
      </c>
      <c r="D18" s="22"/>
      <c r="E18" s="23">
        <v>535913</v>
      </c>
      <c r="F18" s="24">
        <v>535913</v>
      </c>
      <c r="G18" s="24">
        <v>40532</v>
      </c>
      <c r="H18" s="24">
        <v>37242</v>
      </c>
      <c r="I18" s="24">
        <v>42917</v>
      </c>
      <c r="J18" s="24">
        <v>120691</v>
      </c>
      <c r="K18" s="24">
        <v>48659</v>
      </c>
      <c r="L18" s="24">
        <v>56152</v>
      </c>
      <c r="M18" s="24">
        <v>87208</v>
      </c>
      <c r="N18" s="24">
        <v>192019</v>
      </c>
      <c r="O18" s="24">
        <v>189027</v>
      </c>
      <c r="P18" s="24">
        <v>108434</v>
      </c>
      <c r="Q18" s="24">
        <v>117316</v>
      </c>
      <c r="R18" s="24">
        <v>414777</v>
      </c>
      <c r="S18" s="24"/>
      <c r="T18" s="24"/>
      <c r="U18" s="24"/>
      <c r="V18" s="24"/>
      <c r="W18" s="24">
        <v>727487</v>
      </c>
      <c r="X18" s="24"/>
      <c r="Y18" s="24">
        <v>727487</v>
      </c>
      <c r="Z18" s="6">
        <v>0</v>
      </c>
      <c r="AA18" s="22">
        <v>535913</v>
      </c>
    </row>
    <row r="19" spans="1:27" ht="13.5">
      <c r="A19" s="2" t="s">
        <v>46</v>
      </c>
      <c r="B19" s="8"/>
      <c r="C19" s="19">
        <f aca="true" t="shared" si="3" ref="C19:Y19">SUM(C20:C23)</f>
        <v>1412989326</v>
      </c>
      <c r="D19" s="19">
        <f>SUM(D20:D23)</f>
        <v>0</v>
      </c>
      <c r="E19" s="20">
        <f t="shared" si="3"/>
        <v>1457344549</v>
      </c>
      <c r="F19" s="21">
        <f t="shared" si="3"/>
        <v>1468198048</v>
      </c>
      <c r="G19" s="21">
        <f t="shared" si="3"/>
        <v>274586013</v>
      </c>
      <c r="H19" s="21">
        <f t="shared" si="3"/>
        <v>144208976</v>
      </c>
      <c r="I19" s="21">
        <f t="shared" si="3"/>
        <v>117245197</v>
      </c>
      <c r="J19" s="21">
        <f t="shared" si="3"/>
        <v>536040186</v>
      </c>
      <c r="K19" s="21">
        <f t="shared" si="3"/>
        <v>103930355</v>
      </c>
      <c r="L19" s="21">
        <f t="shared" si="3"/>
        <v>127343706</v>
      </c>
      <c r="M19" s="21">
        <f t="shared" si="3"/>
        <v>167437350</v>
      </c>
      <c r="N19" s="21">
        <f t="shared" si="3"/>
        <v>398711411</v>
      </c>
      <c r="O19" s="21">
        <f t="shared" si="3"/>
        <v>113667140</v>
      </c>
      <c r="P19" s="21">
        <f t="shared" si="3"/>
        <v>114215912</v>
      </c>
      <c r="Q19" s="21">
        <f t="shared" si="3"/>
        <v>117844943</v>
      </c>
      <c r="R19" s="21">
        <f t="shared" si="3"/>
        <v>345727995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1280479592</v>
      </c>
      <c r="X19" s="21">
        <f t="shared" si="3"/>
        <v>1144375602</v>
      </c>
      <c r="Y19" s="21">
        <f t="shared" si="3"/>
        <v>136103990</v>
      </c>
      <c r="Z19" s="4">
        <f>+IF(X19&lt;&gt;0,+(Y19/X19)*100,0)</f>
        <v>11.893297075027995</v>
      </c>
      <c r="AA19" s="19">
        <f>SUM(AA20:AA23)</f>
        <v>1468198048</v>
      </c>
    </row>
    <row r="20" spans="1:27" ht="13.5">
      <c r="A20" s="5" t="s">
        <v>47</v>
      </c>
      <c r="B20" s="3"/>
      <c r="C20" s="22">
        <v>948587417</v>
      </c>
      <c r="D20" s="22"/>
      <c r="E20" s="23">
        <v>1069720080</v>
      </c>
      <c r="F20" s="24">
        <v>1069720080</v>
      </c>
      <c r="G20" s="24">
        <v>73716339</v>
      </c>
      <c r="H20" s="24">
        <v>117984567</v>
      </c>
      <c r="I20" s="24">
        <v>99651090</v>
      </c>
      <c r="J20" s="24">
        <v>291351996</v>
      </c>
      <c r="K20" s="24">
        <v>84168434</v>
      </c>
      <c r="L20" s="24">
        <v>88884504</v>
      </c>
      <c r="M20" s="24">
        <v>85749237</v>
      </c>
      <c r="N20" s="24">
        <v>258802175</v>
      </c>
      <c r="O20" s="24">
        <v>88257834</v>
      </c>
      <c r="P20" s="24">
        <v>89552394</v>
      </c>
      <c r="Q20" s="24">
        <v>90013202</v>
      </c>
      <c r="R20" s="24">
        <v>267823430</v>
      </c>
      <c r="S20" s="24"/>
      <c r="T20" s="24"/>
      <c r="U20" s="24"/>
      <c r="V20" s="24"/>
      <c r="W20" s="24">
        <v>817977601</v>
      </c>
      <c r="X20" s="24">
        <v>823147245</v>
      </c>
      <c r="Y20" s="24">
        <v>-5169644</v>
      </c>
      <c r="Z20" s="6">
        <v>-0.63</v>
      </c>
      <c r="AA20" s="22">
        <v>1069720080</v>
      </c>
    </row>
    <row r="21" spans="1:27" ht="13.5">
      <c r="A21" s="5" t="s">
        <v>48</v>
      </c>
      <c r="B21" s="3"/>
      <c r="C21" s="22">
        <v>183860359</v>
      </c>
      <c r="D21" s="22"/>
      <c r="E21" s="23">
        <v>204316340</v>
      </c>
      <c r="F21" s="24">
        <v>204316340</v>
      </c>
      <c r="G21" s="24">
        <v>13050086</v>
      </c>
      <c r="H21" s="24">
        <v>12920807</v>
      </c>
      <c r="I21" s="24">
        <v>12327260</v>
      </c>
      <c r="J21" s="24">
        <v>38298153</v>
      </c>
      <c r="K21" s="24">
        <v>14327267</v>
      </c>
      <c r="L21" s="24">
        <v>13263673</v>
      </c>
      <c r="M21" s="24">
        <v>20502098</v>
      </c>
      <c r="N21" s="24">
        <v>48093038</v>
      </c>
      <c r="O21" s="24">
        <v>18078434</v>
      </c>
      <c r="P21" s="24">
        <v>17957622</v>
      </c>
      <c r="Q21" s="24">
        <v>14855448</v>
      </c>
      <c r="R21" s="24">
        <v>50891504</v>
      </c>
      <c r="S21" s="24"/>
      <c r="T21" s="24"/>
      <c r="U21" s="24"/>
      <c r="V21" s="24"/>
      <c r="W21" s="24">
        <v>137282695</v>
      </c>
      <c r="X21" s="24">
        <v>157486848</v>
      </c>
      <c r="Y21" s="24">
        <v>-20204153</v>
      </c>
      <c r="Z21" s="6">
        <v>-12.83</v>
      </c>
      <c r="AA21" s="22">
        <v>204316340</v>
      </c>
    </row>
    <row r="22" spans="1:27" ht="13.5">
      <c r="A22" s="5" t="s">
        <v>49</v>
      </c>
      <c r="B22" s="3"/>
      <c r="C22" s="25">
        <v>154385581</v>
      </c>
      <c r="D22" s="25"/>
      <c r="E22" s="26">
        <v>141512394</v>
      </c>
      <c r="F22" s="27">
        <v>152365893</v>
      </c>
      <c r="G22" s="27">
        <v>82485628</v>
      </c>
      <c r="H22" s="27">
        <v>9906584</v>
      </c>
      <c r="I22" s="27">
        <v>1671903</v>
      </c>
      <c r="J22" s="27">
        <v>94064115</v>
      </c>
      <c r="K22" s="27">
        <v>1700219</v>
      </c>
      <c r="L22" s="27">
        <v>21537169</v>
      </c>
      <c r="M22" s="27">
        <v>57635247</v>
      </c>
      <c r="N22" s="27">
        <v>80872635</v>
      </c>
      <c r="O22" s="27">
        <v>2712058</v>
      </c>
      <c r="P22" s="27">
        <v>2562967</v>
      </c>
      <c r="Q22" s="27">
        <v>8811481</v>
      </c>
      <c r="R22" s="27">
        <v>14086506</v>
      </c>
      <c r="S22" s="27"/>
      <c r="T22" s="27"/>
      <c r="U22" s="27"/>
      <c r="V22" s="27"/>
      <c r="W22" s="27">
        <v>189023256</v>
      </c>
      <c r="X22" s="27">
        <v>120544682</v>
      </c>
      <c r="Y22" s="27">
        <v>68478574</v>
      </c>
      <c r="Z22" s="7">
        <v>56.81</v>
      </c>
      <c r="AA22" s="25">
        <v>152365893</v>
      </c>
    </row>
    <row r="23" spans="1:27" ht="13.5">
      <c r="A23" s="5" t="s">
        <v>50</v>
      </c>
      <c r="B23" s="3"/>
      <c r="C23" s="22">
        <v>126155969</v>
      </c>
      <c r="D23" s="22"/>
      <c r="E23" s="23">
        <v>41795735</v>
      </c>
      <c r="F23" s="24">
        <v>41795735</v>
      </c>
      <c r="G23" s="24">
        <v>105333960</v>
      </c>
      <c r="H23" s="24">
        <v>3397018</v>
      </c>
      <c r="I23" s="24">
        <v>3594944</v>
      </c>
      <c r="J23" s="24">
        <v>112325922</v>
      </c>
      <c r="K23" s="24">
        <v>3734435</v>
      </c>
      <c r="L23" s="24">
        <v>3658360</v>
      </c>
      <c r="M23" s="24">
        <v>3550768</v>
      </c>
      <c r="N23" s="24">
        <v>10943563</v>
      </c>
      <c r="O23" s="24">
        <v>4618814</v>
      </c>
      <c r="P23" s="24">
        <v>4142929</v>
      </c>
      <c r="Q23" s="24">
        <v>4164812</v>
      </c>
      <c r="R23" s="24">
        <v>12926555</v>
      </c>
      <c r="S23" s="24"/>
      <c r="T23" s="24"/>
      <c r="U23" s="24"/>
      <c r="V23" s="24"/>
      <c r="W23" s="24">
        <v>136196040</v>
      </c>
      <c r="X23" s="24">
        <v>43196827</v>
      </c>
      <c r="Y23" s="24">
        <v>92999213</v>
      </c>
      <c r="Z23" s="6">
        <v>215.29</v>
      </c>
      <c r="AA23" s="22">
        <v>41795735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1860494405</v>
      </c>
      <c r="D25" s="40">
        <f>+D5+D9+D15+D19+D24</f>
        <v>0</v>
      </c>
      <c r="E25" s="41">
        <f t="shared" si="4"/>
        <v>2011987110</v>
      </c>
      <c r="F25" s="42">
        <f t="shared" si="4"/>
        <v>2053136666</v>
      </c>
      <c r="G25" s="42">
        <f t="shared" si="4"/>
        <v>526694627</v>
      </c>
      <c r="H25" s="42">
        <f t="shared" si="4"/>
        <v>151083787</v>
      </c>
      <c r="I25" s="42">
        <f t="shared" si="4"/>
        <v>117134278</v>
      </c>
      <c r="J25" s="42">
        <f t="shared" si="4"/>
        <v>794912692</v>
      </c>
      <c r="K25" s="42">
        <f t="shared" si="4"/>
        <v>110372809</v>
      </c>
      <c r="L25" s="42">
        <f t="shared" si="4"/>
        <v>152742224</v>
      </c>
      <c r="M25" s="42">
        <f t="shared" si="4"/>
        <v>180989884</v>
      </c>
      <c r="N25" s="42">
        <f t="shared" si="4"/>
        <v>444104917</v>
      </c>
      <c r="O25" s="42">
        <f t="shared" si="4"/>
        <v>164693609</v>
      </c>
      <c r="P25" s="42">
        <f t="shared" si="4"/>
        <v>129850839</v>
      </c>
      <c r="Q25" s="42">
        <f t="shared" si="4"/>
        <v>138258915</v>
      </c>
      <c r="R25" s="42">
        <f t="shared" si="4"/>
        <v>432803363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1671820972</v>
      </c>
      <c r="X25" s="42">
        <f t="shared" si="4"/>
        <v>1634262450</v>
      </c>
      <c r="Y25" s="42">
        <f t="shared" si="4"/>
        <v>37558522</v>
      </c>
      <c r="Z25" s="43">
        <f>+IF(X25&lt;&gt;0,+(Y25/X25)*100,0)</f>
        <v>2.2981940263022014</v>
      </c>
      <c r="AA25" s="40">
        <f>+AA5+AA9+AA15+AA19+AA24</f>
        <v>2053136666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206836987</v>
      </c>
      <c r="D28" s="19">
        <f>SUM(D29:D31)</f>
        <v>0</v>
      </c>
      <c r="E28" s="20">
        <f t="shared" si="5"/>
        <v>261242477</v>
      </c>
      <c r="F28" s="21">
        <f t="shared" si="5"/>
        <v>257258469</v>
      </c>
      <c r="G28" s="21">
        <f t="shared" si="5"/>
        <v>29938039</v>
      </c>
      <c r="H28" s="21">
        <f t="shared" si="5"/>
        <v>20051181</v>
      </c>
      <c r="I28" s="21">
        <f t="shared" si="5"/>
        <v>24241855</v>
      </c>
      <c r="J28" s="21">
        <f t="shared" si="5"/>
        <v>74231075</v>
      </c>
      <c r="K28" s="21">
        <f t="shared" si="5"/>
        <v>26708102</v>
      </c>
      <c r="L28" s="21">
        <f t="shared" si="5"/>
        <v>33890559</v>
      </c>
      <c r="M28" s="21">
        <f t="shared" si="5"/>
        <v>43968312</v>
      </c>
      <c r="N28" s="21">
        <f t="shared" si="5"/>
        <v>104566973</v>
      </c>
      <c r="O28" s="21">
        <f t="shared" si="5"/>
        <v>35807568</v>
      </c>
      <c r="P28" s="21">
        <f t="shared" si="5"/>
        <v>22777513</v>
      </c>
      <c r="Q28" s="21">
        <f t="shared" si="5"/>
        <v>21438631</v>
      </c>
      <c r="R28" s="21">
        <f t="shared" si="5"/>
        <v>80023712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258821760</v>
      </c>
      <c r="X28" s="21">
        <f t="shared" si="5"/>
        <v>191205803</v>
      </c>
      <c r="Y28" s="21">
        <f t="shared" si="5"/>
        <v>67615957</v>
      </c>
      <c r="Z28" s="4">
        <f>+IF(X28&lt;&gt;0,+(Y28/X28)*100,0)</f>
        <v>35.36292096741436</v>
      </c>
      <c r="AA28" s="19">
        <f>SUM(AA29:AA31)</f>
        <v>257258469</v>
      </c>
    </row>
    <row r="29" spans="1:27" ht="13.5">
      <c r="A29" s="5" t="s">
        <v>33</v>
      </c>
      <c r="B29" s="3"/>
      <c r="C29" s="22">
        <v>20548742</v>
      </c>
      <c r="D29" s="22"/>
      <c r="E29" s="23">
        <v>40990652</v>
      </c>
      <c r="F29" s="24">
        <v>31491523</v>
      </c>
      <c r="G29" s="24">
        <v>3049448</v>
      </c>
      <c r="H29" s="24">
        <v>4084312</v>
      </c>
      <c r="I29" s="24">
        <v>4193335</v>
      </c>
      <c r="J29" s="24">
        <v>11327095</v>
      </c>
      <c r="K29" s="24">
        <v>4171942</v>
      </c>
      <c r="L29" s="24">
        <v>4418563</v>
      </c>
      <c r="M29" s="24">
        <v>7868085</v>
      </c>
      <c r="N29" s="24">
        <v>16458590</v>
      </c>
      <c r="O29" s="24">
        <v>15423894</v>
      </c>
      <c r="P29" s="24">
        <v>4592790</v>
      </c>
      <c r="Q29" s="24">
        <v>4630788</v>
      </c>
      <c r="R29" s="24">
        <v>24647472</v>
      </c>
      <c r="S29" s="24"/>
      <c r="T29" s="24"/>
      <c r="U29" s="24"/>
      <c r="V29" s="24"/>
      <c r="W29" s="24">
        <v>52433157</v>
      </c>
      <c r="X29" s="24">
        <v>28662884</v>
      </c>
      <c r="Y29" s="24">
        <v>23770273</v>
      </c>
      <c r="Z29" s="6">
        <v>82.93</v>
      </c>
      <c r="AA29" s="22">
        <v>31491523</v>
      </c>
    </row>
    <row r="30" spans="1:27" ht="13.5">
      <c r="A30" s="5" t="s">
        <v>34</v>
      </c>
      <c r="B30" s="3"/>
      <c r="C30" s="25">
        <v>49197913</v>
      </c>
      <c r="D30" s="25"/>
      <c r="E30" s="26">
        <v>70984842</v>
      </c>
      <c r="F30" s="27">
        <v>71328999</v>
      </c>
      <c r="G30" s="27">
        <v>14151931</v>
      </c>
      <c r="H30" s="27">
        <v>5018489</v>
      </c>
      <c r="I30" s="27">
        <v>7903371</v>
      </c>
      <c r="J30" s="27">
        <v>27073791</v>
      </c>
      <c r="K30" s="27">
        <v>9537047</v>
      </c>
      <c r="L30" s="27">
        <v>13429209</v>
      </c>
      <c r="M30" s="27">
        <v>7226033</v>
      </c>
      <c r="N30" s="27">
        <v>30192289</v>
      </c>
      <c r="O30" s="27">
        <v>8651988</v>
      </c>
      <c r="P30" s="27">
        <v>6577558</v>
      </c>
      <c r="Q30" s="27">
        <v>3585498</v>
      </c>
      <c r="R30" s="27">
        <v>18815044</v>
      </c>
      <c r="S30" s="27"/>
      <c r="T30" s="27"/>
      <c r="U30" s="27"/>
      <c r="V30" s="27"/>
      <c r="W30" s="27">
        <v>76081124</v>
      </c>
      <c r="X30" s="27">
        <v>55609092</v>
      </c>
      <c r="Y30" s="27">
        <v>20472032</v>
      </c>
      <c r="Z30" s="7">
        <v>36.81</v>
      </c>
      <c r="AA30" s="25">
        <v>71328999</v>
      </c>
    </row>
    <row r="31" spans="1:27" ht="13.5">
      <c r="A31" s="5" t="s">
        <v>35</v>
      </c>
      <c r="B31" s="3"/>
      <c r="C31" s="22">
        <v>137090332</v>
      </c>
      <c r="D31" s="22"/>
      <c r="E31" s="23">
        <v>149266983</v>
      </c>
      <c r="F31" s="24">
        <v>154437947</v>
      </c>
      <c r="G31" s="24">
        <v>12736660</v>
      </c>
      <c r="H31" s="24">
        <v>10948380</v>
      </c>
      <c r="I31" s="24">
        <v>12145149</v>
      </c>
      <c r="J31" s="24">
        <v>35830189</v>
      </c>
      <c r="K31" s="24">
        <v>12999113</v>
      </c>
      <c r="L31" s="24">
        <v>16042787</v>
      </c>
      <c r="M31" s="24">
        <v>28874194</v>
      </c>
      <c r="N31" s="24">
        <v>57916094</v>
      </c>
      <c r="O31" s="24">
        <v>11731686</v>
      </c>
      <c r="P31" s="24">
        <v>11607165</v>
      </c>
      <c r="Q31" s="24">
        <v>13222345</v>
      </c>
      <c r="R31" s="24">
        <v>36561196</v>
      </c>
      <c r="S31" s="24"/>
      <c r="T31" s="24"/>
      <c r="U31" s="24"/>
      <c r="V31" s="24"/>
      <c r="W31" s="24">
        <v>130307479</v>
      </c>
      <c r="X31" s="24">
        <v>106933827</v>
      </c>
      <c r="Y31" s="24">
        <v>23373652</v>
      </c>
      <c r="Z31" s="6">
        <v>21.86</v>
      </c>
      <c r="AA31" s="22">
        <v>154437947</v>
      </c>
    </row>
    <row r="32" spans="1:27" ht="13.5">
      <c r="A32" s="2" t="s">
        <v>36</v>
      </c>
      <c r="B32" s="3"/>
      <c r="C32" s="19">
        <f aca="true" t="shared" si="6" ref="C32:Y32">SUM(C33:C37)</f>
        <v>290129719</v>
      </c>
      <c r="D32" s="19">
        <f>SUM(D33:D37)</f>
        <v>0</v>
      </c>
      <c r="E32" s="20">
        <f t="shared" si="6"/>
        <v>336499589</v>
      </c>
      <c r="F32" s="21">
        <f t="shared" si="6"/>
        <v>346474939</v>
      </c>
      <c r="G32" s="21">
        <f t="shared" si="6"/>
        <v>17651005</v>
      </c>
      <c r="H32" s="21">
        <f t="shared" si="6"/>
        <v>16805664</v>
      </c>
      <c r="I32" s="21">
        <f t="shared" si="6"/>
        <v>18328400</v>
      </c>
      <c r="J32" s="21">
        <f t="shared" si="6"/>
        <v>52785069</v>
      </c>
      <c r="K32" s="21">
        <f t="shared" si="6"/>
        <v>17213240</v>
      </c>
      <c r="L32" s="21">
        <f t="shared" si="6"/>
        <v>22395480</v>
      </c>
      <c r="M32" s="21">
        <f t="shared" si="6"/>
        <v>27697585</v>
      </c>
      <c r="N32" s="21">
        <f t="shared" si="6"/>
        <v>67306305</v>
      </c>
      <c r="O32" s="21">
        <f t="shared" si="6"/>
        <v>50504948</v>
      </c>
      <c r="P32" s="21">
        <f t="shared" si="6"/>
        <v>22415777</v>
      </c>
      <c r="Q32" s="21">
        <f t="shared" si="6"/>
        <v>17948716</v>
      </c>
      <c r="R32" s="21">
        <f t="shared" si="6"/>
        <v>90869441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210960815</v>
      </c>
      <c r="X32" s="21">
        <f t="shared" si="6"/>
        <v>241147085</v>
      </c>
      <c r="Y32" s="21">
        <f t="shared" si="6"/>
        <v>-30186270</v>
      </c>
      <c r="Z32" s="4">
        <f>+IF(X32&lt;&gt;0,+(Y32/X32)*100,0)</f>
        <v>-12.517783493008011</v>
      </c>
      <c r="AA32" s="19">
        <f>SUM(AA33:AA37)</f>
        <v>346474939</v>
      </c>
    </row>
    <row r="33" spans="1:27" ht="13.5">
      <c r="A33" s="5" t="s">
        <v>37</v>
      </c>
      <c r="B33" s="3"/>
      <c r="C33" s="22">
        <v>28492139</v>
      </c>
      <c r="D33" s="22"/>
      <c r="E33" s="23">
        <v>34485912</v>
      </c>
      <c r="F33" s="24">
        <v>36216697</v>
      </c>
      <c r="G33" s="24">
        <v>2317173</v>
      </c>
      <c r="H33" s="24">
        <v>2171191</v>
      </c>
      <c r="I33" s="24">
        <v>2439831</v>
      </c>
      <c r="J33" s="24">
        <v>6928195</v>
      </c>
      <c r="K33" s="24">
        <v>2427488</v>
      </c>
      <c r="L33" s="24">
        <v>3636698</v>
      </c>
      <c r="M33" s="24">
        <v>3535396</v>
      </c>
      <c r="N33" s="24">
        <v>9599582</v>
      </c>
      <c r="O33" s="24">
        <v>2508106</v>
      </c>
      <c r="P33" s="24">
        <v>2741878</v>
      </c>
      <c r="Q33" s="24">
        <v>2681874</v>
      </c>
      <c r="R33" s="24">
        <v>7931858</v>
      </c>
      <c r="S33" s="24"/>
      <c r="T33" s="24"/>
      <c r="U33" s="24"/>
      <c r="V33" s="24"/>
      <c r="W33" s="24">
        <v>24459635</v>
      </c>
      <c r="X33" s="24">
        <v>27307805</v>
      </c>
      <c r="Y33" s="24">
        <v>-2848170</v>
      </c>
      <c r="Z33" s="6">
        <v>-10.43</v>
      </c>
      <c r="AA33" s="22">
        <v>36216697</v>
      </c>
    </row>
    <row r="34" spans="1:27" ht="13.5">
      <c r="A34" s="5" t="s">
        <v>38</v>
      </c>
      <c r="B34" s="3"/>
      <c r="C34" s="22">
        <v>55817660</v>
      </c>
      <c r="D34" s="22"/>
      <c r="E34" s="23">
        <v>73591414</v>
      </c>
      <c r="F34" s="24">
        <v>75765362</v>
      </c>
      <c r="G34" s="24">
        <v>4264286</v>
      </c>
      <c r="H34" s="24">
        <v>3589801</v>
      </c>
      <c r="I34" s="24">
        <v>4314844</v>
      </c>
      <c r="J34" s="24">
        <v>12168931</v>
      </c>
      <c r="K34" s="24">
        <v>4327418</v>
      </c>
      <c r="L34" s="24">
        <v>6672276</v>
      </c>
      <c r="M34" s="24">
        <v>7660776</v>
      </c>
      <c r="N34" s="24">
        <v>18660470</v>
      </c>
      <c r="O34" s="24">
        <v>5282588</v>
      </c>
      <c r="P34" s="24">
        <v>7149061</v>
      </c>
      <c r="Q34" s="24">
        <v>4673497</v>
      </c>
      <c r="R34" s="24">
        <v>17105146</v>
      </c>
      <c r="S34" s="24"/>
      <c r="T34" s="24"/>
      <c r="U34" s="24"/>
      <c r="V34" s="24"/>
      <c r="W34" s="24">
        <v>47934547</v>
      </c>
      <c r="X34" s="24">
        <v>56522242</v>
      </c>
      <c r="Y34" s="24">
        <v>-8587695</v>
      </c>
      <c r="Z34" s="6">
        <v>-15.19</v>
      </c>
      <c r="AA34" s="22">
        <v>75765362</v>
      </c>
    </row>
    <row r="35" spans="1:27" ht="13.5">
      <c r="A35" s="5" t="s">
        <v>39</v>
      </c>
      <c r="B35" s="3"/>
      <c r="C35" s="22">
        <v>96431701</v>
      </c>
      <c r="D35" s="22"/>
      <c r="E35" s="23">
        <v>106457994</v>
      </c>
      <c r="F35" s="24">
        <v>125175507</v>
      </c>
      <c r="G35" s="24">
        <v>3379048</v>
      </c>
      <c r="H35" s="24">
        <v>3581949</v>
      </c>
      <c r="I35" s="24">
        <v>3724881</v>
      </c>
      <c r="J35" s="24">
        <v>10685878</v>
      </c>
      <c r="K35" s="24">
        <v>4095443</v>
      </c>
      <c r="L35" s="24">
        <v>5580355</v>
      </c>
      <c r="M35" s="24">
        <v>6157953</v>
      </c>
      <c r="N35" s="24">
        <v>15833751</v>
      </c>
      <c r="O35" s="24">
        <v>35842416</v>
      </c>
      <c r="P35" s="24">
        <v>4127520</v>
      </c>
      <c r="Q35" s="24">
        <v>3640592</v>
      </c>
      <c r="R35" s="24">
        <v>43610528</v>
      </c>
      <c r="S35" s="24"/>
      <c r="T35" s="24"/>
      <c r="U35" s="24"/>
      <c r="V35" s="24"/>
      <c r="W35" s="24">
        <v>70130157</v>
      </c>
      <c r="X35" s="24">
        <v>69779910</v>
      </c>
      <c r="Y35" s="24">
        <v>350247</v>
      </c>
      <c r="Z35" s="6">
        <v>0.5</v>
      </c>
      <c r="AA35" s="22">
        <v>125175507</v>
      </c>
    </row>
    <row r="36" spans="1:27" ht="13.5">
      <c r="A36" s="5" t="s">
        <v>40</v>
      </c>
      <c r="B36" s="3"/>
      <c r="C36" s="22">
        <v>109388219</v>
      </c>
      <c r="D36" s="22"/>
      <c r="E36" s="23">
        <v>121964269</v>
      </c>
      <c r="F36" s="24">
        <v>109317373</v>
      </c>
      <c r="G36" s="24">
        <v>7690498</v>
      </c>
      <c r="H36" s="24">
        <v>7462723</v>
      </c>
      <c r="I36" s="24">
        <v>7848844</v>
      </c>
      <c r="J36" s="24">
        <v>23002065</v>
      </c>
      <c r="K36" s="24">
        <v>6362891</v>
      </c>
      <c r="L36" s="24">
        <v>6506151</v>
      </c>
      <c r="M36" s="24">
        <v>10343460</v>
      </c>
      <c r="N36" s="24">
        <v>23212502</v>
      </c>
      <c r="O36" s="24">
        <v>6871838</v>
      </c>
      <c r="P36" s="24">
        <v>8397318</v>
      </c>
      <c r="Q36" s="24">
        <v>6952753</v>
      </c>
      <c r="R36" s="24">
        <v>22221909</v>
      </c>
      <c r="S36" s="24"/>
      <c r="T36" s="24"/>
      <c r="U36" s="24"/>
      <c r="V36" s="24"/>
      <c r="W36" s="24">
        <v>68436476</v>
      </c>
      <c r="X36" s="24">
        <v>87537128</v>
      </c>
      <c r="Y36" s="24">
        <v>-19100652</v>
      </c>
      <c r="Z36" s="6">
        <v>-21.82</v>
      </c>
      <c r="AA36" s="22">
        <v>109317373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147028308</v>
      </c>
      <c r="D38" s="19">
        <f>SUM(D39:D41)</f>
        <v>0</v>
      </c>
      <c r="E38" s="20">
        <f t="shared" si="7"/>
        <v>176058279</v>
      </c>
      <c r="F38" s="21">
        <f t="shared" si="7"/>
        <v>175171686</v>
      </c>
      <c r="G38" s="21">
        <f t="shared" si="7"/>
        <v>8774954</v>
      </c>
      <c r="H38" s="21">
        <f t="shared" si="7"/>
        <v>11907496</v>
      </c>
      <c r="I38" s="21">
        <f t="shared" si="7"/>
        <v>8262349</v>
      </c>
      <c r="J38" s="21">
        <f t="shared" si="7"/>
        <v>28944799</v>
      </c>
      <c r="K38" s="21">
        <f t="shared" si="7"/>
        <v>11254039</v>
      </c>
      <c r="L38" s="21">
        <f t="shared" si="7"/>
        <v>12793938</v>
      </c>
      <c r="M38" s="21">
        <f t="shared" si="7"/>
        <v>32371445</v>
      </c>
      <c r="N38" s="21">
        <f t="shared" si="7"/>
        <v>56419422</v>
      </c>
      <c r="O38" s="21">
        <f t="shared" si="7"/>
        <v>7937929</v>
      </c>
      <c r="P38" s="21">
        <f t="shared" si="7"/>
        <v>11774232</v>
      </c>
      <c r="Q38" s="21">
        <f t="shared" si="7"/>
        <v>12802418</v>
      </c>
      <c r="R38" s="21">
        <f t="shared" si="7"/>
        <v>32514579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117878800</v>
      </c>
      <c r="X38" s="21">
        <f t="shared" si="7"/>
        <v>117757844</v>
      </c>
      <c r="Y38" s="21">
        <f t="shared" si="7"/>
        <v>120956</v>
      </c>
      <c r="Z38" s="4">
        <f>+IF(X38&lt;&gt;0,+(Y38/X38)*100,0)</f>
        <v>0.1027158751310019</v>
      </c>
      <c r="AA38" s="19">
        <f>SUM(AA39:AA41)</f>
        <v>175171686</v>
      </c>
    </row>
    <row r="39" spans="1:27" ht="13.5">
      <c r="A39" s="5" t="s">
        <v>43</v>
      </c>
      <c r="B39" s="3"/>
      <c r="C39" s="22">
        <v>34084600</v>
      </c>
      <c r="D39" s="22"/>
      <c r="E39" s="23">
        <v>42503135</v>
      </c>
      <c r="F39" s="24">
        <v>41991717</v>
      </c>
      <c r="G39" s="24">
        <v>2513285</v>
      </c>
      <c r="H39" s="24">
        <v>2570806</v>
      </c>
      <c r="I39" s="24">
        <v>3256992</v>
      </c>
      <c r="J39" s="24">
        <v>8341083</v>
      </c>
      <c r="K39" s="24">
        <v>3554619</v>
      </c>
      <c r="L39" s="24">
        <v>4844887</v>
      </c>
      <c r="M39" s="24">
        <v>4455214</v>
      </c>
      <c r="N39" s="24">
        <v>12854720</v>
      </c>
      <c r="O39" s="24">
        <v>3033522</v>
      </c>
      <c r="P39" s="24">
        <v>3020911</v>
      </c>
      <c r="Q39" s="24">
        <v>2637680</v>
      </c>
      <c r="R39" s="24">
        <v>8692113</v>
      </c>
      <c r="S39" s="24"/>
      <c r="T39" s="24"/>
      <c r="U39" s="24"/>
      <c r="V39" s="24"/>
      <c r="W39" s="24">
        <v>29887916</v>
      </c>
      <c r="X39" s="24">
        <v>30967039</v>
      </c>
      <c r="Y39" s="24">
        <v>-1079123</v>
      </c>
      <c r="Z39" s="6">
        <v>-3.48</v>
      </c>
      <c r="AA39" s="22">
        <v>41991717</v>
      </c>
    </row>
    <row r="40" spans="1:27" ht="13.5">
      <c r="A40" s="5" t="s">
        <v>44</v>
      </c>
      <c r="B40" s="3"/>
      <c r="C40" s="22">
        <v>106913219</v>
      </c>
      <c r="D40" s="22"/>
      <c r="E40" s="23">
        <v>126022599</v>
      </c>
      <c r="F40" s="24">
        <v>125621819</v>
      </c>
      <c r="G40" s="24">
        <v>5742942</v>
      </c>
      <c r="H40" s="24">
        <v>8780506</v>
      </c>
      <c r="I40" s="24">
        <v>4584187</v>
      </c>
      <c r="J40" s="24">
        <v>19107635</v>
      </c>
      <c r="K40" s="24">
        <v>7259163</v>
      </c>
      <c r="L40" s="24">
        <v>7168628</v>
      </c>
      <c r="M40" s="24">
        <v>27106531</v>
      </c>
      <c r="N40" s="24">
        <v>41534322</v>
      </c>
      <c r="O40" s="24">
        <v>4324863</v>
      </c>
      <c r="P40" s="24">
        <v>8141642</v>
      </c>
      <c r="Q40" s="24">
        <v>9732862</v>
      </c>
      <c r="R40" s="24">
        <v>22199367</v>
      </c>
      <c r="S40" s="24"/>
      <c r="T40" s="24"/>
      <c r="U40" s="24"/>
      <c r="V40" s="24"/>
      <c r="W40" s="24">
        <v>82841324</v>
      </c>
      <c r="X40" s="24">
        <v>80696476</v>
      </c>
      <c r="Y40" s="24">
        <v>2144848</v>
      </c>
      <c r="Z40" s="6">
        <v>2.66</v>
      </c>
      <c r="AA40" s="22">
        <v>125621819</v>
      </c>
    </row>
    <row r="41" spans="1:27" ht="13.5">
      <c r="A41" s="5" t="s">
        <v>45</v>
      </c>
      <c r="B41" s="3"/>
      <c r="C41" s="22">
        <v>6030489</v>
      </c>
      <c r="D41" s="22"/>
      <c r="E41" s="23">
        <v>7532545</v>
      </c>
      <c r="F41" s="24">
        <v>7558150</v>
      </c>
      <c r="G41" s="24">
        <v>518727</v>
      </c>
      <c r="H41" s="24">
        <v>556184</v>
      </c>
      <c r="I41" s="24">
        <v>421170</v>
      </c>
      <c r="J41" s="24">
        <v>1496081</v>
      </c>
      <c r="K41" s="24">
        <v>440257</v>
      </c>
      <c r="L41" s="24">
        <v>780423</v>
      </c>
      <c r="M41" s="24">
        <v>809700</v>
      </c>
      <c r="N41" s="24">
        <v>2030380</v>
      </c>
      <c r="O41" s="24">
        <v>579544</v>
      </c>
      <c r="P41" s="24">
        <v>611679</v>
      </c>
      <c r="Q41" s="24">
        <v>431876</v>
      </c>
      <c r="R41" s="24">
        <v>1623099</v>
      </c>
      <c r="S41" s="24"/>
      <c r="T41" s="24"/>
      <c r="U41" s="24"/>
      <c r="V41" s="24"/>
      <c r="W41" s="24">
        <v>5149560</v>
      </c>
      <c r="X41" s="24">
        <v>6094329</v>
      </c>
      <c r="Y41" s="24">
        <v>-944769</v>
      </c>
      <c r="Z41" s="6">
        <v>-15.5</v>
      </c>
      <c r="AA41" s="22">
        <v>7558150</v>
      </c>
    </row>
    <row r="42" spans="1:27" ht="13.5">
      <c r="A42" s="2" t="s">
        <v>46</v>
      </c>
      <c r="B42" s="8"/>
      <c r="C42" s="19">
        <f aca="true" t="shared" si="8" ref="C42:Y42">SUM(C43:C46)</f>
        <v>1173002963</v>
      </c>
      <c r="D42" s="19">
        <f>SUM(D43:D46)</f>
        <v>0</v>
      </c>
      <c r="E42" s="20">
        <f t="shared" si="8"/>
        <v>1274106149</v>
      </c>
      <c r="F42" s="21">
        <f t="shared" si="8"/>
        <v>1293535938</v>
      </c>
      <c r="G42" s="21">
        <f t="shared" si="8"/>
        <v>22309563</v>
      </c>
      <c r="H42" s="21">
        <f t="shared" si="8"/>
        <v>104355964</v>
      </c>
      <c r="I42" s="21">
        <f t="shared" si="8"/>
        <v>106626197</v>
      </c>
      <c r="J42" s="21">
        <f t="shared" si="8"/>
        <v>233291724</v>
      </c>
      <c r="K42" s="21">
        <f t="shared" si="8"/>
        <v>78881629</v>
      </c>
      <c r="L42" s="21">
        <f t="shared" si="8"/>
        <v>85172670</v>
      </c>
      <c r="M42" s="21">
        <f t="shared" si="8"/>
        <v>123988086</v>
      </c>
      <c r="N42" s="21">
        <f t="shared" si="8"/>
        <v>288042385</v>
      </c>
      <c r="O42" s="21">
        <f t="shared" si="8"/>
        <v>75294730</v>
      </c>
      <c r="P42" s="21">
        <f t="shared" si="8"/>
        <v>93048651</v>
      </c>
      <c r="Q42" s="21">
        <f t="shared" si="8"/>
        <v>76915673</v>
      </c>
      <c r="R42" s="21">
        <f t="shared" si="8"/>
        <v>245259054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766593163</v>
      </c>
      <c r="X42" s="21">
        <f t="shared" si="8"/>
        <v>892362570</v>
      </c>
      <c r="Y42" s="21">
        <f t="shared" si="8"/>
        <v>-125769407</v>
      </c>
      <c r="Z42" s="4">
        <f>+IF(X42&lt;&gt;0,+(Y42/X42)*100,0)</f>
        <v>-14.093980544253442</v>
      </c>
      <c r="AA42" s="19">
        <f>SUM(AA43:AA46)</f>
        <v>1293535938</v>
      </c>
    </row>
    <row r="43" spans="1:27" ht="13.5">
      <c r="A43" s="5" t="s">
        <v>47</v>
      </c>
      <c r="B43" s="3"/>
      <c r="C43" s="22">
        <v>806228262</v>
      </c>
      <c r="D43" s="22"/>
      <c r="E43" s="23">
        <v>880994562</v>
      </c>
      <c r="F43" s="24">
        <v>883420994</v>
      </c>
      <c r="G43" s="24">
        <v>9941558</v>
      </c>
      <c r="H43" s="24">
        <v>85689435</v>
      </c>
      <c r="I43" s="24">
        <v>87070834</v>
      </c>
      <c r="J43" s="24">
        <v>182701827</v>
      </c>
      <c r="K43" s="24">
        <v>55721544</v>
      </c>
      <c r="L43" s="24">
        <v>62155922</v>
      </c>
      <c r="M43" s="24">
        <v>80936122</v>
      </c>
      <c r="N43" s="24">
        <v>198813588</v>
      </c>
      <c r="O43" s="24">
        <v>55815390</v>
      </c>
      <c r="P43" s="24">
        <v>59665308</v>
      </c>
      <c r="Q43" s="24">
        <v>58387076</v>
      </c>
      <c r="R43" s="24">
        <v>173867774</v>
      </c>
      <c r="S43" s="24"/>
      <c r="T43" s="24"/>
      <c r="U43" s="24"/>
      <c r="V43" s="24"/>
      <c r="W43" s="24">
        <v>555383189</v>
      </c>
      <c r="X43" s="24">
        <v>617123559</v>
      </c>
      <c r="Y43" s="24">
        <v>-61740370</v>
      </c>
      <c r="Z43" s="6">
        <v>-10</v>
      </c>
      <c r="AA43" s="22">
        <v>883420994</v>
      </c>
    </row>
    <row r="44" spans="1:27" ht="13.5">
      <c r="A44" s="5" t="s">
        <v>48</v>
      </c>
      <c r="B44" s="3"/>
      <c r="C44" s="22">
        <v>123701539</v>
      </c>
      <c r="D44" s="22"/>
      <c r="E44" s="23">
        <v>140029506</v>
      </c>
      <c r="F44" s="24">
        <v>142602774</v>
      </c>
      <c r="G44" s="24">
        <v>146378</v>
      </c>
      <c r="H44" s="24">
        <v>4121614</v>
      </c>
      <c r="I44" s="24">
        <v>4372727</v>
      </c>
      <c r="J44" s="24">
        <v>8640719</v>
      </c>
      <c r="K44" s="24">
        <v>8169529</v>
      </c>
      <c r="L44" s="24">
        <v>5962497</v>
      </c>
      <c r="M44" s="24">
        <v>14429866</v>
      </c>
      <c r="N44" s="24">
        <v>28561892</v>
      </c>
      <c r="O44" s="24">
        <v>4798110</v>
      </c>
      <c r="P44" s="24">
        <v>7854856</v>
      </c>
      <c r="Q44" s="24">
        <v>3766094</v>
      </c>
      <c r="R44" s="24">
        <v>16419060</v>
      </c>
      <c r="S44" s="24"/>
      <c r="T44" s="24"/>
      <c r="U44" s="24"/>
      <c r="V44" s="24"/>
      <c r="W44" s="24">
        <v>53621671</v>
      </c>
      <c r="X44" s="24">
        <v>90635317</v>
      </c>
      <c r="Y44" s="24">
        <v>-37013646</v>
      </c>
      <c r="Z44" s="6">
        <v>-40.84</v>
      </c>
      <c r="AA44" s="22">
        <v>142602774</v>
      </c>
    </row>
    <row r="45" spans="1:27" ht="13.5">
      <c r="A45" s="5" t="s">
        <v>49</v>
      </c>
      <c r="B45" s="3"/>
      <c r="C45" s="25">
        <v>121788061</v>
      </c>
      <c r="D45" s="25"/>
      <c r="E45" s="26">
        <v>137488865</v>
      </c>
      <c r="F45" s="27">
        <v>147204344</v>
      </c>
      <c r="G45" s="27">
        <v>6652647</v>
      </c>
      <c r="H45" s="27">
        <v>7383982</v>
      </c>
      <c r="I45" s="27">
        <v>8369811</v>
      </c>
      <c r="J45" s="27">
        <v>22406440</v>
      </c>
      <c r="K45" s="27">
        <v>7637644</v>
      </c>
      <c r="L45" s="27">
        <v>8880802</v>
      </c>
      <c r="M45" s="27">
        <v>18457354</v>
      </c>
      <c r="N45" s="27">
        <v>34975800</v>
      </c>
      <c r="O45" s="27">
        <v>6848242</v>
      </c>
      <c r="P45" s="27">
        <v>9169475</v>
      </c>
      <c r="Q45" s="27">
        <v>6962071</v>
      </c>
      <c r="R45" s="27">
        <v>22979788</v>
      </c>
      <c r="S45" s="27"/>
      <c r="T45" s="27"/>
      <c r="U45" s="27"/>
      <c r="V45" s="27"/>
      <c r="W45" s="27">
        <v>80362028</v>
      </c>
      <c r="X45" s="27">
        <v>98906673</v>
      </c>
      <c r="Y45" s="27">
        <v>-18544645</v>
      </c>
      <c r="Z45" s="7">
        <v>-18.75</v>
      </c>
      <c r="AA45" s="25">
        <v>147204344</v>
      </c>
    </row>
    <row r="46" spans="1:27" ht="13.5">
      <c r="A46" s="5" t="s">
        <v>50</v>
      </c>
      <c r="B46" s="3"/>
      <c r="C46" s="22">
        <v>121285101</v>
      </c>
      <c r="D46" s="22"/>
      <c r="E46" s="23">
        <v>115593216</v>
      </c>
      <c r="F46" s="24">
        <v>120307826</v>
      </c>
      <c r="G46" s="24">
        <v>5568980</v>
      </c>
      <c r="H46" s="24">
        <v>7160933</v>
      </c>
      <c r="I46" s="24">
        <v>6812825</v>
      </c>
      <c r="J46" s="24">
        <v>19542738</v>
      </c>
      <c r="K46" s="24">
        <v>7352912</v>
      </c>
      <c r="L46" s="24">
        <v>8173449</v>
      </c>
      <c r="M46" s="24">
        <v>10164744</v>
      </c>
      <c r="N46" s="24">
        <v>25691105</v>
      </c>
      <c r="O46" s="24">
        <v>7832988</v>
      </c>
      <c r="P46" s="24">
        <v>16359012</v>
      </c>
      <c r="Q46" s="24">
        <v>7800432</v>
      </c>
      <c r="R46" s="24">
        <v>31992432</v>
      </c>
      <c r="S46" s="24"/>
      <c r="T46" s="24"/>
      <c r="U46" s="24"/>
      <c r="V46" s="24"/>
      <c r="W46" s="24">
        <v>77226275</v>
      </c>
      <c r="X46" s="24">
        <v>85697021</v>
      </c>
      <c r="Y46" s="24">
        <v>-8470746</v>
      </c>
      <c r="Z46" s="6">
        <v>-9.88</v>
      </c>
      <c r="AA46" s="22">
        <v>120307826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1816997977</v>
      </c>
      <c r="D48" s="40">
        <f>+D28+D32+D38+D42+D47</f>
        <v>0</v>
      </c>
      <c r="E48" s="41">
        <f t="shared" si="9"/>
        <v>2047906494</v>
      </c>
      <c r="F48" s="42">
        <f t="shared" si="9"/>
        <v>2072441032</v>
      </c>
      <c r="G48" s="42">
        <f t="shared" si="9"/>
        <v>78673561</v>
      </c>
      <c r="H48" s="42">
        <f t="shared" si="9"/>
        <v>153120305</v>
      </c>
      <c r="I48" s="42">
        <f t="shared" si="9"/>
        <v>157458801</v>
      </c>
      <c r="J48" s="42">
        <f t="shared" si="9"/>
        <v>389252667</v>
      </c>
      <c r="K48" s="42">
        <f t="shared" si="9"/>
        <v>134057010</v>
      </c>
      <c r="L48" s="42">
        <f t="shared" si="9"/>
        <v>154252647</v>
      </c>
      <c r="M48" s="42">
        <f t="shared" si="9"/>
        <v>228025428</v>
      </c>
      <c r="N48" s="42">
        <f t="shared" si="9"/>
        <v>516335085</v>
      </c>
      <c r="O48" s="42">
        <f t="shared" si="9"/>
        <v>169545175</v>
      </c>
      <c r="P48" s="42">
        <f t="shared" si="9"/>
        <v>150016173</v>
      </c>
      <c r="Q48" s="42">
        <f t="shared" si="9"/>
        <v>129105438</v>
      </c>
      <c r="R48" s="42">
        <f t="shared" si="9"/>
        <v>448666786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1354254538</v>
      </c>
      <c r="X48" s="42">
        <f t="shared" si="9"/>
        <v>1442473302</v>
      </c>
      <c r="Y48" s="42">
        <f t="shared" si="9"/>
        <v>-88218764</v>
      </c>
      <c r="Z48" s="43">
        <f>+IF(X48&lt;&gt;0,+(Y48/X48)*100,0)</f>
        <v>-6.115798738020595</v>
      </c>
      <c r="AA48" s="40">
        <f>+AA28+AA32+AA38+AA42+AA47</f>
        <v>2072441032</v>
      </c>
    </row>
    <row r="49" spans="1:27" ht="13.5">
      <c r="A49" s="14" t="s">
        <v>58</v>
      </c>
      <c r="B49" s="15"/>
      <c r="C49" s="44">
        <f aca="true" t="shared" si="10" ref="C49:Y49">+C25-C48</f>
        <v>43496428</v>
      </c>
      <c r="D49" s="44">
        <f>+D25-D48</f>
        <v>0</v>
      </c>
      <c r="E49" s="45">
        <f t="shared" si="10"/>
        <v>-35919384</v>
      </c>
      <c r="F49" s="46">
        <f t="shared" si="10"/>
        <v>-19304366</v>
      </c>
      <c r="G49" s="46">
        <f t="shared" si="10"/>
        <v>448021066</v>
      </c>
      <c r="H49" s="46">
        <f t="shared" si="10"/>
        <v>-2036518</v>
      </c>
      <c r="I49" s="46">
        <f t="shared" si="10"/>
        <v>-40324523</v>
      </c>
      <c r="J49" s="46">
        <f t="shared" si="10"/>
        <v>405660025</v>
      </c>
      <c r="K49" s="46">
        <f t="shared" si="10"/>
        <v>-23684201</v>
      </c>
      <c r="L49" s="46">
        <f t="shared" si="10"/>
        <v>-1510423</v>
      </c>
      <c r="M49" s="46">
        <f t="shared" si="10"/>
        <v>-47035544</v>
      </c>
      <c r="N49" s="46">
        <f t="shared" si="10"/>
        <v>-72230168</v>
      </c>
      <c r="O49" s="46">
        <f t="shared" si="10"/>
        <v>-4851566</v>
      </c>
      <c r="P49" s="46">
        <f t="shared" si="10"/>
        <v>-20165334</v>
      </c>
      <c r="Q49" s="46">
        <f t="shared" si="10"/>
        <v>9153477</v>
      </c>
      <c r="R49" s="46">
        <f t="shared" si="10"/>
        <v>-15863423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317566434</v>
      </c>
      <c r="X49" s="46">
        <f>IF(F25=F48,0,X25-X48)</f>
        <v>191789148</v>
      </c>
      <c r="Y49" s="46">
        <f t="shared" si="10"/>
        <v>125777286</v>
      </c>
      <c r="Z49" s="47">
        <f>+IF(X49&lt;&gt;0,+(Y49/X49)*100,0)</f>
        <v>65.58102338511874</v>
      </c>
      <c r="AA49" s="44">
        <f>+AA25-AA48</f>
        <v>-19304366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370402227</v>
      </c>
      <c r="F5" s="21">
        <f t="shared" si="0"/>
        <v>383184000</v>
      </c>
      <c r="G5" s="21">
        <f t="shared" si="0"/>
        <v>317440438</v>
      </c>
      <c r="H5" s="21">
        <f t="shared" si="0"/>
        <v>4234751</v>
      </c>
      <c r="I5" s="21">
        <f t="shared" si="0"/>
        <v>6229466</v>
      </c>
      <c r="J5" s="21">
        <f t="shared" si="0"/>
        <v>327904655</v>
      </c>
      <c r="K5" s="21">
        <f t="shared" si="0"/>
        <v>779146</v>
      </c>
      <c r="L5" s="21">
        <f t="shared" si="0"/>
        <v>6283833</v>
      </c>
      <c r="M5" s="21">
        <f t="shared" si="0"/>
        <v>12782634</v>
      </c>
      <c r="N5" s="21">
        <f t="shared" si="0"/>
        <v>19845613</v>
      </c>
      <c r="O5" s="21">
        <f t="shared" si="0"/>
        <v>603744</v>
      </c>
      <c r="P5" s="21">
        <f t="shared" si="0"/>
        <v>23313905</v>
      </c>
      <c r="Q5" s="21">
        <f t="shared" si="0"/>
        <v>1585530</v>
      </c>
      <c r="R5" s="21">
        <f t="shared" si="0"/>
        <v>25503179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373253447</v>
      </c>
      <c r="X5" s="21">
        <f t="shared" si="0"/>
        <v>248169497</v>
      </c>
      <c r="Y5" s="21">
        <f t="shared" si="0"/>
        <v>125083950</v>
      </c>
      <c r="Z5" s="4">
        <f>+IF(X5&lt;&gt;0,+(Y5/X5)*100,0)</f>
        <v>50.402628651820166</v>
      </c>
      <c r="AA5" s="19">
        <f>SUM(AA6:AA8)</f>
        <v>383184000</v>
      </c>
    </row>
    <row r="6" spans="1:27" ht="13.5">
      <c r="A6" s="5" t="s">
        <v>33</v>
      </c>
      <c r="B6" s="3"/>
      <c r="C6" s="22"/>
      <c r="D6" s="22"/>
      <c r="E6" s="23">
        <v>278610</v>
      </c>
      <c r="F6" s="24">
        <v>278610</v>
      </c>
      <c r="G6" s="24">
        <v>32758</v>
      </c>
      <c r="H6" s="24">
        <v>15583</v>
      </c>
      <c r="I6" s="24">
        <v>51497</v>
      </c>
      <c r="J6" s="24">
        <v>99838</v>
      </c>
      <c r="K6" s="24">
        <v>16471</v>
      </c>
      <c r="L6" s="24">
        <v>74508</v>
      </c>
      <c r="M6" s="24">
        <v>5627</v>
      </c>
      <c r="N6" s="24">
        <v>96606</v>
      </c>
      <c r="O6" s="24">
        <v>6612</v>
      </c>
      <c r="P6" s="24">
        <v>-23684</v>
      </c>
      <c r="Q6" s="24">
        <v>123919</v>
      </c>
      <c r="R6" s="24">
        <v>106847</v>
      </c>
      <c r="S6" s="24"/>
      <c r="T6" s="24"/>
      <c r="U6" s="24"/>
      <c r="V6" s="24"/>
      <c r="W6" s="24">
        <v>303291</v>
      </c>
      <c r="X6" s="24">
        <v>186667</v>
      </c>
      <c r="Y6" s="24">
        <v>116624</v>
      </c>
      <c r="Z6" s="6">
        <v>62.48</v>
      </c>
      <c r="AA6" s="22">
        <v>278610</v>
      </c>
    </row>
    <row r="7" spans="1:27" ht="13.5">
      <c r="A7" s="5" t="s">
        <v>34</v>
      </c>
      <c r="B7" s="3"/>
      <c r="C7" s="25"/>
      <c r="D7" s="25"/>
      <c r="E7" s="26">
        <v>352584657</v>
      </c>
      <c r="F7" s="27">
        <v>362582716</v>
      </c>
      <c r="G7" s="27">
        <v>317163579</v>
      </c>
      <c r="H7" s="27">
        <v>3933553</v>
      </c>
      <c r="I7" s="27">
        <v>5532224</v>
      </c>
      <c r="J7" s="27">
        <v>326629356</v>
      </c>
      <c r="K7" s="27">
        <v>404504</v>
      </c>
      <c r="L7" s="27">
        <v>5934594</v>
      </c>
      <c r="M7" s="27">
        <v>12505210</v>
      </c>
      <c r="N7" s="27">
        <v>18844308</v>
      </c>
      <c r="O7" s="27">
        <v>356210</v>
      </c>
      <c r="P7" s="27">
        <v>21166081</v>
      </c>
      <c r="Q7" s="27">
        <v>564289</v>
      </c>
      <c r="R7" s="27">
        <v>22086580</v>
      </c>
      <c r="S7" s="27"/>
      <c r="T7" s="27"/>
      <c r="U7" s="27"/>
      <c r="V7" s="27"/>
      <c r="W7" s="27">
        <v>367560244</v>
      </c>
      <c r="X7" s="27">
        <v>236231722</v>
      </c>
      <c r="Y7" s="27">
        <v>131328522</v>
      </c>
      <c r="Z7" s="7">
        <v>55.59</v>
      </c>
      <c r="AA7" s="25">
        <v>362582716</v>
      </c>
    </row>
    <row r="8" spans="1:27" ht="13.5">
      <c r="A8" s="5" t="s">
        <v>35</v>
      </c>
      <c r="B8" s="3"/>
      <c r="C8" s="22"/>
      <c r="D8" s="22"/>
      <c r="E8" s="23">
        <v>17538960</v>
      </c>
      <c r="F8" s="24">
        <v>20322674</v>
      </c>
      <c r="G8" s="24">
        <v>244101</v>
      </c>
      <c r="H8" s="24">
        <v>285615</v>
      </c>
      <c r="I8" s="24">
        <v>645745</v>
      </c>
      <c r="J8" s="24">
        <v>1175461</v>
      </c>
      <c r="K8" s="24">
        <v>358171</v>
      </c>
      <c r="L8" s="24">
        <v>274731</v>
      </c>
      <c r="M8" s="24">
        <v>271797</v>
      </c>
      <c r="N8" s="24">
        <v>904699</v>
      </c>
      <c r="O8" s="24">
        <v>240922</v>
      </c>
      <c r="P8" s="24">
        <v>2171508</v>
      </c>
      <c r="Q8" s="24">
        <v>897322</v>
      </c>
      <c r="R8" s="24">
        <v>3309752</v>
      </c>
      <c r="S8" s="24"/>
      <c r="T8" s="24"/>
      <c r="U8" s="24"/>
      <c r="V8" s="24"/>
      <c r="W8" s="24">
        <v>5389912</v>
      </c>
      <c r="X8" s="24">
        <v>11751108</v>
      </c>
      <c r="Y8" s="24">
        <v>-6361196</v>
      </c>
      <c r="Z8" s="6">
        <v>-54.13</v>
      </c>
      <c r="AA8" s="22">
        <v>20322674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145091410</v>
      </c>
      <c r="F9" s="21">
        <f t="shared" si="1"/>
        <v>165719895</v>
      </c>
      <c r="G9" s="21">
        <f t="shared" si="1"/>
        <v>3068773</v>
      </c>
      <c r="H9" s="21">
        <f t="shared" si="1"/>
        <v>9820459</v>
      </c>
      <c r="I9" s="21">
        <f t="shared" si="1"/>
        <v>3997092</v>
      </c>
      <c r="J9" s="21">
        <f t="shared" si="1"/>
        <v>16886324</v>
      </c>
      <c r="K9" s="21">
        <f t="shared" si="1"/>
        <v>2728106</v>
      </c>
      <c r="L9" s="21">
        <f t="shared" si="1"/>
        <v>5439711</v>
      </c>
      <c r="M9" s="21">
        <f t="shared" si="1"/>
        <v>2893965</v>
      </c>
      <c r="N9" s="21">
        <f t="shared" si="1"/>
        <v>11061782</v>
      </c>
      <c r="O9" s="21">
        <f t="shared" si="1"/>
        <v>7111382</v>
      </c>
      <c r="P9" s="21">
        <f t="shared" si="1"/>
        <v>2786156</v>
      </c>
      <c r="Q9" s="21">
        <f t="shared" si="1"/>
        <v>8927839</v>
      </c>
      <c r="R9" s="21">
        <f t="shared" si="1"/>
        <v>18825377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46773483</v>
      </c>
      <c r="X9" s="21">
        <f t="shared" si="1"/>
        <v>97211271</v>
      </c>
      <c r="Y9" s="21">
        <f t="shared" si="1"/>
        <v>-50437788</v>
      </c>
      <c r="Z9" s="4">
        <f>+IF(X9&lt;&gt;0,+(Y9/X9)*100,0)</f>
        <v>-51.88471201040053</v>
      </c>
      <c r="AA9" s="19">
        <f>SUM(AA10:AA14)</f>
        <v>165719895</v>
      </c>
    </row>
    <row r="10" spans="1:27" ht="13.5">
      <c r="A10" s="5" t="s">
        <v>37</v>
      </c>
      <c r="B10" s="3"/>
      <c r="C10" s="22"/>
      <c r="D10" s="22"/>
      <c r="E10" s="23">
        <v>11928740</v>
      </c>
      <c r="F10" s="24">
        <v>11928740</v>
      </c>
      <c r="G10" s="24">
        <v>76544</v>
      </c>
      <c r="H10" s="24">
        <v>5736217</v>
      </c>
      <c r="I10" s="24">
        <v>105916</v>
      </c>
      <c r="J10" s="24">
        <v>5918677</v>
      </c>
      <c r="K10" s="24">
        <v>97488</v>
      </c>
      <c r="L10" s="24">
        <v>122098</v>
      </c>
      <c r="M10" s="24">
        <v>61369</v>
      </c>
      <c r="N10" s="24">
        <v>280955</v>
      </c>
      <c r="O10" s="24">
        <v>145283</v>
      </c>
      <c r="P10" s="24">
        <v>72519</v>
      </c>
      <c r="Q10" s="24">
        <v>121576</v>
      </c>
      <c r="R10" s="24">
        <v>339378</v>
      </c>
      <c r="S10" s="24"/>
      <c r="T10" s="24"/>
      <c r="U10" s="24"/>
      <c r="V10" s="24"/>
      <c r="W10" s="24">
        <v>6539010</v>
      </c>
      <c r="X10" s="24">
        <v>7992262</v>
      </c>
      <c r="Y10" s="24">
        <v>-1453252</v>
      </c>
      <c r="Z10" s="6">
        <v>-18.18</v>
      </c>
      <c r="AA10" s="22">
        <v>11928740</v>
      </c>
    </row>
    <row r="11" spans="1:27" ht="13.5">
      <c r="A11" s="5" t="s">
        <v>38</v>
      </c>
      <c r="B11" s="3"/>
      <c r="C11" s="22"/>
      <c r="D11" s="22"/>
      <c r="E11" s="23">
        <v>10110540</v>
      </c>
      <c r="F11" s="24">
        <v>10110540</v>
      </c>
      <c r="G11" s="24">
        <v>1667</v>
      </c>
      <c r="H11" s="24">
        <v>1667</v>
      </c>
      <c r="I11" s="24">
        <v>20813</v>
      </c>
      <c r="J11" s="24">
        <v>24147</v>
      </c>
      <c r="K11" s="24">
        <v>44687</v>
      </c>
      <c r="L11" s="24">
        <v>67406</v>
      </c>
      <c r="M11" s="24">
        <v>191468</v>
      </c>
      <c r="N11" s="24">
        <v>303561</v>
      </c>
      <c r="O11" s="24">
        <v>137585</v>
      </c>
      <c r="P11" s="24">
        <v>47714</v>
      </c>
      <c r="Q11" s="24">
        <v>28405</v>
      </c>
      <c r="R11" s="24">
        <v>213704</v>
      </c>
      <c r="S11" s="24"/>
      <c r="T11" s="24"/>
      <c r="U11" s="24"/>
      <c r="V11" s="24"/>
      <c r="W11" s="24">
        <v>541412</v>
      </c>
      <c r="X11" s="24">
        <v>6774064</v>
      </c>
      <c r="Y11" s="24">
        <v>-6232652</v>
      </c>
      <c r="Z11" s="6">
        <v>-92.01</v>
      </c>
      <c r="AA11" s="22">
        <v>10110540</v>
      </c>
    </row>
    <row r="12" spans="1:27" ht="13.5">
      <c r="A12" s="5" t="s">
        <v>39</v>
      </c>
      <c r="B12" s="3"/>
      <c r="C12" s="22"/>
      <c r="D12" s="22"/>
      <c r="E12" s="23">
        <v>75722770</v>
      </c>
      <c r="F12" s="24">
        <v>96933242</v>
      </c>
      <c r="G12" s="24">
        <v>2344308</v>
      </c>
      <c r="H12" s="24">
        <v>3363928</v>
      </c>
      <c r="I12" s="24">
        <v>3155447</v>
      </c>
      <c r="J12" s="24">
        <v>8863683</v>
      </c>
      <c r="K12" s="24">
        <v>1875157</v>
      </c>
      <c r="L12" s="24">
        <v>4543535</v>
      </c>
      <c r="M12" s="24">
        <v>1933821</v>
      </c>
      <c r="N12" s="24">
        <v>8352513</v>
      </c>
      <c r="O12" s="24">
        <v>2786475</v>
      </c>
      <c r="P12" s="24">
        <v>1865920</v>
      </c>
      <c r="Q12" s="24">
        <v>2579946</v>
      </c>
      <c r="R12" s="24">
        <v>7232341</v>
      </c>
      <c r="S12" s="24"/>
      <c r="T12" s="24"/>
      <c r="U12" s="24"/>
      <c r="V12" s="24"/>
      <c r="W12" s="24">
        <v>24448537</v>
      </c>
      <c r="X12" s="24">
        <v>50734263</v>
      </c>
      <c r="Y12" s="24">
        <v>-26285726</v>
      </c>
      <c r="Z12" s="6">
        <v>-51.81</v>
      </c>
      <c r="AA12" s="22">
        <v>96933242</v>
      </c>
    </row>
    <row r="13" spans="1:27" ht="13.5">
      <c r="A13" s="5" t="s">
        <v>40</v>
      </c>
      <c r="B13" s="3"/>
      <c r="C13" s="22"/>
      <c r="D13" s="22"/>
      <c r="E13" s="23">
        <v>47329360</v>
      </c>
      <c r="F13" s="24">
        <v>46747373</v>
      </c>
      <c r="G13" s="24">
        <v>646254</v>
      </c>
      <c r="H13" s="24">
        <v>718647</v>
      </c>
      <c r="I13" s="24">
        <v>714916</v>
      </c>
      <c r="J13" s="24">
        <v>2079817</v>
      </c>
      <c r="K13" s="24">
        <v>710774</v>
      </c>
      <c r="L13" s="24">
        <v>706672</v>
      </c>
      <c r="M13" s="24">
        <v>707307</v>
      </c>
      <c r="N13" s="24">
        <v>2124753</v>
      </c>
      <c r="O13" s="24">
        <v>4042039</v>
      </c>
      <c r="P13" s="24">
        <v>800003</v>
      </c>
      <c r="Q13" s="24">
        <v>6197912</v>
      </c>
      <c r="R13" s="24">
        <v>11039954</v>
      </c>
      <c r="S13" s="24"/>
      <c r="T13" s="24"/>
      <c r="U13" s="24"/>
      <c r="V13" s="24"/>
      <c r="W13" s="24">
        <v>15244524</v>
      </c>
      <c r="X13" s="24">
        <v>31710682</v>
      </c>
      <c r="Y13" s="24">
        <v>-16466158</v>
      </c>
      <c r="Z13" s="6">
        <v>-51.93</v>
      </c>
      <c r="AA13" s="22">
        <v>46747373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26908090</v>
      </c>
      <c r="F15" s="21">
        <f t="shared" si="2"/>
        <v>31308090</v>
      </c>
      <c r="G15" s="21">
        <f t="shared" si="2"/>
        <v>1529193</v>
      </c>
      <c r="H15" s="21">
        <f t="shared" si="2"/>
        <v>2304145</v>
      </c>
      <c r="I15" s="21">
        <f t="shared" si="2"/>
        <v>1208007</v>
      </c>
      <c r="J15" s="21">
        <f t="shared" si="2"/>
        <v>5041345</v>
      </c>
      <c r="K15" s="21">
        <f t="shared" si="2"/>
        <v>1331505</v>
      </c>
      <c r="L15" s="21">
        <f t="shared" si="2"/>
        <v>2303209</v>
      </c>
      <c r="M15" s="21">
        <f t="shared" si="2"/>
        <v>682008</v>
      </c>
      <c r="N15" s="21">
        <f t="shared" si="2"/>
        <v>4316722</v>
      </c>
      <c r="O15" s="21">
        <f t="shared" si="2"/>
        <v>1786715</v>
      </c>
      <c r="P15" s="21">
        <f t="shared" si="2"/>
        <v>1480768</v>
      </c>
      <c r="Q15" s="21">
        <f t="shared" si="2"/>
        <v>1877618</v>
      </c>
      <c r="R15" s="21">
        <f t="shared" si="2"/>
        <v>5145101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14503168</v>
      </c>
      <c r="X15" s="21">
        <f t="shared" si="2"/>
        <v>18028428</v>
      </c>
      <c r="Y15" s="21">
        <f t="shared" si="2"/>
        <v>-3525260</v>
      </c>
      <c r="Z15" s="4">
        <f>+IF(X15&lt;&gt;0,+(Y15/X15)*100,0)</f>
        <v>-19.55389565856768</v>
      </c>
      <c r="AA15" s="19">
        <f>SUM(AA16:AA18)</f>
        <v>31308090</v>
      </c>
    </row>
    <row r="16" spans="1:27" ht="13.5">
      <c r="A16" s="5" t="s">
        <v>43</v>
      </c>
      <c r="B16" s="3"/>
      <c r="C16" s="22"/>
      <c r="D16" s="22"/>
      <c r="E16" s="23">
        <v>7970720</v>
      </c>
      <c r="F16" s="24">
        <v>8370720</v>
      </c>
      <c r="G16" s="24">
        <v>541277</v>
      </c>
      <c r="H16" s="24">
        <v>1141679</v>
      </c>
      <c r="I16" s="24">
        <v>428209</v>
      </c>
      <c r="J16" s="24">
        <v>2111165</v>
      </c>
      <c r="K16" s="24">
        <v>610996</v>
      </c>
      <c r="L16" s="24">
        <v>1505580</v>
      </c>
      <c r="M16" s="24">
        <v>375548</v>
      </c>
      <c r="N16" s="24">
        <v>2492124</v>
      </c>
      <c r="O16" s="24">
        <v>818737</v>
      </c>
      <c r="P16" s="24">
        <v>1018472</v>
      </c>
      <c r="Q16" s="24">
        <v>1344403</v>
      </c>
      <c r="R16" s="24">
        <v>3181612</v>
      </c>
      <c r="S16" s="24"/>
      <c r="T16" s="24"/>
      <c r="U16" s="24"/>
      <c r="V16" s="24"/>
      <c r="W16" s="24">
        <v>7784901</v>
      </c>
      <c r="X16" s="24">
        <v>5340385</v>
      </c>
      <c r="Y16" s="24">
        <v>2444516</v>
      </c>
      <c r="Z16" s="6">
        <v>45.77</v>
      </c>
      <c r="AA16" s="22">
        <v>8370720</v>
      </c>
    </row>
    <row r="17" spans="1:27" ht="13.5">
      <c r="A17" s="5" t="s">
        <v>44</v>
      </c>
      <c r="B17" s="3"/>
      <c r="C17" s="22"/>
      <c r="D17" s="22"/>
      <c r="E17" s="23">
        <v>18937370</v>
      </c>
      <c r="F17" s="24">
        <v>22937370</v>
      </c>
      <c r="G17" s="24">
        <v>987916</v>
      </c>
      <c r="H17" s="24">
        <v>1162466</v>
      </c>
      <c r="I17" s="24">
        <v>779798</v>
      </c>
      <c r="J17" s="24">
        <v>2930180</v>
      </c>
      <c r="K17" s="24">
        <v>720509</v>
      </c>
      <c r="L17" s="24">
        <v>797629</v>
      </c>
      <c r="M17" s="24">
        <v>306460</v>
      </c>
      <c r="N17" s="24">
        <v>1824598</v>
      </c>
      <c r="O17" s="24">
        <v>967978</v>
      </c>
      <c r="P17" s="24">
        <v>462296</v>
      </c>
      <c r="Q17" s="24">
        <v>533215</v>
      </c>
      <c r="R17" s="24">
        <v>1963489</v>
      </c>
      <c r="S17" s="24"/>
      <c r="T17" s="24"/>
      <c r="U17" s="24"/>
      <c r="V17" s="24"/>
      <c r="W17" s="24">
        <v>6718267</v>
      </c>
      <c r="X17" s="24">
        <v>12688043</v>
      </c>
      <c r="Y17" s="24">
        <v>-5969776</v>
      </c>
      <c r="Z17" s="6">
        <v>-47.05</v>
      </c>
      <c r="AA17" s="22">
        <v>22937370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893566497</v>
      </c>
      <c r="F19" s="21">
        <f t="shared" si="3"/>
        <v>891763922</v>
      </c>
      <c r="G19" s="21">
        <f t="shared" si="3"/>
        <v>170028632</v>
      </c>
      <c r="H19" s="21">
        <f t="shared" si="3"/>
        <v>17216998</v>
      </c>
      <c r="I19" s="21">
        <f t="shared" si="3"/>
        <v>65203306</v>
      </c>
      <c r="J19" s="21">
        <f t="shared" si="3"/>
        <v>252448936</v>
      </c>
      <c r="K19" s="21">
        <f t="shared" si="3"/>
        <v>55154122</v>
      </c>
      <c r="L19" s="21">
        <f t="shared" si="3"/>
        <v>63625092</v>
      </c>
      <c r="M19" s="21">
        <f t="shared" si="3"/>
        <v>92216720</v>
      </c>
      <c r="N19" s="21">
        <f t="shared" si="3"/>
        <v>210995934</v>
      </c>
      <c r="O19" s="21">
        <f t="shared" si="3"/>
        <v>54793452</v>
      </c>
      <c r="P19" s="21">
        <f t="shared" si="3"/>
        <v>60701891</v>
      </c>
      <c r="Q19" s="21">
        <f t="shared" si="3"/>
        <v>81500841</v>
      </c>
      <c r="R19" s="21">
        <f t="shared" si="3"/>
        <v>196996184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660441054</v>
      </c>
      <c r="X19" s="21">
        <f t="shared" si="3"/>
        <v>598689566</v>
      </c>
      <c r="Y19" s="21">
        <f t="shared" si="3"/>
        <v>61751488</v>
      </c>
      <c r="Z19" s="4">
        <f>+IF(X19&lt;&gt;0,+(Y19/X19)*100,0)</f>
        <v>10.314441992463252</v>
      </c>
      <c r="AA19" s="19">
        <f>SUM(AA20:AA23)</f>
        <v>891763922</v>
      </c>
    </row>
    <row r="20" spans="1:27" ht="13.5">
      <c r="A20" s="5" t="s">
        <v>47</v>
      </c>
      <c r="B20" s="3"/>
      <c r="C20" s="22"/>
      <c r="D20" s="22"/>
      <c r="E20" s="23">
        <v>521683159</v>
      </c>
      <c r="F20" s="24">
        <v>511230274</v>
      </c>
      <c r="G20" s="24">
        <v>54073113</v>
      </c>
      <c r="H20" s="24">
        <v>17313803</v>
      </c>
      <c r="I20" s="24">
        <v>50400301</v>
      </c>
      <c r="J20" s="24">
        <v>121787217</v>
      </c>
      <c r="K20" s="24">
        <v>40875579</v>
      </c>
      <c r="L20" s="24">
        <v>49195202</v>
      </c>
      <c r="M20" s="24">
        <v>40015275</v>
      </c>
      <c r="N20" s="24">
        <v>130086056</v>
      </c>
      <c r="O20" s="24">
        <v>37412682</v>
      </c>
      <c r="P20" s="24">
        <v>41600344</v>
      </c>
      <c r="Q20" s="24">
        <v>41268185</v>
      </c>
      <c r="R20" s="24">
        <v>120281211</v>
      </c>
      <c r="S20" s="24"/>
      <c r="T20" s="24"/>
      <c r="U20" s="24"/>
      <c r="V20" s="24"/>
      <c r="W20" s="24">
        <v>372154484</v>
      </c>
      <c r="X20" s="24">
        <v>349527723</v>
      </c>
      <c r="Y20" s="24">
        <v>22626761</v>
      </c>
      <c r="Z20" s="6">
        <v>6.47</v>
      </c>
      <c r="AA20" s="22">
        <v>511230274</v>
      </c>
    </row>
    <row r="21" spans="1:27" ht="13.5">
      <c r="A21" s="5" t="s">
        <v>48</v>
      </c>
      <c r="B21" s="3"/>
      <c r="C21" s="22"/>
      <c r="D21" s="22"/>
      <c r="E21" s="23">
        <v>157708162</v>
      </c>
      <c r="F21" s="24">
        <v>160433415</v>
      </c>
      <c r="G21" s="24">
        <v>10030476</v>
      </c>
      <c r="H21" s="24">
        <v>-183506</v>
      </c>
      <c r="I21" s="24">
        <v>12620464</v>
      </c>
      <c r="J21" s="24">
        <v>22467434</v>
      </c>
      <c r="K21" s="24">
        <v>11334228</v>
      </c>
      <c r="L21" s="24">
        <v>12276809</v>
      </c>
      <c r="M21" s="24">
        <v>15557983</v>
      </c>
      <c r="N21" s="24">
        <v>39169020</v>
      </c>
      <c r="O21" s="24">
        <v>16485245</v>
      </c>
      <c r="P21" s="24">
        <v>16271923</v>
      </c>
      <c r="Q21" s="24">
        <v>31171338</v>
      </c>
      <c r="R21" s="24">
        <v>63928506</v>
      </c>
      <c r="S21" s="24"/>
      <c r="T21" s="24"/>
      <c r="U21" s="24"/>
      <c r="V21" s="24"/>
      <c r="W21" s="24">
        <v>125564960</v>
      </c>
      <c r="X21" s="24">
        <v>105664472</v>
      </c>
      <c r="Y21" s="24">
        <v>19900488</v>
      </c>
      <c r="Z21" s="6">
        <v>18.83</v>
      </c>
      <c r="AA21" s="22">
        <v>160433415</v>
      </c>
    </row>
    <row r="22" spans="1:27" ht="13.5">
      <c r="A22" s="5" t="s">
        <v>49</v>
      </c>
      <c r="B22" s="3"/>
      <c r="C22" s="25"/>
      <c r="D22" s="25"/>
      <c r="E22" s="26">
        <v>149465536</v>
      </c>
      <c r="F22" s="27">
        <v>155390593</v>
      </c>
      <c r="G22" s="27">
        <v>59539435</v>
      </c>
      <c r="H22" s="27">
        <v>2593211</v>
      </c>
      <c r="I22" s="27">
        <v>2074604</v>
      </c>
      <c r="J22" s="27">
        <v>64207250</v>
      </c>
      <c r="K22" s="27">
        <v>2550107</v>
      </c>
      <c r="L22" s="27">
        <v>2013717</v>
      </c>
      <c r="M22" s="27">
        <v>18021466</v>
      </c>
      <c r="N22" s="27">
        <v>22585290</v>
      </c>
      <c r="O22" s="27">
        <v>581897</v>
      </c>
      <c r="P22" s="27">
        <v>2478182</v>
      </c>
      <c r="Q22" s="27">
        <v>8680588</v>
      </c>
      <c r="R22" s="27">
        <v>11740667</v>
      </c>
      <c r="S22" s="27"/>
      <c r="T22" s="27"/>
      <c r="U22" s="27"/>
      <c r="V22" s="27"/>
      <c r="W22" s="27">
        <v>98533207</v>
      </c>
      <c r="X22" s="27">
        <v>100141911</v>
      </c>
      <c r="Y22" s="27">
        <v>-1608704</v>
      </c>
      <c r="Z22" s="7">
        <v>-1.61</v>
      </c>
      <c r="AA22" s="25">
        <v>155390593</v>
      </c>
    </row>
    <row r="23" spans="1:27" ht="13.5">
      <c r="A23" s="5" t="s">
        <v>50</v>
      </c>
      <c r="B23" s="3"/>
      <c r="C23" s="22"/>
      <c r="D23" s="22"/>
      <c r="E23" s="23">
        <v>64709640</v>
      </c>
      <c r="F23" s="24">
        <v>64709640</v>
      </c>
      <c r="G23" s="24">
        <v>46385608</v>
      </c>
      <c r="H23" s="24">
        <v>-2506510</v>
      </c>
      <c r="I23" s="24">
        <v>107937</v>
      </c>
      <c r="J23" s="24">
        <v>43987035</v>
      </c>
      <c r="K23" s="24">
        <v>394208</v>
      </c>
      <c r="L23" s="24">
        <v>139364</v>
      </c>
      <c r="M23" s="24">
        <v>18621996</v>
      </c>
      <c r="N23" s="24">
        <v>19155568</v>
      </c>
      <c r="O23" s="24">
        <v>313628</v>
      </c>
      <c r="P23" s="24">
        <v>351442</v>
      </c>
      <c r="Q23" s="24">
        <v>380730</v>
      </c>
      <c r="R23" s="24">
        <v>1045800</v>
      </c>
      <c r="S23" s="24"/>
      <c r="T23" s="24"/>
      <c r="U23" s="24"/>
      <c r="V23" s="24"/>
      <c r="W23" s="24">
        <v>64188403</v>
      </c>
      <c r="X23" s="24">
        <v>43355460</v>
      </c>
      <c r="Y23" s="24">
        <v>20832943</v>
      </c>
      <c r="Z23" s="6">
        <v>48.05</v>
      </c>
      <c r="AA23" s="22">
        <v>64709640</v>
      </c>
    </row>
    <row r="24" spans="1:27" ht="13.5">
      <c r="A24" s="2" t="s">
        <v>51</v>
      </c>
      <c r="B24" s="8" t="s">
        <v>52</v>
      </c>
      <c r="C24" s="19"/>
      <c r="D24" s="19"/>
      <c r="E24" s="20">
        <v>669180</v>
      </c>
      <c r="F24" s="21">
        <v>669180</v>
      </c>
      <c r="G24" s="21"/>
      <c r="H24" s="21"/>
      <c r="I24" s="21"/>
      <c r="J24" s="21"/>
      <c r="K24" s="21"/>
      <c r="L24" s="21">
        <v>5632</v>
      </c>
      <c r="M24" s="21">
        <v>11158</v>
      </c>
      <c r="N24" s="21">
        <v>16790</v>
      </c>
      <c r="O24" s="21">
        <v>5579</v>
      </c>
      <c r="P24" s="21">
        <v>8211</v>
      </c>
      <c r="Q24" s="21">
        <v>11219</v>
      </c>
      <c r="R24" s="21">
        <v>25009</v>
      </c>
      <c r="S24" s="21"/>
      <c r="T24" s="21"/>
      <c r="U24" s="21"/>
      <c r="V24" s="21"/>
      <c r="W24" s="21">
        <v>41799</v>
      </c>
      <c r="X24" s="21">
        <v>448353</v>
      </c>
      <c r="Y24" s="21">
        <v>-406554</v>
      </c>
      <c r="Z24" s="4">
        <v>-90.68</v>
      </c>
      <c r="AA24" s="19">
        <v>669180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1436637404</v>
      </c>
      <c r="F25" s="42">
        <f t="shared" si="4"/>
        <v>1472645087</v>
      </c>
      <c r="G25" s="42">
        <f t="shared" si="4"/>
        <v>492067036</v>
      </c>
      <c r="H25" s="42">
        <f t="shared" si="4"/>
        <v>33576353</v>
      </c>
      <c r="I25" s="42">
        <f t="shared" si="4"/>
        <v>76637871</v>
      </c>
      <c r="J25" s="42">
        <f t="shared" si="4"/>
        <v>602281260</v>
      </c>
      <c r="K25" s="42">
        <f t="shared" si="4"/>
        <v>59992879</v>
      </c>
      <c r="L25" s="42">
        <f t="shared" si="4"/>
        <v>77657477</v>
      </c>
      <c r="M25" s="42">
        <f t="shared" si="4"/>
        <v>108586485</v>
      </c>
      <c r="N25" s="42">
        <f t="shared" si="4"/>
        <v>246236841</v>
      </c>
      <c r="O25" s="42">
        <f t="shared" si="4"/>
        <v>64300872</v>
      </c>
      <c r="P25" s="42">
        <f t="shared" si="4"/>
        <v>88290931</v>
      </c>
      <c r="Q25" s="42">
        <f t="shared" si="4"/>
        <v>93903047</v>
      </c>
      <c r="R25" s="42">
        <f t="shared" si="4"/>
        <v>246494850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1095012951</v>
      </c>
      <c r="X25" s="42">
        <f t="shared" si="4"/>
        <v>962547115</v>
      </c>
      <c r="Y25" s="42">
        <f t="shared" si="4"/>
        <v>132465836</v>
      </c>
      <c r="Z25" s="43">
        <f>+IF(X25&lt;&gt;0,+(Y25/X25)*100,0)</f>
        <v>13.762010600385</v>
      </c>
      <c r="AA25" s="40">
        <f>+AA5+AA9+AA15+AA19+AA24</f>
        <v>1472645087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233911585</v>
      </c>
      <c r="F28" s="21">
        <f t="shared" si="5"/>
        <v>244542528</v>
      </c>
      <c r="G28" s="21">
        <f t="shared" si="5"/>
        <v>13074048</v>
      </c>
      <c r="H28" s="21">
        <f t="shared" si="5"/>
        <v>15067163</v>
      </c>
      <c r="I28" s="21">
        <f t="shared" si="5"/>
        <v>20113896</v>
      </c>
      <c r="J28" s="21">
        <f t="shared" si="5"/>
        <v>48255107</v>
      </c>
      <c r="K28" s="21">
        <f t="shared" si="5"/>
        <v>13158235</v>
      </c>
      <c r="L28" s="21">
        <f t="shared" si="5"/>
        <v>25834049</v>
      </c>
      <c r="M28" s="21">
        <f t="shared" si="5"/>
        <v>29444240</v>
      </c>
      <c r="N28" s="21">
        <f t="shared" si="5"/>
        <v>68436524</v>
      </c>
      <c r="O28" s="21">
        <f t="shared" si="5"/>
        <v>17655494</v>
      </c>
      <c r="P28" s="21">
        <f t="shared" si="5"/>
        <v>20345053</v>
      </c>
      <c r="Q28" s="21">
        <f t="shared" si="5"/>
        <v>19099970</v>
      </c>
      <c r="R28" s="21">
        <f t="shared" si="5"/>
        <v>57100517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173792148</v>
      </c>
      <c r="X28" s="21">
        <f t="shared" si="5"/>
        <v>160151258</v>
      </c>
      <c r="Y28" s="21">
        <f t="shared" si="5"/>
        <v>13640890</v>
      </c>
      <c r="Z28" s="4">
        <f>+IF(X28&lt;&gt;0,+(Y28/X28)*100,0)</f>
        <v>8.5175041210104</v>
      </c>
      <c r="AA28" s="19">
        <f>SUM(AA29:AA31)</f>
        <v>244542528</v>
      </c>
    </row>
    <row r="29" spans="1:27" ht="13.5">
      <c r="A29" s="5" t="s">
        <v>33</v>
      </c>
      <c r="B29" s="3"/>
      <c r="C29" s="22"/>
      <c r="D29" s="22"/>
      <c r="E29" s="23">
        <v>40519404</v>
      </c>
      <c r="F29" s="24">
        <v>40519403</v>
      </c>
      <c r="G29" s="24">
        <v>2525497</v>
      </c>
      <c r="H29" s="24">
        <v>3023782</v>
      </c>
      <c r="I29" s="24">
        <v>3248069</v>
      </c>
      <c r="J29" s="24">
        <v>8797348</v>
      </c>
      <c r="K29" s="24">
        <v>2119938</v>
      </c>
      <c r="L29" s="24">
        <v>5695945</v>
      </c>
      <c r="M29" s="24">
        <v>4361626</v>
      </c>
      <c r="N29" s="24">
        <v>12177509</v>
      </c>
      <c r="O29" s="24">
        <v>3751264</v>
      </c>
      <c r="P29" s="24">
        <v>5436123</v>
      </c>
      <c r="Q29" s="24">
        <v>3607651</v>
      </c>
      <c r="R29" s="24">
        <v>12795038</v>
      </c>
      <c r="S29" s="24"/>
      <c r="T29" s="24"/>
      <c r="U29" s="24"/>
      <c r="V29" s="24"/>
      <c r="W29" s="24">
        <v>33769895</v>
      </c>
      <c r="X29" s="24">
        <v>31248409</v>
      </c>
      <c r="Y29" s="24">
        <v>2521486</v>
      </c>
      <c r="Z29" s="6">
        <v>8.07</v>
      </c>
      <c r="AA29" s="22">
        <v>40519403</v>
      </c>
    </row>
    <row r="30" spans="1:27" ht="13.5">
      <c r="A30" s="5" t="s">
        <v>34</v>
      </c>
      <c r="B30" s="3"/>
      <c r="C30" s="25"/>
      <c r="D30" s="25"/>
      <c r="E30" s="26">
        <v>64625483</v>
      </c>
      <c r="F30" s="27">
        <v>65845483</v>
      </c>
      <c r="G30" s="27">
        <v>4008675</v>
      </c>
      <c r="H30" s="27">
        <v>5097476</v>
      </c>
      <c r="I30" s="27">
        <v>5067880</v>
      </c>
      <c r="J30" s="27">
        <v>14174031</v>
      </c>
      <c r="K30" s="27">
        <v>3873080</v>
      </c>
      <c r="L30" s="27">
        <v>6639926</v>
      </c>
      <c r="M30" s="27">
        <v>5417536</v>
      </c>
      <c r="N30" s="27">
        <v>15930542</v>
      </c>
      <c r="O30" s="27">
        <v>4427030</v>
      </c>
      <c r="P30" s="27">
        <v>3544015</v>
      </c>
      <c r="Q30" s="27">
        <v>4987453</v>
      </c>
      <c r="R30" s="27">
        <v>12958498</v>
      </c>
      <c r="S30" s="27"/>
      <c r="T30" s="27"/>
      <c r="U30" s="27"/>
      <c r="V30" s="27"/>
      <c r="W30" s="27">
        <v>43063071</v>
      </c>
      <c r="X30" s="27">
        <v>42629085</v>
      </c>
      <c r="Y30" s="27">
        <v>433986</v>
      </c>
      <c r="Z30" s="7">
        <v>1.02</v>
      </c>
      <c r="AA30" s="25">
        <v>65845483</v>
      </c>
    </row>
    <row r="31" spans="1:27" ht="13.5">
      <c r="A31" s="5" t="s">
        <v>35</v>
      </c>
      <c r="B31" s="3"/>
      <c r="C31" s="22"/>
      <c r="D31" s="22"/>
      <c r="E31" s="23">
        <v>128766698</v>
      </c>
      <c r="F31" s="24">
        <v>138177642</v>
      </c>
      <c r="G31" s="24">
        <v>6539876</v>
      </c>
      <c r="H31" s="24">
        <v>6945905</v>
      </c>
      <c r="I31" s="24">
        <v>11797947</v>
      </c>
      <c r="J31" s="24">
        <v>25283728</v>
      </c>
      <c r="K31" s="24">
        <v>7165217</v>
      </c>
      <c r="L31" s="24">
        <v>13498178</v>
      </c>
      <c r="M31" s="24">
        <v>19665078</v>
      </c>
      <c r="N31" s="24">
        <v>40328473</v>
      </c>
      <c r="O31" s="24">
        <v>9477200</v>
      </c>
      <c r="P31" s="24">
        <v>11364915</v>
      </c>
      <c r="Q31" s="24">
        <v>10504866</v>
      </c>
      <c r="R31" s="24">
        <v>31346981</v>
      </c>
      <c r="S31" s="24"/>
      <c r="T31" s="24"/>
      <c r="U31" s="24"/>
      <c r="V31" s="24"/>
      <c r="W31" s="24">
        <v>96959182</v>
      </c>
      <c r="X31" s="24">
        <v>86273764</v>
      </c>
      <c r="Y31" s="24">
        <v>10685418</v>
      </c>
      <c r="Z31" s="6">
        <v>12.39</v>
      </c>
      <c r="AA31" s="22">
        <v>138177642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216559384</v>
      </c>
      <c r="F32" s="21">
        <f t="shared" si="6"/>
        <v>284069701</v>
      </c>
      <c r="G32" s="21">
        <f t="shared" si="6"/>
        <v>13744018</v>
      </c>
      <c r="H32" s="21">
        <f t="shared" si="6"/>
        <v>11588614</v>
      </c>
      <c r="I32" s="21">
        <f t="shared" si="6"/>
        <v>13746955</v>
      </c>
      <c r="J32" s="21">
        <f t="shared" si="6"/>
        <v>39079587</v>
      </c>
      <c r="K32" s="21">
        <f t="shared" si="6"/>
        <v>16737143</v>
      </c>
      <c r="L32" s="21">
        <f t="shared" si="6"/>
        <v>16504651</v>
      </c>
      <c r="M32" s="21">
        <f t="shared" si="6"/>
        <v>20313783</v>
      </c>
      <c r="N32" s="21">
        <f t="shared" si="6"/>
        <v>53555577</v>
      </c>
      <c r="O32" s="21">
        <f t="shared" si="6"/>
        <v>14452235</v>
      </c>
      <c r="P32" s="21">
        <f t="shared" si="6"/>
        <v>11518364</v>
      </c>
      <c r="Q32" s="21">
        <f t="shared" si="6"/>
        <v>13626572</v>
      </c>
      <c r="R32" s="21">
        <f t="shared" si="6"/>
        <v>39597171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132232335</v>
      </c>
      <c r="X32" s="21">
        <f t="shared" si="6"/>
        <v>140142650</v>
      </c>
      <c r="Y32" s="21">
        <f t="shared" si="6"/>
        <v>-7910315</v>
      </c>
      <c r="Z32" s="4">
        <f>+IF(X32&lt;&gt;0,+(Y32/X32)*100,0)</f>
        <v>-5.644473684492194</v>
      </c>
      <c r="AA32" s="19">
        <f>SUM(AA33:AA37)</f>
        <v>284069701</v>
      </c>
    </row>
    <row r="33" spans="1:27" ht="13.5">
      <c r="A33" s="5" t="s">
        <v>37</v>
      </c>
      <c r="B33" s="3"/>
      <c r="C33" s="22"/>
      <c r="D33" s="22"/>
      <c r="E33" s="23">
        <v>35691719</v>
      </c>
      <c r="F33" s="24">
        <v>43424518</v>
      </c>
      <c r="G33" s="24">
        <v>6240367</v>
      </c>
      <c r="H33" s="24">
        <v>3819756</v>
      </c>
      <c r="I33" s="24">
        <v>2175197</v>
      </c>
      <c r="J33" s="24">
        <v>12235320</v>
      </c>
      <c r="K33" s="24">
        <v>2377079</v>
      </c>
      <c r="L33" s="24">
        <v>2785719</v>
      </c>
      <c r="M33" s="24">
        <v>2589671</v>
      </c>
      <c r="N33" s="24">
        <v>7752469</v>
      </c>
      <c r="O33" s="24">
        <v>2038511</v>
      </c>
      <c r="P33" s="24">
        <v>1752808</v>
      </c>
      <c r="Q33" s="24">
        <v>2095573</v>
      </c>
      <c r="R33" s="24">
        <v>5886892</v>
      </c>
      <c r="S33" s="24"/>
      <c r="T33" s="24"/>
      <c r="U33" s="24"/>
      <c r="V33" s="24"/>
      <c r="W33" s="24">
        <v>25874681</v>
      </c>
      <c r="X33" s="24">
        <v>19269406</v>
      </c>
      <c r="Y33" s="24">
        <v>6605275</v>
      </c>
      <c r="Z33" s="6">
        <v>34.28</v>
      </c>
      <c r="AA33" s="22">
        <v>43424518</v>
      </c>
    </row>
    <row r="34" spans="1:27" ht="13.5">
      <c r="A34" s="5" t="s">
        <v>38</v>
      </c>
      <c r="B34" s="3"/>
      <c r="C34" s="22"/>
      <c r="D34" s="22"/>
      <c r="E34" s="23">
        <v>33374479</v>
      </c>
      <c r="F34" s="24">
        <v>33374479</v>
      </c>
      <c r="G34" s="24">
        <v>1856265</v>
      </c>
      <c r="H34" s="24">
        <v>2219883</v>
      </c>
      <c r="I34" s="24">
        <v>2964529</v>
      </c>
      <c r="J34" s="24">
        <v>7040677</v>
      </c>
      <c r="K34" s="24">
        <v>2927460</v>
      </c>
      <c r="L34" s="24">
        <v>3775825</v>
      </c>
      <c r="M34" s="24">
        <v>4812591</v>
      </c>
      <c r="N34" s="24">
        <v>11515876</v>
      </c>
      <c r="O34" s="24">
        <v>3108377</v>
      </c>
      <c r="P34" s="24">
        <v>2735119</v>
      </c>
      <c r="Q34" s="24">
        <v>3227375</v>
      </c>
      <c r="R34" s="24">
        <v>9070871</v>
      </c>
      <c r="S34" s="24"/>
      <c r="T34" s="24"/>
      <c r="U34" s="24"/>
      <c r="V34" s="24"/>
      <c r="W34" s="24">
        <v>27627424</v>
      </c>
      <c r="X34" s="24">
        <v>22360935</v>
      </c>
      <c r="Y34" s="24">
        <v>5266489</v>
      </c>
      <c r="Z34" s="6">
        <v>23.55</v>
      </c>
      <c r="AA34" s="22">
        <v>33374479</v>
      </c>
    </row>
    <row r="35" spans="1:27" ht="13.5">
      <c r="A35" s="5" t="s">
        <v>39</v>
      </c>
      <c r="B35" s="3"/>
      <c r="C35" s="22"/>
      <c r="D35" s="22"/>
      <c r="E35" s="23">
        <v>112307641</v>
      </c>
      <c r="F35" s="24">
        <v>144917445</v>
      </c>
      <c r="G35" s="24">
        <v>3964406</v>
      </c>
      <c r="H35" s="24">
        <v>3940152</v>
      </c>
      <c r="I35" s="24">
        <v>6556072</v>
      </c>
      <c r="J35" s="24">
        <v>14460630</v>
      </c>
      <c r="K35" s="24">
        <v>5928906</v>
      </c>
      <c r="L35" s="24">
        <v>7348131</v>
      </c>
      <c r="M35" s="24">
        <v>8905084</v>
      </c>
      <c r="N35" s="24">
        <v>22182121</v>
      </c>
      <c r="O35" s="24">
        <v>6793940</v>
      </c>
      <c r="P35" s="24">
        <v>5209549</v>
      </c>
      <c r="Q35" s="24">
        <v>5930469</v>
      </c>
      <c r="R35" s="24">
        <v>17933958</v>
      </c>
      <c r="S35" s="24"/>
      <c r="T35" s="24"/>
      <c r="U35" s="24"/>
      <c r="V35" s="24"/>
      <c r="W35" s="24">
        <v>54576709</v>
      </c>
      <c r="X35" s="24">
        <v>74937961</v>
      </c>
      <c r="Y35" s="24">
        <v>-20361252</v>
      </c>
      <c r="Z35" s="6">
        <v>-27.17</v>
      </c>
      <c r="AA35" s="22">
        <v>144917445</v>
      </c>
    </row>
    <row r="36" spans="1:27" ht="13.5">
      <c r="A36" s="5" t="s">
        <v>40</v>
      </c>
      <c r="B36" s="3"/>
      <c r="C36" s="22"/>
      <c r="D36" s="22"/>
      <c r="E36" s="23">
        <v>35060875</v>
      </c>
      <c r="F36" s="24">
        <v>62228589</v>
      </c>
      <c r="G36" s="24">
        <v>1682980</v>
      </c>
      <c r="H36" s="24">
        <v>1608823</v>
      </c>
      <c r="I36" s="24">
        <v>2051157</v>
      </c>
      <c r="J36" s="24">
        <v>5342960</v>
      </c>
      <c r="K36" s="24">
        <v>5503698</v>
      </c>
      <c r="L36" s="24">
        <v>2594976</v>
      </c>
      <c r="M36" s="24">
        <v>3972705</v>
      </c>
      <c r="N36" s="24">
        <v>12071379</v>
      </c>
      <c r="O36" s="24">
        <v>2506037</v>
      </c>
      <c r="P36" s="24">
        <v>1816037</v>
      </c>
      <c r="Q36" s="24">
        <v>2367785</v>
      </c>
      <c r="R36" s="24">
        <v>6689859</v>
      </c>
      <c r="S36" s="24"/>
      <c r="T36" s="24"/>
      <c r="U36" s="24"/>
      <c r="V36" s="24"/>
      <c r="W36" s="24">
        <v>24104198</v>
      </c>
      <c r="X36" s="24">
        <v>23490817</v>
      </c>
      <c r="Y36" s="24">
        <v>613381</v>
      </c>
      <c r="Z36" s="6">
        <v>2.61</v>
      </c>
      <c r="AA36" s="22">
        <v>62228589</v>
      </c>
    </row>
    <row r="37" spans="1:27" ht="13.5">
      <c r="A37" s="5" t="s">
        <v>41</v>
      </c>
      <c r="B37" s="3"/>
      <c r="C37" s="25"/>
      <c r="D37" s="25"/>
      <c r="E37" s="26">
        <v>124670</v>
      </c>
      <c r="F37" s="27">
        <v>124670</v>
      </c>
      <c r="G37" s="27"/>
      <c r="H37" s="27"/>
      <c r="I37" s="27"/>
      <c r="J37" s="27"/>
      <c r="K37" s="27"/>
      <c r="L37" s="27"/>
      <c r="M37" s="27">
        <v>33732</v>
      </c>
      <c r="N37" s="27">
        <v>33732</v>
      </c>
      <c r="O37" s="27">
        <v>5370</v>
      </c>
      <c r="P37" s="27">
        <v>4851</v>
      </c>
      <c r="Q37" s="27">
        <v>5370</v>
      </c>
      <c r="R37" s="27">
        <v>15591</v>
      </c>
      <c r="S37" s="27"/>
      <c r="T37" s="27"/>
      <c r="U37" s="27"/>
      <c r="V37" s="27"/>
      <c r="W37" s="27">
        <v>49323</v>
      </c>
      <c r="X37" s="27">
        <v>83531</v>
      </c>
      <c r="Y37" s="27">
        <v>-34208</v>
      </c>
      <c r="Z37" s="7">
        <v>-40.95</v>
      </c>
      <c r="AA37" s="25">
        <v>124670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119231324</v>
      </c>
      <c r="F38" s="21">
        <f t="shared" si="7"/>
        <v>122896468</v>
      </c>
      <c r="G38" s="21">
        <f t="shared" si="7"/>
        <v>4264743</v>
      </c>
      <c r="H38" s="21">
        <f t="shared" si="7"/>
        <v>4562018</v>
      </c>
      <c r="I38" s="21">
        <f t="shared" si="7"/>
        <v>5735990</v>
      </c>
      <c r="J38" s="21">
        <f t="shared" si="7"/>
        <v>14562751</v>
      </c>
      <c r="K38" s="21">
        <f t="shared" si="7"/>
        <v>5692165</v>
      </c>
      <c r="L38" s="21">
        <f t="shared" si="7"/>
        <v>7385853</v>
      </c>
      <c r="M38" s="21">
        <f t="shared" si="7"/>
        <v>27695963</v>
      </c>
      <c r="N38" s="21">
        <f t="shared" si="7"/>
        <v>40773981</v>
      </c>
      <c r="O38" s="21">
        <f t="shared" si="7"/>
        <v>9104744</v>
      </c>
      <c r="P38" s="21">
        <f t="shared" si="7"/>
        <v>7749757</v>
      </c>
      <c r="Q38" s="21">
        <f t="shared" si="7"/>
        <v>10190359</v>
      </c>
      <c r="R38" s="21">
        <f t="shared" si="7"/>
        <v>27044860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82381592</v>
      </c>
      <c r="X38" s="21">
        <f t="shared" si="7"/>
        <v>77700173</v>
      </c>
      <c r="Y38" s="21">
        <f t="shared" si="7"/>
        <v>4681419</v>
      </c>
      <c r="Z38" s="4">
        <f>+IF(X38&lt;&gt;0,+(Y38/X38)*100,0)</f>
        <v>6.024978863303175</v>
      </c>
      <c r="AA38" s="19">
        <f>SUM(AA39:AA41)</f>
        <v>122896468</v>
      </c>
    </row>
    <row r="39" spans="1:27" ht="13.5">
      <c r="A39" s="5" t="s">
        <v>43</v>
      </c>
      <c r="B39" s="3"/>
      <c r="C39" s="22"/>
      <c r="D39" s="22"/>
      <c r="E39" s="23">
        <v>42531771</v>
      </c>
      <c r="F39" s="24">
        <v>45607229</v>
      </c>
      <c r="G39" s="24">
        <v>2491589</v>
      </c>
      <c r="H39" s="24">
        <v>2750878</v>
      </c>
      <c r="I39" s="24">
        <v>3439948</v>
      </c>
      <c r="J39" s="24">
        <v>8682415</v>
      </c>
      <c r="K39" s="24">
        <v>2272168</v>
      </c>
      <c r="L39" s="24">
        <v>4447138</v>
      </c>
      <c r="M39" s="24">
        <v>4545257</v>
      </c>
      <c r="N39" s="24">
        <v>11264563</v>
      </c>
      <c r="O39" s="24">
        <v>3508076</v>
      </c>
      <c r="P39" s="24">
        <v>2919438</v>
      </c>
      <c r="Q39" s="24">
        <v>4383523</v>
      </c>
      <c r="R39" s="24">
        <v>10811037</v>
      </c>
      <c r="S39" s="24"/>
      <c r="T39" s="24"/>
      <c r="U39" s="24"/>
      <c r="V39" s="24"/>
      <c r="W39" s="24">
        <v>30758015</v>
      </c>
      <c r="X39" s="24">
        <v>27766010</v>
      </c>
      <c r="Y39" s="24">
        <v>2992005</v>
      </c>
      <c r="Z39" s="6">
        <v>10.78</v>
      </c>
      <c r="AA39" s="22">
        <v>45607229</v>
      </c>
    </row>
    <row r="40" spans="1:27" ht="13.5">
      <c r="A40" s="5" t="s">
        <v>44</v>
      </c>
      <c r="B40" s="3"/>
      <c r="C40" s="22"/>
      <c r="D40" s="22"/>
      <c r="E40" s="23">
        <v>72528003</v>
      </c>
      <c r="F40" s="24">
        <v>72928004</v>
      </c>
      <c r="G40" s="24">
        <v>1611698</v>
      </c>
      <c r="H40" s="24">
        <v>1645670</v>
      </c>
      <c r="I40" s="24">
        <v>2072770</v>
      </c>
      <c r="J40" s="24">
        <v>5330138</v>
      </c>
      <c r="K40" s="24">
        <v>3216797</v>
      </c>
      <c r="L40" s="24">
        <v>2696896</v>
      </c>
      <c r="M40" s="24">
        <v>22645312</v>
      </c>
      <c r="N40" s="24">
        <v>28559005</v>
      </c>
      <c r="O40" s="24">
        <v>5397818</v>
      </c>
      <c r="P40" s="24">
        <v>4672612</v>
      </c>
      <c r="Q40" s="24">
        <v>5597835</v>
      </c>
      <c r="R40" s="24">
        <v>15668265</v>
      </c>
      <c r="S40" s="24"/>
      <c r="T40" s="24"/>
      <c r="U40" s="24"/>
      <c r="V40" s="24"/>
      <c r="W40" s="24">
        <v>49557408</v>
      </c>
      <c r="X40" s="24">
        <v>47139213</v>
      </c>
      <c r="Y40" s="24">
        <v>2418195</v>
      </c>
      <c r="Z40" s="6">
        <v>5.13</v>
      </c>
      <c r="AA40" s="22">
        <v>72928004</v>
      </c>
    </row>
    <row r="41" spans="1:27" ht="13.5">
      <c r="A41" s="5" t="s">
        <v>45</v>
      </c>
      <c r="B41" s="3"/>
      <c r="C41" s="22"/>
      <c r="D41" s="22"/>
      <c r="E41" s="23">
        <v>4171550</v>
      </c>
      <c r="F41" s="24">
        <v>4361235</v>
      </c>
      <c r="G41" s="24">
        <v>161456</v>
      </c>
      <c r="H41" s="24">
        <v>165470</v>
      </c>
      <c r="I41" s="24">
        <v>223272</v>
      </c>
      <c r="J41" s="24">
        <v>550198</v>
      </c>
      <c r="K41" s="24">
        <v>203200</v>
      </c>
      <c r="L41" s="24">
        <v>241819</v>
      </c>
      <c r="M41" s="24">
        <v>505394</v>
      </c>
      <c r="N41" s="24">
        <v>950413</v>
      </c>
      <c r="O41" s="24">
        <v>198850</v>
      </c>
      <c r="P41" s="24">
        <v>157707</v>
      </c>
      <c r="Q41" s="24">
        <v>209001</v>
      </c>
      <c r="R41" s="24">
        <v>565558</v>
      </c>
      <c r="S41" s="24"/>
      <c r="T41" s="24"/>
      <c r="U41" s="24"/>
      <c r="V41" s="24"/>
      <c r="W41" s="24">
        <v>2066169</v>
      </c>
      <c r="X41" s="24">
        <v>2794950</v>
      </c>
      <c r="Y41" s="24">
        <v>-728781</v>
      </c>
      <c r="Z41" s="6">
        <v>-26.07</v>
      </c>
      <c r="AA41" s="22">
        <v>4361235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805542310</v>
      </c>
      <c r="F42" s="21">
        <f t="shared" si="8"/>
        <v>794442165</v>
      </c>
      <c r="G42" s="21">
        <f t="shared" si="8"/>
        <v>10751789</v>
      </c>
      <c r="H42" s="21">
        <f t="shared" si="8"/>
        <v>53600560</v>
      </c>
      <c r="I42" s="21">
        <f t="shared" si="8"/>
        <v>59123691</v>
      </c>
      <c r="J42" s="21">
        <f t="shared" si="8"/>
        <v>123476040</v>
      </c>
      <c r="K42" s="21">
        <f t="shared" si="8"/>
        <v>47946328</v>
      </c>
      <c r="L42" s="21">
        <f t="shared" si="8"/>
        <v>45508150</v>
      </c>
      <c r="M42" s="21">
        <f t="shared" si="8"/>
        <v>94713178</v>
      </c>
      <c r="N42" s="21">
        <f t="shared" si="8"/>
        <v>188167656</v>
      </c>
      <c r="O42" s="21">
        <f t="shared" si="8"/>
        <v>44431725</v>
      </c>
      <c r="P42" s="21">
        <f t="shared" si="8"/>
        <v>48165842</v>
      </c>
      <c r="Q42" s="21">
        <f t="shared" si="8"/>
        <v>47170653</v>
      </c>
      <c r="R42" s="21">
        <f t="shared" si="8"/>
        <v>139768220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451411916</v>
      </c>
      <c r="X42" s="21">
        <f t="shared" si="8"/>
        <v>539713441</v>
      </c>
      <c r="Y42" s="21">
        <f t="shared" si="8"/>
        <v>-88301525</v>
      </c>
      <c r="Z42" s="4">
        <f>+IF(X42&lt;&gt;0,+(Y42/X42)*100,0)</f>
        <v>-16.360816368847853</v>
      </c>
      <c r="AA42" s="19">
        <f>SUM(AA43:AA46)</f>
        <v>794442165</v>
      </c>
    </row>
    <row r="43" spans="1:27" ht="13.5">
      <c r="A43" s="5" t="s">
        <v>47</v>
      </c>
      <c r="B43" s="3"/>
      <c r="C43" s="22"/>
      <c r="D43" s="22"/>
      <c r="E43" s="23">
        <v>484463606</v>
      </c>
      <c r="F43" s="24">
        <v>477789941</v>
      </c>
      <c r="G43" s="24">
        <v>2728211</v>
      </c>
      <c r="H43" s="24">
        <v>43308696</v>
      </c>
      <c r="I43" s="24">
        <v>45597012</v>
      </c>
      <c r="J43" s="24">
        <v>91633919</v>
      </c>
      <c r="K43" s="24">
        <v>32291724</v>
      </c>
      <c r="L43" s="24">
        <v>28945896</v>
      </c>
      <c r="M43" s="24">
        <v>46668109</v>
      </c>
      <c r="N43" s="24">
        <v>107905729</v>
      </c>
      <c r="O43" s="24">
        <v>27975443</v>
      </c>
      <c r="P43" s="24">
        <v>29121681</v>
      </c>
      <c r="Q43" s="24">
        <v>30363950</v>
      </c>
      <c r="R43" s="24">
        <v>87461074</v>
      </c>
      <c r="S43" s="24"/>
      <c r="T43" s="24"/>
      <c r="U43" s="24"/>
      <c r="V43" s="24"/>
      <c r="W43" s="24">
        <v>287000722</v>
      </c>
      <c r="X43" s="24">
        <v>324590621</v>
      </c>
      <c r="Y43" s="24">
        <v>-37589899</v>
      </c>
      <c r="Z43" s="6">
        <v>-11.58</v>
      </c>
      <c r="AA43" s="22">
        <v>477789941</v>
      </c>
    </row>
    <row r="44" spans="1:27" ht="13.5">
      <c r="A44" s="5" t="s">
        <v>48</v>
      </c>
      <c r="B44" s="3"/>
      <c r="C44" s="22"/>
      <c r="D44" s="22"/>
      <c r="E44" s="23">
        <v>116794889</v>
      </c>
      <c r="F44" s="24">
        <v>117227890</v>
      </c>
      <c r="G44" s="24">
        <v>2174384</v>
      </c>
      <c r="H44" s="24">
        <v>3234731</v>
      </c>
      <c r="I44" s="24">
        <v>3877470</v>
      </c>
      <c r="J44" s="24">
        <v>9286585</v>
      </c>
      <c r="K44" s="24">
        <v>5567831</v>
      </c>
      <c r="L44" s="24">
        <v>5292732</v>
      </c>
      <c r="M44" s="24">
        <v>20096560</v>
      </c>
      <c r="N44" s="24">
        <v>30957123</v>
      </c>
      <c r="O44" s="24">
        <v>5638456</v>
      </c>
      <c r="P44" s="24">
        <v>8341743</v>
      </c>
      <c r="Q44" s="24">
        <v>5753046</v>
      </c>
      <c r="R44" s="24">
        <v>19733245</v>
      </c>
      <c r="S44" s="24"/>
      <c r="T44" s="24"/>
      <c r="U44" s="24"/>
      <c r="V44" s="24"/>
      <c r="W44" s="24">
        <v>59976953</v>
      </c>
      <c r="X44" s="24">
        <v>78252604</v>
      </c>
      <c r="Y44" s="24">
        <v>-18275651</v>
      </c>
      <c r="Z44" s="6">
        <v>-23.35</v>
      </c>
      <c r="AA44" s="22">
        <v>117227890</v>
      </c>
    </row>
    <row r="45" spans="1:27" ht="13.5">
      <c r="A45" s="5" t="s">
        <v>49</v>
      </c>
      <c r="B45" s="3"/>
      <c r="C45" s="25"/>
      <c r="D45" s="25"/>
      <c r="E45" s="26">
        <v>127587051</v>
      </c>
      <c r="F45" s="27">
        <v>122490570</v>
      </c>
      <c r="G45" s="27">
        <v>3724518</v>
      </c>
      <c r="H45" s="27">
        <v>4110869</v>
      </c>
      <c r="I45" s="27">
        <v>5459355</v>
      </c>
      <c r="J45" s="27">
        <v>13294742</v>
      </c>
      <c r="K45" s="27">
        <v>5973648</v>
      </c>
      <c r="L45" s="27">
        <v>6724629</v>
      </c>
      <c r="M45" s="27">
        <v>23024154</v>
      </c>
      <c r="N45" s="27">
        <v>35722431</v>
      </c>
      <c r="O45" s="27">
        <v>7140379</v>
      </c>
      <c r="P45" s="27">
        <v>6498028</v>
      </c>
      <c r="Q45" s="27">
        <v>7452832</v>
      </c>
      <c r="R45" s="27">
        <v>21091239</v>
      </c>
      <c r="S45" s="27"/>
      <c r="T45" s="27"/>
      <c r="U45" s="27"/>
      <c r="V45" s="27"/>
      <c r="W45" s="27">
        <v>70108412</v>
      </c>
      <c r="X45" s="27">
        <v>85483375</v>
      </c>
      <c r="Y45" s="27">
        <v>-15374963</v>
      </c>
      <c r="Z45" s="7">
        <v>-17.99</v>
      </c>
      <c r="AA45" s="25">
        <v>122490570</v>
      </c>
    </row>
    <row r="46" spans="1:27" ht="13.5">
      <c r="A46" s="5" t="s">
        <v>50</v>
      </c>
      <c r="B46" s="3"/>
      <c r="C46" s="22"/>
      <c r="D46" s="22"/>
      <c r="E46" s="23">
        <v>76696764</v>
      </c>
      <c r="F46" s="24">
        <v>76933764</v>
      </c>
      <c r="G46" s="24">
        <v>2124676</v>
      </c>
      <c r="H46" s="24">
        <v>2946264</v>
      </c>
      <c r="I46" s="24">
        <v>4189854</v>
      </c>
      <c r="J46" s="24">
        <v>9260794</v>
      </c>
      <c r="K46" s="24">
        <v>4113125</v>
      </c>
      <c r="L46" s="24">
        <v>4544893</v>
      </c>
      <c r="M46" s="24">
        <v>4924355</v>
      </c>
      <c r="N46" s="24">
        <v>13582373</v>
      </c>
      <c r="O46" s="24">
        <v>3677447</v>
      </c>
      <c r="P46" s="24">
        <v>4204390</v>
      </c>
      <c r="Q46" s="24">
        <v>3600825</v>
      </c>
      <c r="R46" s="24">
        <v>11482662</v>
      </c>
      <c r="S46" s="24"/>
      <c r="T46" s="24"/>
      <c r="U46" s="24"/>
      <c r="V46" s="24"/>
      <c r="W46" s="24">
        <v>34325829</v>
      </c>
      <c r="X46" s="24">
        <v>51386841</v>
      </c>
      <c r="Y46" s="24">
        <v>-17061012</v>
      </c>
      <c r="Z46" s="6">
        <v>-33.2</v>
      </c>
      <c r="AA46" s="22">
        <v>76933764</v>
      </c>
    </row>
    <row r="47" spans="1:27" ht="13.5">
      <c r="A47" s="2" t="s">
        <v>51</v>
      </c>
      <c r="B47" s="8" t="s">
        <v>52</v>
      </c>
      <c r="C47" s="19"/>
      <c r="D47" s="19"/>
      <c r="E47" s="20">
        <v>4894498</v>
      </c>
      <c r="F47" s="21">
        <v>4894498</v>
      </c>
      <c r="G47" s="21">
        <v>339696</v>
      </c>
      <c r="H47" s="21">
        <v>611867</v>
      </c>
      <c r="I47" s="21">
        <v>995350</v>
      </c>
      <c r="J47" s="21">
        <v>1946913</v>
      </c>
      <c r="K47" s="21">
        <v>699780</v>
      </c>
      <c r="L47" s="21">
        <v>903207</v>
      </c>
      <c r="M47" s="21">
        <v>902802</v>
      </c>
      <c r="N47" s="21">
        <v>2505789</v>
      </c>
      <c r="O47" s="21">
        <v>519812</v>
      </c>
      <c r="P47" s="21">
        <v>697592</v>
      </c>
      <c r="Q47" s="21">
        <v>605546</v>
      </c>
      <c r="R47" s="21">
        <v>1822950</v>
      </c>
      <c r="S47" s="21"/>
      <c r="T47" s="21"/>
      <c r="U47" s="21"/>
      <c r="V47" s="21"/>
      <c r="W47" s="21">
        <v>6275652</v>
      </c>
      <c r="X47" s="21">
        <v>3279317</v>
      </c>
      <c r="Y47" s="21">
        <v>2996335</v>
      </c>
      <c r="Z47" s="4">
        <v>91.37</v>
      </c>
      <c r="AA47" s="19">
        <v>4894498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1380139101</v>
      </c>
      <c r="F48" s="42">
        <f t="shared" si="9"/>
        <v>1450845360</v>
      </c>
      <c r="G48" s="42">
        <f t="shared" si="9"/>
        <v>42174294</v>
      </c>
      <c r="H48" s="42">
        <f t="shared" si="9"/>
        <v>85430222</v>
      </c>
      <c r="I48" s="42">
        <f t="shared" si="9"/>
        <v>99715882</v>
      </c>
      <c r="J48" s="42">
        <f t="shared" si="9"/>
        <v>227320398</v>
      </c>
      <c r="K48" s="42">
        <f t="shared" si="9"/>
        <v>84233651</v>
      </c>
      <c r="L48" s="42">
        <f t="shared" si="9"/>
        <v>96135910</v>
      </c>
      <c r="M48" s="42">
        <f t="shared" si="9"/>
        <v>173069966</v>
      </c>
      <c r="N48" s="42">
        <f t="shared" si="9"/>
        <v>353439527</v>
      </c>
      <c r="O48" s="42">
        <f t="shared" si="9"/>
        <v>86164010</v>
      </c>
      <c r="P48" s="42">
        <f t="shared" si="9"/>
        <v>88476608</v>
      </c>
      <c r="Q48" s="42">
        <f t="shared" si="9"/>
        <v>90693100</v>
      </c>
      <c r="R48" s="42">
        <f t="shared" si="9"/>
        <v>265333718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846093643</v>
      </c>
      <c r="X48" s="42">
        <f t="shared" si="9"/>
        <v>920986839</v>
      </c>
      <c r="Y48" s="42">
        <f t="shared" si="9"/>
        <v>-74893196</v>
      </c>
      <c r="Z48" s="43">
        <f>+IF(X48&lt;&gt;0,+(Y48/X48)*100,0)</f>
        <v>-8.131842153284015</v>
      </c>
      <c r="AA48" s="40">
        <f>+AA28+AA32+AA38+AA42+AA47</f>
        <v>1450845360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56498303</v>
      </c>
      <c r="F49" s="46">
        <f t="shared" si="10"/>
        <v>21799727</v>
      </c>
      <c r="G49" s="46">
        <f t="shared" si="10"/>
        <v>449892742</v>
      </c>
      <c r="H49" s="46">
        <f t="shared" si="10"/>
        <v>-51853869</v>
      </c>
      <c r="I49" s="46">
        <f t="shared" si="10"/>
        <v>-23078011</v>
      </c>
      <c r="J49" s="46">
        <f t="shared" si="10"/>
        <v>374960862</v>
      </c>
      <c r="K49" s="46">
        <f t="shared" si="10"/>
        <v>-24240772</v>
      </c>
      <c r="L49" s="46">
        <f t="shared" si="10"/>
        <v>-18478433</v>
      </c>
      <c r="M49" s="46">
        <f t="shared" si="10"/>
        <v>-64483481</v>
      </c>
      <c r="N49" s="46">
        <f t="shared" si="10"/>
        <v>-107202686</v>
      </c>
      <c r="O49" s="46">
        <f t="shared" si="10"/>
        <v>-21863138</v>
      </c>
      <c r="P49" s="46">
        <f t="shared" si="10"/>
        <v>-185677</v>
      </c>
      <c r="Q49" s="46">
        <f t="shared" si="10"/>
        <v>3209947</v>
      </c>
      <c r="R49" s="46">
        <f t="shared" si="10"/>
        <v>-18838868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248919308</v>
      </c>
      <c r="X49" s="46">
        <f>IF(F25=F48,0,X25-X48)</f>
        <v>41560276</v>
      </c>
      <c r="Y49" s="46">
        <f t="shared" si="10"/>
        <v>207359032</v>
      </c>
      <c r="Z49" s="47">
        <f>+IF(X49&lt;&gt;0,+(Y49/X49)*100,0)</f>
        <v>498.9356471068671</v>
      </c>
      <c r="AA49" s="44">
        <f>+AA25-AA48</f>
        <v>21799727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155423082</v>
      </c>
      <c r="D5" s="19">
        <f>SUM(D6:D8)</f>
        <v>0</v>
      </c>
      <c r="E5" s="20">
        <f t="shared" si="0"/>
        <v>166427466</v>
      </c>
      <c r="F5" s="21">
        <f t="shared" si="0"/>
        <v>175011015</v>
      </c>
      <c r="G5" s="21">
        <f t="shared" si="0"/>
        <v>22159614</v>
      </c>
      <c r="H5" s="21">
        <f t="shared" si="0"/>
        <v>11988152</v>
      </c>
      <c r="I5" s="21">
        <f t="shared" si="0"/>
        <v>14530614</v>
      </c>
      <c r="J5" s="21">
        <f t="shared" si="0"/>
        <v>48678380</v>
      </c>
      <c r="K5" s="21">
        <f t="shared" si="0"/>
        <v>11789883</v>
      </c>
      <c r="L5" s="21">
        <f t="shared" si="0"/>
        <v>12173509</v>
      </c>
      <c r="M5" s="21">
        <f t="shared" si="0"/>
        <v>20075484</v>
      </c>
      <c r="N5" s="21">
        <f t="shared" si="0"/>
        <v>44038876</v>
      </c>
      <c r="O5" s="21">
        <f t="shared" si="0"/>
        <v>14010840</v>
      </c>
      <c r="P5" s="21">
        <f t="shared" si="0"/>
        <v>13279646</v>
      </c>
      <c r="Q5" s="21">
        <f t="shared" si="0"/>
        <v>19315249</v>
      </c>
      <c r="R5" s="21">
        <f t="shared" si="0"/>
        <v>46605735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139322991</v>
      </c>
      <c r="X5" s="21">
        <f t="shared" si="0"/>
        <v>133937593</v>
      </c>
      <c r="Y5" s="21">
        <f t="shared" si="0"/>
        <v>5385398</v>
      </c>
      <c r="Z5" s="4">
        <f>+IF(X5&lt;&gt;0,+(Y5/X5)*100,0)</f>
        <v>4.02082632618312</v>
      </c>
      <c r="AA5" s="19">
        <f>SUM(AA6:AA8)</f>
        <v>175011015</v>
      </c>
    </row>
    <row r="6" spans="1:27" ht="13.5">
      <c r="A6" s="5" t="s">
        <v>33</v>
      </c>
      <c r="B6" s="3"/>
      <c r="C6" s="22">
        <v>3681806</v>
      </c>
      <c r="D6" s="22"/>
      <c r="E6" s="23">
        <v>815738</v>
      </c>
      <c r="F6" s="24">
        <v>2316825</v>
      </c>
      <c r="G6" s="24">
        <v>30123</v>
      </c>
      <c r="H6" s="24">
        <v>52970</v>
      </c>
      <c r="I6" s="24">
        <v>2879</v>
      </c>
      <c r="J6" s="24">
        <v>85972</v>
      </c>
      <c r="K6" s="24">
        <v>14915</v>
      </c>
      <c r="L6" s="24">
        <v>101969</v>
      </c>
      <c r="M6" s="24">
        <v>22769</v>
      </c>
      <c r="N6" s="24">
        <v>139653</v>
      </c>
      <c r="O6" s="24">
        <v>5295</v>
      </c>
      <c r="P6" s="24">
        <v>771459</v>
      </c>
      <c r="Q6" s="24">
        <v>-28568</v>
      </c>
      <c r="R6" s="24">
        <v>748186</v>
      </c>
      <c r="S6" s="24"/>
      <c r="T6" s="24"/>
      <c r="U6" s="24"/>
      <c r="V6" s="24"/>
      <c r="W6" s="24">
        <v>973811</v>
      </c>
      <c r="X6" s="24">
        <v>783532</v>
      </c>
      <c r="Y6" s="24">
        <v>190279</v>
      </c>
      <c r="Z6" s="6">
        <v>24.28</v>
      </c>
      <c r="AA6" s="22">
        <v>2316825</v>
      </c>
    </row>
    <row r="7" spans="1:27" ht="13.5">
      <c r="A7" s="5" t="s">
        <v>34</v>
      </c>
      <c r="B7" s="3"/>
      <c r="C7" s="25">
        <v>149287478</v>
      </c>
      <c r="D7" s="25"/>
      <c r="E7" s="26">
        <v>154233098</v>
      </c>
      <c r="F7" s="27">
        <v>158393469</v>
      </c>
      <c r="G7" s="27">
        <v>21321883</v>
      </c>
      <c r="H7" s="27">
        <v>11829844</v>
      </c>
      <c r="I7" s="27">
        <v>14535101</v>
      </c>
      <c r="J7" s="27">
        <v>47686828</v>
      </c>
      <c r="K7" s="27">
        <v>11770100</v>
      </c>
      <c r="L7" s="27">
        <v>11961655</v>
      </c>
      <c r="M7" s="27">
        <v>19982810</v>
      </c>
      <c r="N7" s="27">
        <v>43714565</v>
      </c>
      <c r="O7" s="27">
        <v>14317749</v>
      </c>
      <c r="P7" s="27">
        <v>12283975</v>
      </c>
      <c r="Q7" s="27">
        <v>18478282</v>
      </c>
      <c r="R7" s="27">
        <v>45080006</v>
      </c>
      <c r="S7" s="27"/>
      <c r="T7" s="27"/>
      <c r="U7" s="27"/>
      <c r="V7" s="27"/>
      <c r="W7" s="27">
        <v>136481399</v>
      </c>
      <c r="X7" s="27">
        <v>125629997</v>
      </c>
      <c r="Y7" s="27">
        <v>10851402</v>
      </c>
      <c r="Z7" s="7">
        <v>8.64</v>
      </c>
      <c r="AA7" s="25">
        <v>158393469</v>
      </c>
    </row>
    <row r="8" spans="1:27" ht="13.5">
      <c r="A8" s="5" t="s">
        <v>35</v>
      </c>
      <c r="B8" s="3"/>
      <c r="C8" s="22">
        <v>2453798</v>
      </c>
      <c r="D8" s="22"/>
      <c r="E8" s="23">
        <v>11378630</v>
      </c>
      <c r="F8" s="24">
        <v>14300721</v>
      </c>
      <c r="G8" s="24">
        <v>807608</v>
      </c>
      <c r="H8" s="24">
        <v>105338</v>
      </c>
      <c r="I8" s="24">
        <v>-7366</v>
      </c>
      <c r="J8" s="24">
        <v>905580</v>
      </c>
      <c r="K8" s="24">
        <v>4868</v>
      </c>
      <c r="L8" s="24">
        <v>109885</v>
      </c>
      <c r="M8" s="24">
        <v>69905</v>
      </c>
      <c r="N8" s="24">
        <v>184658</v>
      </c>
      <c r="O8" s="24">
        <v>-312204</v>
      </c>
      <c r="P8" s="24">
        <v>224212</v>
      </c>
      <c r="Q8" s="24">
        <v>865535</v>
      </c>
      <c r="R8" s="24">
        <v>777543</v>
      </c>
      <c r="S8" s="24"/>
      <c r="T8" s="24"/>
      <c r="U8" s="24"/>
      <c r="V8" s="24"/>
      <c r="W8" s="24">
        <v>1867781</v>
      </c>
      <c r="X8" s="24">
        <v>7524064</v>
      </c>
      <c r="Y8" s="24">
        <v>-5656283</v>
      </c>
      <c r="Z8" s="6">
        <v>-75.18</v>
      </c>
      <c r="AA8" s="22">
        <v>14300721</v>
      </c>
    </row>
    <row r="9" spans="1:27" ht="13.5">
      <c r="A9" s="2" t="s">
        <v>36</v>
      </c>
      <c r="B9" s="3"/>
      <c r="C9" s="19">
        <f aca="true" t="shared" si="1" ref="C9:Y9">SUM(C10:C14)</f>
        <v>102222251</v>
      </c>
      <c r="D9" s="19">
        <f>SUM(D10:D14)</f>
        <v>0</v>
      </c>
      <c r="E9" s="20">
        <f t="shared" si="1"/>
        <v>113661292</v>
      </c>
      <c r="F9" s="21">
        <f t="shared" si="1"/>
        <v>144826304</v>
      </c>
      <c r="G9" s="21">
        <f t="shared" si="1"/>
        <v>7190830</v>
      </c>
      <c r="H9" s="21">
        <f t="shared" si="1"/>
        <v>9896398</v>
      </c>
      <c r="I9" s="21">
        <f t="shared" si="1"/>
        <v>1777813</v>
      </c>
      <c r="J9" s="21">
        <f t="shared" si="1"/>
        <v>18865041</v>
      </c>
      <c r="K9" s="21">
        <f t="shared" si="1"/>
        <v>3396944</v>
      </c>
      <c r="L9" s="21">
        <f t="shared" si="1"/>
        <v>6330433</v>
      </c>
      <c r="M9" s="21">
        <f t="shared" si="1"/>
        <v>5990526</v>
      </c>
      <c r="N9" s="21">
        <f t="shared" si="1"/>
        <v>15717903</v>
      </c>
      <c r="O9" s="21">
        <f t="shared" si="1"/>
        <v>696746</v>
      </c>
      <c r="P9" s="21">
        <f t="shared" si="1"/>
        <v>1005085</v>
      </c>
      <c r="Q9" s="21">
        <f t="shared" si="1"/>
        <v>9114808</v>
      </c>
      <c r="R9" s="21">
        <f t="shared" si="1"/>
        <v>10816639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45399583</v>
      </c>
      <c r="X9" s="21">
        <f t="shared" si="1"/>
        <v>48331426</v>
      </c>
      <c r="Y9" s="21">
        <f t="shared" si="1"/>
        <v>-2931843</v>
      </c>
      <c r="Z9" s="4">
        <f>+IF(X9&lt;&gt;0,+(Y9/X9)*100,0)</f>
        <v>-6.066121450668557</v>
      </c>
      <c r="AA9" s="19">
        <f>SUM(AA10:AA14)</f>
        <v>144826304</v>
      </c>
    </row>
    <row r="10" spans="1:27" ht="13.5">
      <c r="A10" s="5" t="s">
        <v>37</v>
      </c>
      <c r="B10" s="3"/>
      <c r="C10" s="22">
        <v>11333090</v>
      </c>
      <c r="D10" s="22"/>
      <c r="E10" s="23">
        <v>9826250</v>
      </c>
      <c r="F10" s="24">
        <v>11926250</v>
      </c>
      <c r="G10" s="24">
        <v>-68257</v>
      </c>
      <c r="H10" s="24">
        <v>5413735</v>
      </c>
      <c r="I10" s="24">
        <v>95312</v>
      </c>
      <c r="J10" s="24">
        <v>5440790</v>
      </c>
      <c r="K10" s="24">
        <v>-22652</v>
      </c>
      <c r="L10" s="24">
        <v>2287933</v>
      </c>
      <c r="M10" s="24">
        <v>77797</v>
      </c>
      <c r="N10" s="24">
        <v>2343078</v>
      </c>
      <c r="O10" s="24">
        <v>-301793</v>
      </c>
      <c r="P10" s="24">
        <v>-48203</v>
      </c>
      <c r="Q10" s="24">
        <v>-34464</v>
      </c>
      <c r="R10" s="24">
        <v>-384460</v>
      </c>
      <c r="S10" s="24"/>
      <c r="T10" s="24"/>
      <c r="U10" s="24"/>
      <c r="V10" s="24"/>
      <c r="W10" s="24">
        <v>7399408</v>
      </c>
      <c r="X10" s="24">
        <v>7034962</v>
      </c>
      <c r="Y10" s="24">
        <v>364446</v>
      </c>
      <c r="Z10" s="6">
        <v>5.18</v>
      </c>
      <c r="AA10" s="22">
        <v>11926250</v>
      </c>
    </row>
    <row r="11" spans="1:27" ht="13.5">
      <c r="A11" s="5" t="s">
        <v>38</v>
      </c>
      <c r="B11" s="3"/>
      <c r="C11" s="22">
        <v>-1532169</v>
      </c>
      <c r="D11" s="22"/>
      <c r="E11" s="23">
        <v>2957534</v>
      </c>
      <c r="F11" s="24">
        <v>2325534</v>
      </c>
      <c r="G11" s="24">
        <v>-102606</v>
      </c>
      <c r="H11" s="24">
        <v>75964</v>
      </c>
      <c r="I11" s="24">
        <v>18857</v>
      </c>
      <c r="J11" s="24">
        <v>-7785</v>
      </c>
      <c r="K11" s="24">
        <v>135552</v>
      </c>
      <c r="L11" s="24">
        <v>363534</v>
      </c>
      <c r="M11" s="24">
        <v>339426</v>
      </c>
      <c r="N11" s="24">
        <v>838512</v>
      </c>
      <c r="O11" s="24">
        <v>-231255</v>
      </c>
      <c r="P11" s="24">
        <v>-89491</v>
      </c>
      <c r="Q11" s="24">
        <v>11119</v>
      </c>
      <c r="R11" s="24">
        <v>-309627</v>
      </c>
      <c r="S11" s="24"/>
      <c r="T11" s="24"/>
      <c r="U11" s="24"/>
      <c r="V11" s="24"/>
      <c r="W11" s="24">
        <v>521100</v>
      </c>
      <c r="X11" s="24">
        <v>2183543</v>
      </c>
      <c r="Y11" s="24">
        <v>-1662443</v>
      </c>
      <c r="Z11" s="6">
        <v>-76.14</v>
      </c>
      <c r="AA11" s="22">
        <v>2325534</v>
      </c>
    </row>
    <row r="12" spans="1:27" ht="13.5">
      <c r="A12" s="5" t="s">
        <v>39</v>
      </c>
      <c r="B12" s="3"/>
      <c r="C12" s="22">
        <v>65161173</v>
      </c>
      <c r="D12" s="22"/>
      <c r="E12" s="23">
        <v>63668295</v>
      </c>
      <c r="F12" s="24">
        <v>89568082</v>
      </c>
      <c r="G12" s="24">
        <v>1234201</v>
      </c>
      <c r="H12" s="24">
        <v>2635045</v>
      </c>
      <c r="I12" s="24">
        <v>1821380</v>
      </c>
      <c r="J12" s="24">
        <v>5690626</v>
      </c>
      <c r="K12" s="24">
        <v>1451594</v>
      </c>
      <c r="L12" s="24">
        <v>2297178</v>
      </c>
      <c r="M12" s="24">
        <v>970570</v>
      </c>
      <c r="N12" s="24">
        <v>4719342</v>
      </c>
      <c r="O12" s="24">
        <v>564177</v>
      </c>
      <c r="P12" s="24">
        <v>1544449</v>
      </c>
      <c r="Q12" s="24">
        <v>1848481</v>
      </c>
      <c r="R12" s="24">
        <v>3957107</v>
      </c>
      <c r="S12" s="24"/>
      <c r="T12" s="24"/>
      <c r="U12" s="24"/>
      <c r="V12" s="24"/>
      <c r="W12" s="24">
        <v>14367075</v>
      </c>
      <c r="X12" s="24">
        <v>22588740</v>
      </c>
      <c r="Y12" s="24">
        <v>-8221665</v>
      </c>
      <c r="Z12" s="6">
        <v>-36.4</v>
      </c>
      <c r="AA12" s="22">
        <v>89568082</v>
      </c>
    </row>
    <row r="13" spans="1:27" ht="13.5">
      <c r="A13" s="5" t="s">
        <v>40</v>
      </c>
      <c r="B13" s="3"/>
      <c r="C13" s="22">
        <v>27260157</v>
      </c>
      <c r="D13" s="22"/>
      <c r="E13" s="23">
        <v>37209213</v>
      </c>
      <c r="F13" s="24">
        <v>41006438</v>
      </c>
      <c r="G13" s="24">
        <v>6127492</v>
      </c>
      <c r="H13" s="24">
        <v>1771654</v>
      </c>
      <c r="I13" s="24">
        <v>-157736</v>
      </c>
      <c r="J13" s="24">
        <v>7741410</v>
      </c>
      <c r="K13" s="24">
        <v>1832450</v>
      </c>
      <c r="L13" s="24">
        <v>1381788</v>
      </c>
      <c r="M13" s="24">
        <v>4602733</v>
      </c>
      <c r="N13" s="24">
        <v>7816971</v>
      </c>
      <c r="O13" s="24">
        <v>665617</v>
      </c>
      <c r="P13" s="24">
        <v>-401670</v>
      </c>
      <c r="Q13" s="24">
        <v>7289672</v>
      </c>
      <c r="R13" s="24">
        <v>7553619</v>
      </c>
      <c r="S13" s="24"/>
      <c r="T13" s="24"/>
      <c r="U13" s="24"/>
      <c r="V13" s="24"/>
      <c r="W13" s="24">
        <v>23112000</v>
      </c>
      <c r="X13" s="24">
        <v>16524181</v>
      </c>
      <c r="Y13" s="24">
        <v>6587819</v>
      </c>
      <c r="Z13" s="6">
        <v>39.87</v>
      </c>
      <c r="AA13" s="22">
        <v>41006438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19807276</v>
      </c>
      <c r="D15" s="19">
        <f>SUM(D16:D18)</f>
        <v>0</v>
      </c>
      <c r="E15" s="20">
        <f t="shared" si="2"/>
        <v>14322063</v>
      </c>
      <c r="F15" s="21">
        <f t="shared" si="2"/>
        <v>12497447</v>
      </c>
      <c r="G15" s="21">
        <f t="shared" si="2"/>
        <v>223659</v>
      </c>
      <c r="H15" s="21">
        <f t="shared" si="2"/>
        <v>1012909</v>
      </c>
      <c r="I15" s="21">
        <f t="shared" si="2"/>
        <v>1650726</v>
      </c>
      <c r="J15" s="21">
        <f t="shared" si="2"/>
        <v>2887294</v>
      </c>
      <c r="K15" s="21">
        <f t="shared" si="2"/>
        <v>885214</v>
      </c>
      <c r="L15" s="21">
        <f t="shared" si="2"/>
        <v>1906853</v>
      </c>
      <c r="M15" s="21">
        <f t="shared" si="2"/>
        <v>1191683</v>
      </c>
      <c r="N15" s="21">
        <f t="shared" si="2"/>
        <v>3983750</v>
      </c>
      <c r="O15" s="21">
        <f t="shared" si="2"/>
        <v>432593</v>
      </c>
      <c r="P15" s="21">
        <f t="shared" si="2"/>
        <v>940108</v>
      </c>
      <c r="Q15" s="21">
        <f t="shared" si="2"/>
        <v>1521144</v>
      </c>
      <c r="R15" s="21">
        <f t="shared" si="2"/>
        <v>2893845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9764889</v>
      </c>
      <c r="X15" s="21">
        <f t="shared" si="2"/>
        <v>9456524</v>
      </c>
      <c r="Y15" s="21">
        <f t="shared" si="2"/>
        <v>308365</v>
      </c>
      <c r="Z15" s="4">
        <f>+IF(X15&lt;&gt;0,+(Y15/X15)*100,0)</f>
        <v>3.2608704847574015</v>
      </c>
      <c r="AA15" s="19">
        <f>SUM(AA16:AA18)</f>
        <v>12497447</v>
      </c>
    </row>
    <row r="16" spans="1:27" ht="13.5">
      <c r="A16" s="5" t="s">
        <v>43</v>
      </c>
      <c r="B16" s="3"/>
      <c r="C16" s="22">
        <v>1562620</v>
      </c>
      <c r="D16" s="22"/>
      <c r="E16" s="23">
        <v>1384820</v>
      </c>
      <c r="F16" s="24">
        <v>1384820</v>
      </c>
      <c r="G16" s="24">
        <v>97015</v>
      </c>
      <c r="H16" s="24">
        <v>159829</v>
      </c>
      <c r="I16" s="24">
        <v>90465</v>
      </c>
      <c r="J16" s="24">
        <v>347309</v>
      </c>
      <c r="K16" s="24">
        <v>70935</v>
      </c>
      <c r="L16" s="24">
        <v>112842</v>
      </c>
      <c r="M16" s="24">
        <v>74488</v>
      </c>
      <c r="N16" s="24">
        <v>258265</v>
      </c>
      <c r="O16" s="24">
        <v>90681</v>
      </c>
      <c r="P16" s="24">
        <v>92376</v>
      </c>
      <c r="Q16" s="24">
        <v>112215</v>
      </c>
      <c r="R16" s="24">
        <v>295272</v>
      </c>
      <c r="S16" s="24"/>
      <c r="T16" s="24"/>
      <c r="U16" s="24"/>
      <c r="V16" s="24"/>
      <c r="W16" s="24">
        <v>900846</v>
      </c>
      <c r="X16" s="24">
        <v>1017270</v>
      </c>
      <c r="Y16" s="24">
        <v>-116424</v>
      </c>
      <c r="Z16" s="6">
        <v>-11.44</v>
      </c>
      <c r="AA16" s="22">
        <v>1384820</v>
      </c>
    </row>
    <row r="17" spans="1:27" ht="13.5">
      <c r="A17" s="5" t="s">
        <v>44</v>
      </c>
      <c r="B17" s="3"/>
      <c r="C17" s="22">
        <v>17207692</v>
      </c>
      <c r="D17" s="22"/>
      <c r="E17" s="23">
        <v>10848847</v>
      </c>
      <c r="F17" s="24">
        <v>10848847</v>
      </c>
      <c r="G17" s="24">
        <v>190458</v>
      </c>
      <c r="H17" s="24">
        <v>879629</v>
      </c>
      <c r="I17" s="24">
        <v>855370</v>
      </c>
      <c r="J17" s="24">
        <v>1925457</v>
      </c>
      <c r="K17" s="24">
        <v>850074</v>
      </c>
      <c r="L17" s="24">
        <v>909803</v>
      </c>
      <c r="M17" s="24">
        <v>661955</v>
      </c>
      <c r="N17" s="24">
        <v>2421832</v>
      </c>
      <c r="O17" s="24">
        <v>672286</v>
      </c>
      <c r="P17" s="24">
        <v>905043</v>
      </c>
      <c r="Q17" s="24">
        <v>961470</v>
      </c>
      <c r="R17" s="24">
        <v>2538799</v>
      </c>
      <c r="S17" s="24"/>
      <c r="T17" s="24"/>
      <c r="U17" s="24"/>
      <c r="V17" s="24"/>
      <c r="W17" s="24">
        <v>6886088</v>
      </c>
      <c r="X17" s="24">
        <v>7660447</v>
      </c>
      <c r="Y17" s="24">
        <v>-774359</v>
      </c>
      <c r="Z17" s="6">
        <v>-10.11</v>
      </c>
      <c r="AA17" s="22">
        <v>10848847</v>
      </c>
    </row>
    <row r="18" spans="1:27" ht="13.5">
      <c r="A18" s="5" t="s">
        <v>45</v>
      </c>
      <c r="B18" s="3"/>
      <c r="C18" s="22">
        <v>1036964</v>
      </c>
      <c r="D18" s="22"/>
      <c r="E18" s="23">
        <v>2088396</v>
      </c>
      <c r="F18" s="24">
        <v>263780</v>
      </c>
      <c r="G18" s="24">
        <v>-63814</v>
      </c>
      <c r="H18" s="24">
        <v>-26549</v>
      </c>
      <c r="I18" s="24">
        <v>704891</v>
      </c>
      <c r="J18" s="24">
        <v>614528</v>
      </c>
      <c r="K18" s="24">
        <v>-35795</v>
      </c>
      <c r="L18" s="24">
        <v>884208</v>
      </c>
      <c r="M18" s="24">
        <v>455240</v>
      </c>
      <c r="N18" s="24">
        <v>1303653</v>
      </c>
      <c r="O18" s="24">
        <v>-330374</v>
      </c>
      <c r="P18" s="24">
        <v>-57311</v>
      </c>
      <c r="Q18" s="24">
        <v>447459</v>
      </c>
      <c r="R18" s="24">
        <v>59774</v>
      </c>
      <c r="S18" s="24"/>
      <c r="T18" s="24"/>
      <c r="U18" s="24"/>
      <c r="V18" s="24"/>
      <c r="W18" s="24">
        <v>1977955</v>
      </c>
      <c r="X18" s="24">
        <v>778807</v>
      </c>
      <c r="Y18" s="24">
        <v>1199148</v>
      </c>
      <c r="Z18" s="6">
        <v>153.97</v>
      </c>
      <c r="AA18" s="22">
        <v>263780</v>
      </c>
    </row>
    <row r="19" spans="1:27" ht="13.5">
      <c r="A19" s="2" t="s">
        <v>46</v>
      </c>
      <c r="B19" s="8"/>
      <c r="C19" s="19">
        <f aca="true" t="shared" si="3" ref="C19:Y19">SUM(C20:C23)</f>
        <v>580725649</v>
      </c>
      <c r="D19" s="19">
        <f>SUM(D20:D23)</f>
        <v>0</v>
      </c>
      <c r="E19" s="20">
        <f t="shared" si="3"/>
        <v>620349586</v>
      </c>
      <c r="F19" s="21">
        <f t="shared" si="3"/>
        <v>630981586</v>
      </c>
      <c r="G19" s="21">
        <f t="shared" si="3"/>
        <v>37777855</v>
      </c>
      <c r="H19" s="21">
        <f t="shared" si="3"/>
        <v>48682384</v>
      </c>
      <c r="I19" s="21">
        <f t="shared" si="3"/>
        <v>45014780</v>
      </c>
      <c r="J19" s="21">
        <f t="shared" si="3"/>
        <v>131475019</v>
      </c>
      <c r="K19" s="21">
        <f t="shared" si="3"/>
        <v>41165503</v>
      </c>
      <c r="L19" s="21">
        <f t="shared" si="3"/>
        <v>44098128</v>
      </c>
      <c r="M19" s="21">
        <f t="shared" si="3"/>
        <v>63281445</v>
      </c>
      <c r="N19" s="21">
        <f t="shared" si="3"/>
        <v>148545076</v>
      </c>
      <c r="O19" s="21">
        <f t="shared" si="3"/>
        <v>41309661</v>
      </c>
      <c r="P19" s="21">
        <f t="shared" si="3"/>
        <v>42487924</v>
      </c>
      <c r="Q19" s="21">
        <f t="shared" si="3"/>
        <v>58031506</v>
      </c>
      <c r="R19" s="21">
        <f t="shared" si="3"/>
        <v>141829091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421849186</v>
      </c>
      <c r="X19" s="21">
        <f t="shared" si="3"/>
        <v>482100943</v>
      </c>
      <c r="Y19" s="21">
        <f t="shared" si="3"/>
        <v>-60251757</v>
      </c>
      <c r="Z19" s="4">
        <f>+IF(X19&lt;&gt;0,+(Y19/X19)*100,0)</f>
        <v>-12.497747178229437</v>
      </c>
      <c r="AA19" s="19">
        <f>SUM(AA20:AA23)</f>
        <v>630981586</v>
      </c>
    </row>
    <row r="20" spans="1:27" ht="13.5">
      <c r="A20" s="5" t="s">
        <v>47</v>
      </c>
      <c r="B20" s="3"/>
      <c r="C20" s="22">
        <v>361885920</v>
      </c>
      <c r="D20" s="22"/>
      <c r="E20" s="23">
        <v>392274434</v>
      </c>
      <c r="F20" s="24">
        <v>392274434</v>
      </c>
      <c r="G20" s="24">
        <v>9939608</v>
      </c>
      <c r="H20" s="24">
        <v>38109524</v>
      </c>
      <c r="I20" s="24">
        <v>35572168</v>
      </c>
      <c r="J20" s="24">
        <v>83621300</v>
      </c>
      <c r="K20" s="24">
        <v>30260605</v>
      </c>
      <c r="L20" s="24">
        <v>30589146</v>
      </c>
      <c r="M20" s="24">
        <v>30872949</v>
      </c>
      <c r="N20" s="24">
        <v>91722700</v>
      </c>
      <c r="O20" s="24">
        <v>32471322</v>
      </c>
      <c r="P20" s="24">
        <v>29168853</v>
      </c>
      <c r="Q20" s="24">
        <v>33373559</v>
      </c>
      <c r="R20" s="24">
        <v>95013734</v>
      </c>
      <c r="S20" s="24"/>
      <c r="T20" s="24"/>
      <c r="U20" s="24"/>
      <c r="V20" s="24"/>
      <c r="W20" s="24">
        <v>270357734</v>
      </c>
      <c r="X20" s="24">
        <v>303654330</v>
      </c>
      <c r="Y20" s="24">
        <v>-33296596</v>
      </c>
      <c r="Z20" s="6">
        <v>-10.97</v>
      </c>
      <c r="AA20" s="22">
        <v>392274434</v>
      </c>
    </row>
    <row r="21" spans="1:27" ht="13.5">
      <c r="A21" s="5" t="s">
        <v>48</v>
      </c>
      <c r="B21" s="3"/>
      <c r="C21" s="22">
        <v>90725249</v>
      </c>
      <c r="D21" s="22"/>
      <c r="E21" s="23">
        <v>79007482</v>
      </c>
      <c r="F21" s="24">
        <v>76540229</v>
      </c>
      <c r="G21" s="24">
        <v>4595430</v>
      </c>
      <c r="H21" s="24">
        <v>4280570</v>
      </c>
      <c r="I21" s="24">
        <v>2642816</v>
      </c>
      <c r="J21" s="24">
        <v>11518816</v>
      </c>
      <c r="K21" s="24">
        <v>4238284</v>
      </c>
      <c r="L21" s="24">
        <v>5148293</v>
      </c>
      <c r="M21" s="24">
        <v>11846298</v>
      </c>
      <c r="N21" s="24">
        <v>21232875</v>
      </c>
      <c r="O21" s="24">
        <v>3589704</v>
      </c>
      <c r="P21" s="24">
        <v>5648817</v>
      </c>
      <c r="Q21" s="24">
        <v>8527877</v>
      </c>
      <c r="R21" s="24">
        <v>17766398</v>
      </c>
      <c r="S21" s="24"/>
      <c r="T21" s="24"/>
      <c r="U21" s="24"/>
      <c r="V21" s="24"/>
      <c r="W21" s="24">
        <v>50518089</v>
      </c>
      <c r="X21" s="24">
        <v>55407254</v>
      </c>
      <c r="Y21" s="24">
        <v>-4889165</v>
      </c>
      <c r="Z21" s="6">
        <v>-8.82</v>
      </c>
      <c r="AA21" s="22">
        <v>76540229</v>
      </c>
    </row>
    <row r="22" spans="1:27" ht="13.5">
      <c r="A22" s="5" t="s">
        <v>49</v>
      </c>
      <c r="B22" s="3"/>
      <c r="C22" s="25">
        <v>80810229</v>
      </c>
      <c r="D22" s="25"/>
      <c r="E22" s="26">
        <v>99320970</v>
      </c>
      <c r="F22" s="27">
        <v>112420223</v>
      </c>
      <c r="G22" s="27">
        <v>15015964</v>
      </c>
      <c r="H22" s="27">
        <v>3585144</v>
      </c>
      <c r="I22" s="27">
        <v>3927208</v>
      </c>
      <c r="J22" s="27">
        <v>22528316</v>
      </c>
      <c r="K22" s="27">
        <v>3812795</v>
      </c>
      <c r="L22" s="27">
        <v>5247549</v>
      </c>
      <c r="M22" s="27">
        <v>13392020</v>
      </c>
      <c r="N22" s="27">
        <v>22452364</v>
      </c>
      <c r="O22" s="27">
        <v>2195559</v>
      </c>
      <c r="P22" s="27">
        <v>4480352</v>
      </c>
      <c r="Q22" s="27">
        <v>9987769</v>
      </c>
      <c r="R22" s="27">
        <v>16663680</v>
      </c>
      <c r="S22" s="27"/>
      <c r="T22" s="27"/>
      <c r="U22" s="27"/>
      <c r="V22" s="27"/>
      <c r="W22" s="27">
        <v>61644360</v>
      </c>
      <c r="X22" s="27">
        <v>81776483</v>
      </c>
      <c r="Y22" s="27">
        <v>-20132123</v>
      </c>
      <c r="Z22" s="7">
        <v>-24.62</v>
      </c>
      <c r="AA22" s="25">
        <v>112420223</v>
      </c>
    </row>
    <row r="23" spans="1:27" ht="13.5">
      <c r="A23" s="5" t="s">
        <v>50</v>
      </c>
      <c r="B23" s="3"/>
      <c r="C23" s="22">
        <v>47304251</v>
      </c>
      <c r="D23" s="22"/>
      <c r="E23" s="23">
        <v>49746700</v>
      </c>
      <c r="F23" s="24">
        <v>49746700</v>
      </c>
      <c r="G23" s="24">
        <v>8226853</v>
      </c>
      <c r="H23" s="24">
        <v>2707146</v>
      </c>
      <c r="I23" s="24">
        <v>2872588</v>
      </c>
      <c r="J23" s="24">
        <v>13806587</v>
      </c>
      <c r="K23" s="24">
        <v>2853819</v>
      </c>
      <c r="L23" s="24">
        <v>3113140</v>
      </c>
      <c r="M23" s="24">
        <v>7170178</v>
      </c>
      <c r="N23" s="24">
        <v>13137137</v>
      </c>
      <c r="O23" s="24">
        <v>3053076</v>
      </c>
      <c r="P23" s="24">
        <v>3189902</v>
      </c>
      <c r="Q23" s="24">
        <v>6142301</v>
      </c>
      <c r="R23" s="24">
        <v>12385279</v>
      </c>
      <c r="S23" s="24"/>
      <c r="T23" s="24"/>
      <c r="U23" s="24"/>
      <c r="V23" s="24"/>
      <c r="W23" s="24">
        <v>39329003</v>
      </c>
      <c r="X23" s="24">
        <v>41262876</v>
      </c>
      <c r="Y23" s="24">
        <v>-1933873</v>
      </c>
      <c r="Z23" s="6">
        <v>-4.69</v>
      </c>
      <c r="AA23" s="22">
        <v>49746700</v>
      </c>
    </row>
    <row r="24" spans="1:27" ht="13.5">
      <c r="A24" s="2" t="s">
        <v>51</v>
      </c>
      <c r="B24" s="8" t="s">
        <v>52</v>
      </c>
      <c r="C24" s="19">
        <v>-62324</v>
      </c>
      <c r="D24" s="19"/>
      <c r="E24" s="20">
        <v>-77860</v>
      </c>
      <c r="F24" s="21">
        <v>-77860</v>
      </c>
      <c r="G24" s="21">
        <v>-5412</v>
      </c>
      <c r="H24" s="21">
        <v>-6423</v>
      </c>
      <c r="I24" s="21">
        <v>-5249</v>
      </c>
      <c r="J24" s="21">
        <v>-17084</v>
      </c>
      <c r="K24" s="21">
        <v>-6213</v>
      </c>
      <c r="L24" s="21"/>
      <c r="M24" s="21"/>
      <c r="N24" s="21">
        <v>-6213</v>
      </c>
      <c r="O24" s="21">
        <v>-14325</v>
      </c>
      <c r="P24" s="21">
        <v>-5556</v>
      </c>
      <c r="Q24" s="21">
        <v>-7048</v>
      </c>
      <c r="R24" s="21">
        <v>-26929</v>
      </c>
      <c r="S24" s="21"/>
      <c r="T24" s="21"/>
      <c r="U24" s="21"/>
      <c r="V24" s="21"/>
      <c r="W24" s="21">
        <v>-50226</v>
      </c>
      <c r="X24" s="21">
        <v>-60484</v>
      </c>
      <c r="Y24" s="21">
        <v>10258</v>
      </c>
      <c r="Z24" s="4">
        <v>-16.96</v>
      </c>
      <c r="AA24" s="19">
        <v>-77860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858115934</v>
      </c>
      <c r="D25" s="40">
        <f>+D5+D9+D15+D19+D24</f>
        <v>0</v>
      </c>
      <c r="E25" s="41">
        <f t="shared" si="4"/>
        <v>914682547</v>
      </c>
      <c r="F25" s="42">
        <f t="shared" si="4"/>
        <v>963238492</v>
      </c>
      <c r="G25" s="42">
        <f t="shared" si="4"/>
        <v>67346546</v>
      </c>
      <c r="H25" s="42">
        <f t="shared" si="4"/>
        <v>71573420</v>
      </c>
      <c r="I25" s="42">
        <f t="shared" si="4"/>
        <v>62968684</v>
      </c>
      <c r="J25" s="42">
        <f t="shared" si="4"/>
        <v>201888650</v>
      </c>
      <c r="K25" s="42">
        <f t="shared" si="4"/>
        <v>57231331</v>
      </c>
      <c r="L25" s="42">
        <f t="shared" si="4"/>
        <v>64508923</v>
      </c>
      <c r="M25" s="42">
        <f t="shared" si="4"/>
        <v>90539138</v>
      </c>
      <c r="N25" s="42">
        <f t="shared" si="4"/>
        <v>212279392</v>
      </c>
      <c r="O25" s="42">
        <f t="shared" si="4"/>
        <v>56435515</v>
      </c>
      <c r="P25" s="42">
        <f t="shared" si="4"/>
        <v>57707207</v>
      </c>
      <c r="Q25" s="42">
        <f t="shared" si="4"/>
        <v>87975659</v>
      </c>
      <c r="R25" s="42">
        <f t="shared" si="4"/>
        <v>202118381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616286423</v>
      </c>
      <c r="X25" s="42">
        <f t="shared" si="4"/>
        <v>673766002</v>
      </c>
      <c r="Y25" s="42">
        <f t="shared" si="4"/>
        <v>-57479579</v>
      </c>
      <c r="Z25" s="43">
        <f>+IF(X25&lt;&gt;0,+(Y25/X25)*100,0)</f>
        <v>-8.531089254930972</v>
      </c>
      <c r="AA25" s="40">
        <f>+AA5+AA9+AA15+AA19+AA24</f>
        <v>963238492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154327323</v>
      </c>
      <c r="D28" s="19">
        <f>SUM(D29:D31)</f>
        <v>0</v>
      </c>
      <c r="E28" s="20">
        <f t="shared" si="5"/>
        <v>177255378</v>
      </c>
      <c r="F28" s="21">
        <f t="shared" si="5"/>
        <v>173531060</v>
      </c>
      <c r="G28" s="21">
        <f t="shared" si="5"/>
        <v>11665140</v>
      </c>
      <c r="H28" s="21">
        <f t="shared" si="5"/>
        <v>14801290</v>
      </c>
      <c r="I28" s="21">
        <f t="shared" si="5"/>
        <v>14276497</v>
      </c>
      <c r="J28" s="21">
        <f t="shared" si="5"/>
        <v>40742927</v>
      </c>
      <c r="K28" s="21">
        <f t="shared" si="5"/>
        <v>12879025</v>
      </c>
      <c r="L28" s="21">
        <f t="shared" si="5"/>
        <v>12816197</v>
      </c>
      <c r="M28" s="21">
        <f t="shared" si="5"/>
        <v>13938707</v>
      </c>
      <c r="N28" s="21">
        <f t="shared" si="5"/>
        <v>39633929</v>
      </c>
      <c r="O28" s="21">
        <f t="shared" si="5"/>
        <v>12077284</v>
      </c>
      <c r="P28" s="21">
        <f t="shared" si="5"/>
        <v>11530137</v>
      </c>
      <c r="Q28" s="21">
        <f t="shared" si="5"/>
        <v>12496132</v>
      </c>
      <c r="R28" s="21">
        <f t="shared" si="5"/>
        <v>36103553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116480409</v>
      </c>
      <c r="X28" s="21">
        <f t="shared" si="5"/>
        <v>188448061</v>
      </c>
      <c r="Y28" s="21">
        <f t="shared" si="5"/>
        <v>-71967652</v>
      </c>
      <c r="Z28" s="4">
        <f>+IF(X28&lt;&gt;0,+(Y28/X28)*100,0)</f>
        <v>-38.189648446422595</v>
      </c>
      <c r="AA28" s="19">
        <f>SUM(AA29:AA31)</f>
        <v>173531060</v>
      </c>
    </row>
    <row r="29" spans="1:27" ht="13.5">
      <c r="A29" s="5" t="s">
        <v>33</v>
      </c>
      <c r="B29" s="3"/>
      <c r="C29" s="22">
        <v>44431484</v>
      </c>
      <c r="D29" s="22"/>
      <c r="E29" s="23">
        <v>44327296</v>
      </c>
      <c r="F29" s="24">
        <v>45671920</v>
      </c>
      <c r="G29" s="24">
        <v>5354104</v>
      </c>
      <c r="H29" s="24">
        <v>1944592</v>
      </c>
      <c r="I29" s="24">
        <v>3748382</v>
      </c>
      <c r="J29" s="24">
        <v>11047078</v>
      </c>
      <c r="K29" s="24">
        <v>2859351</v>
      </c>
      <c r="L29" s="24">
        <v>3098326</v>
      </c>
      <c r="M29" s="24">
        <v>3226542</v>
      </c>
      <c r="N29" s="24">
        <v>9184219</v>
      </c>
      <c r="O29" s="24">
        <v>3166441</v>
      </c>
      <c r="P29" s="24">
        <v>3651769</v>
      </c>
      <c r="Q29" s="24">
        <v>3647826</v>
      </c>
      <c r="R29" s="24">
        <v>10466036</v>
      </c>
      <c r="S29" s="24"/>
      <c r="T29" s="24"/>
      <c r="U29" s="24"/>
      <c r="V29" s="24"/>
      <c r="W29" s="24">
        <v>30697333</v>
      </c>
      <c r="X29" s="24">
        <v>33707862</v>
      </c>
      <c r="Y29" s="24">
        <v>-3010529</v>
      </c>
      <c r="Z29" s="6">
        <v>-8.93</v>
      </c>
      <c r="AA29" s="22">
        <v>45671920</v>
      </c>
    </row>
    <row r="30" spans="1:27" ht="13.5">
      <c r="A30" s="5" t="s">
        <v>34</v>
      </c>
      <c r="B30" s="3"/>
      <c r="C30" s="25">
        <v>52825498</v>
      </c>
      <c r="D30" s="25"/>
      <c r="E30" s="26">
        <v>68044030</v>
      </c>
      <c r="F30" s="27">
        <v>65342341</v>
      </c>
      <c r="G30" s="27">
        <v>2560978</v>
      </c>
      <c r="H30" s="27">
        <v>5964855</v>
      </c>
      <c r="I30" s="27">
        <v>5399784</v>
      </c>
      <c r="J30" s="27">
        <v>13925617</v>
      </c>
      <c r="K30" s="27">
        <v>5163643</v>
      </c>
      <c r="L30" s="27">
        <v>5698307</v>
      </c>
      <c r="M30" s="27">
        <v>5241723</v>
      </c>
      <c r="N30" s="27">
        <v>16103673</v>
      </c>
      <c r="O30" s="27">
        <v>4433545</v>
      </c>
      <c r="P30" s="27">
        <v>3961031</v>
      </c>
      <c r="Q30" s="27">
        <v>3562999</v>
      </c>
      <c r="R30" s="27">
        <v>11957575</v>
      </c>
      <c r="S30" s="27"/>
      <c r="T30" s="27"/>
      <c r="U30" s="27"/>
      <c r="V30" s="27"/>
      <c r="W30" s="27">
        <v>41986865</v>
      </c>
      <c r="X30" s="27">
        <v>106020787</v>
      </c>
      <c r="Y30" s="27">
        <v>-64033922</v>
      </c>
      <c r="Z30" s="7">
        <v>-60.4</v>
      </c>
      <c r="AA30" s="25">
        <v>65342341</v>
      </c>
    </row>
    <row r="31" spans="1:27" ht="13.5">
      <c r="A31" s="5" t="s">
        <v>35</v>
      </c>
      <c r="B31" s="3"/>
      <c r="C31" s="22">
        <v>57070341</v>
      </c>
      <c r="D31" s="22"/>
      <c r="E31" s="23">
        <v>64884052</v>
      </c>
      <c r="F31" s="24">
        <v>62516799</v>
      </c>
      <c r="G31" s="24">
        <v>3750058</v>
      </c>
      <c r="H31" s="24">
        <v>6891843</v>
      </c>
      <c r="I31" s="24">
        <v>5128331</v>
      </c>
      <c r="J31" s="24">
        <v>15770232</v>
      </c>
      <c r="K31" s="24">
        <v>4856031</v>
      </c>
      <c r="L31" s="24">
        <v>4019564</v>
      </c>
      <c r="M31" s="24">
        <v>5470442</v>
      </c>
      <c r="N31" s="24">
        <v>14346037</v>
      </c>
      <c r="O31" s="24">
        <v>4477298</v>
      </c>
      <c r="P31" s="24">
        <v>3917337</v>
      </c>
      <c r="Q31" s="24">
        <v>5285307</v>
      </c>
      <c r="R31" s="24">
        <v>13679942</v>
      </c>
      <c r="S31" s="24"/>
      <c r="T31" s="24"/>
      <c r="U31" s="24"/>
      <c r="V31" s="24"/>
      <c r="W31" s="24">
        <v>43796211</v>
      </c>
      <c r="X31" s="24">
        <v>48719412</v>
      </c>
      <c r="Y31" s="24">
        <v>-4923201</v>
      </c>
      <c r="Z31" s="6">
        <v>-10.11</v>
      </c>
      <c r="AA31" s="22">
        <v>62516799</v>
      </c>
    </row>
    <row r="32" spans="1:27" ht="13.5">
      <c r="A32" s="2" t="s">
        <v>36</v>
      </c>
      <c r="B32" s="3"/>
      <c r="C32" s="19">
        <f aca="true" t="shared" si="6" ref="C32:Y32">SUM(C33:C37)</f>
        <v>175581811</v>
      </c>
      <c r="D32" s="19">
        <f>SUM(D33:D37)</f>
        <v>0</v>
      </c>
      <c r="E32" s="20">
        <f t="shared" si="6"/>
        <v>189116241</v>
      </c>
      <c r="F32" s="21">
        <f t="shared" si="6"/>
        <v>217360665</v>
      </c>
      <c r="G32" s="21">
        <f t="shared" si="6"/>
        <v>7314151</v>
      </c>
      <c r="H32" s="21">
        <f t="shared" si="6"/>
        <v>16718598</v>
      </c>
      <c r="I32" s="21">
        <f t="shared" si="6"/>
        <v>12676484</v>
      </c>
      <c r="J32" s="21">
        <f t="shared" si="6"/>
        <v>36709233</v>
      </c>
      <c r="K32" s="21">
        <f t="shared" si="6"/>
        <v>15909114</v>
      </c>
      <c r="L32" s="21">
        <f t="shared" si="6"/>
        <v>13674354</v>
      </c>
      <c r="M32" s="21">
        <f t="shared" si="6"/>
        <v>13289827</v>
      </c>
      <c r="N32" s="21">
        <f t="shared" si="6"/>
        <v>42873295</v>
      </c>
      <c r="O32" s="21">
        <f t="shared" si="6"/>
        <v>15797480</v>
      </c>
      <c r="P32" s="21">
        <f t="shared" si="6"/>
        <v>12137570</v>
      </c>
      <c r="Q32" s="21">
        <f t="shared" si="6"/>
        <v>30741983</v>
      </c>
      <c r="R32" s="21">
        <f t="shared" si="6"/>
        <v>58677033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138259561</v>
      </c>
      <c r="X32" s="21">
        <f t="shared" si="6"/>
        <v>122259963</v>
      </c>
      <c r="Y32" s="21">
        <f t="shared" si="6"/>
        <v>15999598</v>
      </c>
      <c r="Z32" s="4">
        <f>+IF(X32&lt;&gt;0,+(Y32/X32)*100,0)</f>
        <v>13.086539213168255</v>
      </c>
      <c r="AA32" s="19">
        <f>SUM(AA33:AA37)</f>
        <v>217360665</v>
      </c>
    </row>
    <row r="33" spans="1:27" ht="13.5">
      <c r="A33" s="5" t="s">
        <v>37</v>
      </c>
      <c r="B33" s="3"/>
      <c r="C33" s="22">
        <v>18266709</v>
      </c>
      <c r="D33" s="22"/>
      <c r="E33" s="23">
        <v>23544432</v>
      </c>
      <c r="F33" s="24">
        <v>23514830</v>
      </c>
      <c r="G33" s="24">
        <v>1319266</v>
      </c>
      <c r="H33" s="24">
        <v>1970424</v>
      </c>
      <c r="I33" s="24">
        <v>1994564</v>
      </c>
      <c r="J33" s="24">
        <v>5284254</v>
      </c>
      <c r="K33" s="24">
        <v>1795200</v>
      </c>
      <c r="L33" s="24">
        <v>1934779</v>
      </c>
      <c r="M33" s="24">
        <v>1861111</v>
      </c>
      <c r="N33" s="24">
        <v>5591090</v>
      </c>
      <c r="O33" s="24">
        <v>1732530</v>
      </c>
      <c r="P33" s="24">
        <v>1687782</v>
      </c>
      <c r="Q33" s="24">
        <v>1761243</v>
      </c>
      <c r="R33" s="24">
        <v>5181555</v>
      </c>
      <c r="S33" s="24"/>
      <c r="T33" s="24"/>
      <c r="U33" s="24"/>
      <c r="V33" s="24"/>
      <c r="W33" s="24">
        <v>16056899</v>
      </c>
      <c r="X33" s="24">
        <v>17588980</v>
      </c>
      <c r="Y33" s="24">
        <v>-1532081</v>
      </c>
      <c r="Z33" s="6">
        <v>-8.71</v>
      </c>
      <c r="AA33" s="22">
        <v>23514830</v>
      </c>
    </row>
    <row r="34" spans="1:27" ht="13.5">
      <c r="A34" s="5" t="s">
        <v>38</v>
      </c>
      <c r="B34" s="3"/>
      <c r="C34" s="22">
        <v>19734286</v>
      </c>
      <c r="D34" s="22"/>
      <c r="E34" s="23">
        <v>25851587</v>
      </c>
      <c r="F34" s="24">
        <v>26702912</v>
      </c>
      <c r="G34" s="24">
        <v>1051545</v>
      </c>
      <c r="H34" s="24">
        <v>1655402</v>
      </c>
      <c r="I34" s="24">
        <v>1556979</v>
      </c>
      <c r="J34" s="24">
        <v>4263926</v>
      </c>
      <c r="K34" s="24">
        <v>1519997</v>
      </c>
      <c r="L34" s="24">
        <v>1635757</v>
      </c>
      <c r="M34" s="24">
        <v>2087170</v>
      </c>
      <c r="N34" s="24">
        <v>5242924</v>
      </c>
      <c r="O34" s="24">
        <v>2105159</v>
      </c>
      <c r="P34" s="24">
        <v>1757060</v>
      </c>
      <c r="Q34" s="24">
        <v>1940743</v>
      </c>
      <c r="R34" s="24">
        <v>5802962</v>
      </c>
      <c r="S34" s="24"/>
      <c r="T34" s="24"/>
      <c r="U34" s="24"/>
      <c r="V34" s="24"/>
      <c r="W34" s="24">
        <v>15309812</v>
      </c>
      <c r="X34" s="24">
        <v>18828796</v>
      </c>
      <c r="Y34" s="24">
        <v>-3518984</v>
      </c>
      <c r="Z34" s="6">
        <v>-18.69</v>
      </c>
      <c r="AA34" s="22">
        <v>26702912</v>
      </c>
    </row>
    <row r="35" spans="1:27" ht="13.5">
      <c r="A35" s="5" t="s">
        <v>39</v>
      </c>
      <c r="B35" s="3"/>
      <c r="C35" s="22">
        <v>102968514</v>
      </c>
      <c r="D35" s="22"/>
      <c r="E35" s="23">
        <v>92735302</v>
      </c>
      <c r="F35" s="24">
        <v>115198555</v>
      </c>
      <c r="G35" s="24">
        <v>3717878</v>
      </c>
      <c r="H35" s="24">
        <v>10020057</v>
      </c>
      <c r="I35" s="24">
        <v>7409601</v>
      </c>
      <c r="J35" s="24">
        <v>21147536</v>
      </c>
      <c r="K35" s="24">
        <v>7511306</v>
      </c>
      <c r="L35" s="24">
        <v>7388906</v>
      </c>
      <c r="M35" s="24">
        <v>7479714</v>
      </c>
      <c r="N35" s="24">
        <v>22379926</v>
      </c>
      <c r="O35" s="24">
        <v>7343329</v>
      </c>
      <c r="P35" s="24">
        <v>7297144</v>
      </c>
      <c r="Q35" s="24">
        <v>24463570</v>
      </c>
      <c r="R35" s="24">
        <v>39104043</v>
      </c>
      <c r="S35" s="24"/>
      <c r="T35" s="24"/>
      <c r="U35" s="24"/>
      <c r="V35" s="24"/>
      <c r="W35" s="24">
        <v>82631505</v>
      </c>
      <c r="X35" s="24">
        <v>64784616</v>
      </c>
      <c r="Y35" s="24">
        <v>17846889</v>
      </c>
      <c r="Z35" s="6">
        <v>27.55</v>
      </c>
      <c r="AA35" s="22">
        <v>115198555</v>
      </c>
    </row>
    <row r="36" spans="1:27" ht="13.5">
      <c r="A36" s="5" t="s">
        <v>40</v>
      </c>
      <c r="B36" s="3"/>
      <c r="C36" s="22">
        <v>34157807</v>
      </c>
      <c r="D36" s="22"/>
      <c r="E36" s="23">
        <v>46495214</v>
      </c>
      <c r="F36" s="24">
        <v>51431327</v>
      </c>
      <c r="G36" s="24">
        <v>1197572</v>
      </c>
      <c r="H36" s="24">
        <v>3023093</v>
      </c>
      <c r="I36" s="24">
        <v>1673431</v>
      </c>
      <c r="J36" s="24">
        <v>5894096</v>
      </c>
      <c r="K36" s="24">
        <v>5049762</v>
      </c>
      <c r="L36" s="24">
        <v>2671355</v>
      </c>
      <c r="M36" s="24">
        <v>1820981</v>
      </c>
      <c r="N36" s="24">
        <v>9542098</v>
      </c>
      <c r="O36" s="24">
        <v>4576913</v>
      </c>
      <c r="P36" s="24">
        <v>1361809</v>
      </c>
      <c r="Q36" s="24">
        <v>2539000</v>
      </c>
      <c r="R36" s="24">
        <v>8477722</v>
      </c>
      <c r="S36" s="24"/>
      <c r="T36" s="24"/>
      <c r="U36" s="24"/>
      <c r="V36" s="24"/>
      <c r="W36" s="24">
        <v>23913916</v>
      </c>
      <c r="X36" s="24">
        <v>20689346</v>
      </c>
      <c r="Y36" s="24">
        <v>3224570</v>
      </c>
      <c r="Z36" s="6">
        <v>15.59</v>
      </c>
      <c r="AA36" s="22">
        <v>51431327</v>
      </c>
    </row>
    <row r="37" spans="1:27" ht="13.5">
      <c r="A37" s="5" t="s">
        <v>41</v>
      </c>
      <c r="B37" s="3"/>
      <c r="C37" s="25">
        <v>454495</v>
      </c>
      <c r="D37" s="25"/>
      <c r="E37" s="26">
        <v>489706</v>
      </c>
      <c r="F37" s="27">
        <v>513041</v>
      </c>
      <c r="G37" s="27">
        <v>27890</v>
      </c>
      <c r="H37" s="27">
        <v>49622</v>
      </c>
      <c r="I37" s="27">
        <v>41909</v>
      </c>
      <c r="J37" s="27">
        <v>119421</v>
      </c>
      <c r="K37" s="27">
        <v>32849</v>
      </c>
      <c r="L37" s="27">
        <v>43557</v>
      </c>
      <c r="M37" s="27">
        <v>40851</v>
      </c>
      <c r="N37" s="27">
        <v>117257</v>
      </c>
      <c r="O37" s="27">
        <v>39549</v>
      </c>
      <c r="P37" s="27">
        <v>33775</v>
      </c>
      <c r="Q37" s="27">
        <v>37427</v>
      </c>
      <c r="R37" s="27">
        <v>110751</v>
      </c>
      <c r="S37" s="27"/>
      <c r="T37" s="27"/>
      <c r="U37" s="27"/>
      <c r="V37" s="27"/>
      <c r="W37" s="27">
        <v>347429</v>
      </c>
      <c r="X37" s="27">
        <v>368225</v>
      </c>
      <c r="Y37" s="27">
        <v>-20796</v>
      </c>
      <c r="Z37" s="7">
        <v>-5.65</v>
      </c>
      <c r="AA37" s="25">
        <v>513041</v>
      </c>
    </row>
    <row r="38" spans="1:27" ht="13.5">
      <c r="A38" s="2" t="s">
        <v>42</v>
      </c>
      <c r="B38" s="8"/>
      <c r="C38" s="19">
        <f aca="true" t="shared" si="7" ref="C38:Y38">SUM(C39:C41)</f>
        <v>59001010</v>
      </c>
      <c r="D38" s="19">
        <f>SUM(D39:D41)</f>
        <v>0</v>
      </c>
      <c r="E38" s="20">
        <f t="shared" si="7"/>
        <v>68176491</v>
      </c>
      <c r="F38" s="21">
        <f t="shared" si="7"/>
        <v>65827869</v>
      </c>
      <c r="G38" s="21">
        <f t="shared" si="7"/>
        <v>2363788</v>
      </c>
      <c r="H38" s="21">
        <f t="shared" si="7"/>
        <v>7335971</v>
      </c>
      <c r="I38" s="21">
        <f t="shared" si="7"/>
        <v>5521171</v>
      </c>
      <c r="J38" s="21">
        <f t="shared" si="7"/>
        <v>15220930</v>
      </c>
      <c r="K38" s="21">
        <f t="shared" si="7"/>
        <v>6231085</v>
      </c>
      <c r="L38" s="21">
        <f t="shared" si="7"/>
        <v>5485797</v>
      </c>
      <c r="M38" s="21">
        <f t="shared" si="7"/>
        <v>7721190</v>
      </c>
      <c r="N38" s="21">
        <f t="shared" si="7"/>
        <v>19438072</v>
      </c>
      <c r="O38" s="21">
        <f t="shared" si="7"/>
        <v>4962737</v>
      </c>
      <c r="P38" s="21">
        <f t="shared" si="7"/>
        <v>5017390</v>
      </c>
      <c r="Q38" s="21">
        <f t="shared" si="7"/>
        <v>5146557</v>
      </c>
      <c r="R38" s="21">
        <f t="shared" si="7"/>
        <v>15126684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49785686</v>
      </c>
      <c r="X38" s="21">
        <f t="shared" si="7"/>
        <v>50914945</v>
      </c>
      <c r="Y38" s="21">
        <f t="shared" si="7"/>
        <v>-1129259</v>
      </c>
      <c r="Z38" s="4">
        <f>+IF(X38&lt;&gt;0,+(Y38/X38)*100,0)</f>
        <v>-2.217932279019451</v>
      </c>
      <c r="AA38" s="19">
        <f>SUM(AA39:AA41)</f>
        <v>65827869</v>
      </c>
    </row>
    <row r="39" spans="1:27" ht="13.5">
      <c r="A39" s="5" t="s">
        <v>43</v>
      </c>
      <c r="B39" s="3"/>
      <c r="C39" s="22">
        <v>9979734</v>
      </c>
      <c r="D39" s="22"/>
      <c r="E39" s="23">
        <v>11772031</v>
      </c>
      <c r="F39" s="24">
        <v>11727912</v>
      </c>
      <c r="G39" s="24">
        <v>719826</v>
      </c>
      <c r="H39" s="24">
        <v>856210</v>
      </c>
      <c r="I39" s="24">
        <v>878943</v>
      </c>
      <c r="J39" s="24">
        <v>2454979</v>
      </c>
      <c r="K39" s="24">
        <v>1073861</v>
      </c>
      <c r="L39" s="24">
        <v>1037778</v>
      </c>
      <c r="M39" s="24">
        <v>848037</v>
      </c>
      <c r="N39" s="24">
        <v>2959676</v>
      </c>
      <c r="O39" s="24">
        <v>723746</v>
      </c>
      <c r="P39" s="24">
        <v>784565</v>
      </c>
      <c r="Q39" s="24">
        <v>856957</v>
      </c>
      <c r="R39" s="24">
        <v>2365268</v>
      </c>
      <c r="S39" s="24"/>
      <c r="T39" s="24"/>
      <c r="U39" s="24"/>
      <c r="V39" s="24"/>
      <c r="W39" s="24">
        <v>7779923</v>
      </c>
      <c r="X39" s="24">
        <v>9042650</v>
      </c>
      <c r="Y39" s="24">
        <v>-1262727</v>
      </c>
      <c r="Z39" s="6">
        <v>-13.96</v>
      </c>
      <c r="AA39" s="22">
        <v>11727912</v>
      </c>
    </row>
    <row r="40" spans="1:27" ht="13.5">
      <c r="A40" s="5" t="s">
        <v>44</v>
      </c>
      <c r="B40" s="3"/>
      <c r="C40" s="22">
        <v>42333584</v>
      </c>
      <c r="D40" s="22"/>
      <c r="E40" s="23">
        <v>47598599</v>
      </c>
      <c r="F40" s="24">
        <v>46976199</v>
      </c>
      <c r="G40" s="24">
        <v>1360833</v>
      </c>
      <c r="H40" s="24">
        <v>5626437</v>
      </c>
      <c r="I40" s="24">
        <v>3784874</v>
      </c>
      <c r="J40" s="24">
        <v>10772144</v>
      </c>
      <c r="K40" s="24">
        <v>4319798</v>
      </c>
      <c r="L40" s="24">
        <v>3703315</v>
      </c>
      <c r="M40" s="24">
        <v>6240980</v>
      </c>
      <c r="N40" s="24">
        <v>14264093</v>
      </c>
      <c r="O40" s="24">
        <v>3823427</v>
      </c>
      <c r="P40" s="24">
        <v>3665722</v>
      </c>
      <c r="Q40" s="24">
        <v>3787248</v>
      </c>
      <c r="R40" s="24">
        <v>11276397</v>
      </c>
      <c r="S40" s="24"/>
      <c r="T40" s="24"/>
      <c r="U40" s="24"/>
      <c r="V40" s="24"/>
      <c r="W40" s="24">
        <v>36312634</v>
      </c>
      <c r="X40" s="24">
        <v>35552704</v>
      </c>
      <c r="Y40" s="24">
        <v>759930</v>
      </c>
      <c r="Z40" s="6">
        <v>2.14</v>
      </c>
      <c r="AA40" s="22">
        <v>46976199</v>
      </c>
    </row>
    <row r="41" spans="1:27" ht="13.5">
      <c r="A41" s="5" t="s">
        <v>45</v>
      </c>
      <c r="B41" s="3"/>
      <c r="C41" s="22">
        <v>6687692</v>
      </c>
      <c r="D41" s="22"/>
      <c r="E41" s="23">
        <v>8805861</v>
      </c>
      <c r="F41" s="24">
        <v>7123758</v>
      </c>
      <c r="G41" s="24">
        <v>283129</v>
      </c>
      <c r="H41" s="24">
        <v>853324</v>
      </c>
      <c r="I41" s="24">
        <v>857354</v>
      </c>
      <c r="J41" s="24">
        <v>1993807</v>
      </c>
      <c r="K41" s="24">
        <v>837426</v>
      </c>
      <c r="L41" s="24">
        <v>744704</v>
      </c>
      <c r="M41" s="24">
        <v>632173</v>
      </c>
      <c r="N41" s="24">
        <v>2214303</v>
      </c>
      <c r="O41" s="24">
        <v>415564</v>
      </c>
      <c r="P41" s="24">
        <v>567103</v>
      </c>
      <c r="Q41" s="24">
        <v>502352</v>
      </c>
      <c r="R41" s="24">
        <v>1485019</v>
      </c>
      <c r="S41" s="24"/>
      <c r="T41" s="24"/>
      <c r="U41" s="24"/>
      <c r="V41" s="24"/>
      <c r="W41" s="24">
        <v>5693129</v>
      </c>
      <c r="X41" s="24">
        <v>6319591</v>
      </c>
      <c r="Y41" s="24">
        <v>-626462</v>
      </c>
      <c r="Z41" s="6">
        <v>-9.91</v>
      </c>
      <c r="AA41" s="22">
        <v>7123758</v>
      </c>
    </row>
    <row r="42" spans="1:27" ht="13.5">
      <c r="A42" s="2" t="s">
        <v>46</v>
      </c>
      <c r="B42" s="8"/>
      <c r="C42" s="19">
        <f aca="true" t="shared" si="8" ref="C42:Y42">SUM(C43:C46)</f>
        <v>477602281</v>
      </c>
      <c r="D42" s="19">
        <f>SUM(D43:D46)</f>
        <v>0</v>
      </c>
      <c r="E42" s="20">
        <f t="shared" si="8"/>
        <v>477918684</v>
      </c>
      <c r="F42" s="21">
        <f t="shared" si="8"/>
        <v>481359859</v>
      </c>
      <c r="G42" s="21">
        <f t="shared" si="8"/>
        <v>5643345</v>
      </c>
      <c r="H42" s="21">
        <f t="shared" si="8"/>
        <v>53292745</v>
      </c>
      <c r="I42" s="21">
        <f t="shared" si="8"/>
        <v>48607672</v>
      </c>
      <c r="J42" s="21">
        <f t="shared" si="8"/>
        <v>107543762</v>
      </c>
      <c r="K42" s="21">
        <f t="shared" si="8"/>
        <v>35748120</v>
      </c>
      <c r="L42" s="21">
        <f t="shared" si="8"/>
        <v>38845179</v>
      </c>
      <c r="M42" s="21">
        <f t="shared" si="8"/>
        <v>37505745</v>
      </c>
      <c r="N42" s="21">
        <f t="shared" si="8"/>
        <v>112099044</v>
      </c>
      <c r="O42" s="21">
        <f t="shared" si="8"/>
        <v>38250419</v>
      </c>
      <c r="P42" s="21">
        <f t="shared" si="8"/>
        <v>36521348</v>
      </c>
      <c r="Q42" s="21">
        <f t="shared" si="8"/>
        <v>38110690</v>
      </c>
      <c r="R42" s="21">
        <f t="shared" si="8"/>
        <v>112882457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332525263</v>
      </c>
      <c r="X42" s="21">
        <f t="shared" si="8"/>
        <v>332928730</v>
      </c>
      <c r="Y42" s="21">
        <f t="shared" si="8"/>
        <v>-403467</v>
      </c>
      <c r="Z42" s="4">
        <f>+IF(X42&lt;&gt;0,+(Y42/X42)*100,0)</f>
        <v>-0.12118719823308731</v>
      </c>
      <c r="AA42" s="19">
        <f>SUM(AA43:AA46)</f>
        <v>481359859</v>
      </c>
    </row>
    <row r="43" spans="1:27" ht="13.5">
      <c r="A43" s="5" t="s">
        <v>47</v>
      </c>
      <c r="B43" s="3"/>
      <c r="C43" s="22">
        <v>311008283</v>
      </c>
      <c r="D43" s="22"/>
      <c r="E43" s="23">
        <v>335194538</v>
      </c>
      <c r="F43" s="24">
        <v>333845643</v>
      </c>
      <c r="G43" s="24">
        <v>1499407</v>
      </c>
      <c r="H43" s="24">
        <v>38558388</v>
      </c>
      <c r="I43" s="24">
        <v>36567436</v>
      </c>
      <c r="J43" s="24">
        <v>76625231</v>
      </c>
      <c r="K43" s="24">
        <v>23243392</v>
      </c>
      <c r="L43" s="24">
        <v>25954286</v>
      </c>
      <c r="M43" s="24">
        <v>23444929</v>
      </c>
      <c r="N43" s="24">
        <v>72642607</v>
      </c>
      <c r="O43" s="24">
        <v>25101986</v>
      </c>
      <c r="P43" s="24">
        <v>24773510</v>
      </c>
      <c r="Q43" s="24">
        <v>26004483</v>
      </c>
      <c r="R43" s="24">
        <v>75879979</v>
      </c>
      <c r="S43" s="24"/>
      <c r="T43" s="24"/>
      <c r="U43" s="24"/>
      <c r="V43" s="24"/>
      <c r="W43" s="24">
        <v>225147817</v>
      </c>
      <c r="X43" s="24">
        <v>230217285</v>
      </c>
      <c r="Y43" s="24">
        <v>-5069468</v>
      </c>
      <c r="Z43" s="6">
        <v>-2.2</v>
      </c>
      <c r="AA43" s="22">
        <v>333845643</v>
      </c>
    </row>
    <row r="44" spans="1:27" ht="13.5">
      <c r="A44" s="5" t="s">
        <v>48</v>
      </c>
      <c r="B44" s="3"/>
      <c r="C44" s="22">
        <v>48525601</v>
      </c>
      <c r="D44" s="22"/>
      <c r="E44" s="23">
        <v>44993691</v>
      </c>
      <c r="F44" s="24">
        <v>45018720</v>
      </c>
      <c r="G44" s="24">
        <v>1641357</v>
      </c>
      <c r="H44" s="24">
        <v>4548521</v>
      </c>
      <c r="I44" s="24">
        <v>3605334</v>
      </c>
      <c r="J44" s="24">
        <v>9795212</v>
      </c>
      <c r="K44" s="24">
        <v>3888051</v>
      </c>
      <c r="L44" s="24">
        <v>4099698</v>
      </c>
      <c r="M44" s="24">
        <v>4825998</v>
      </c>
      <c r="N44" s="24">
        <v>12813747</v>
      </c>
      <c r="O44" s="24">
        <v>4284683</v>
      </c>
      <c r="P44" s="24">
        <v>3855135</v>
      </c>
      <c r="Q44" s="24">
        <v>3930032</v>
      </c>
      <c r="R44" s="24">
        <v>12069850</v>
      </c>
      <c r="S44" s="24"/>
      <c r="T44" s="24"/>
      <c r="U44" s="24"/>
      <c r="V44" s="24"/>
      <c r="W44" s="24">
        <v>34678809</v>
      </c>
      <c r="X44" s="24">
        <v>30617588</v>
      </c>
      <c r="Y44" s="24">
        <v>4061221</v>
      </c>
      <c r="Z44" s="6">
        <v>13.26</v>
      </c>
      <c r="AA44" s="22">
        <v>45018720</v>
      </c>
    </row>
    <row r="45" spans="1:27" ht="13.5">
      <c r="A45" s="5" t="s">
        <v>49</v>
      </c>
      <c r="B45" s="3"/>
      <c r="C45" s="25">
        <v>61400612</v>
      </c>
      <c r="D45" s="25"/>
      <c r="E45" s="26">
        <v>53121351</v>
      </c>
      <c r="F45" s="27">
        <v>52818452</v>
      </c>
      <c r="G45" s="27">
        <v>1216244</v>
      </c>
      <c r="H45" s="27">
        <v>5963385</v>
      </c>
      <c r="I45" s="27">
        <v>4710934</v>
      </c>
      <c r="J45" s="27">
        <v>11890563</v>
      </c>
      <c r="K45" s="27">
        <v>4368576</v>
      </c>
      <c r="L45" s="27">
        <v>4397854</v>
      </c>
      <c r="M45" s="27">
        <v>4457285</v>
      </c>
      <c r="N45" s="27">
        <v>13223715</v>
      </c>
      <c r="O45" s="27">
        <v>4862211</v>
      </c>
      <c r="P45" s="27">
        <v>3848015</v>
      </c>
      <c r="Q45" s="27">
        <v>4765980</v>
      </c>
      <c r="R45" s="27">
        <v>13476206</v>
      </c>
      <c r="S45" s="27"/>
      <c r="T45" s="27"/>
      <c r="U45" s="27"/>
      <c r="V45" s="27"/>
      <c r="W45" s="27">
        <v>38590484</v>
      </c>
      <c r="X45" s="27">
        <v>38847289</v>
      </c>
      <c r="Y45" s="27">
        <v>-256805</v>
      </c>
      <c r="Z45" s="7">
        <v>-0.66</v>
      </c>
      <c r="AA45" s="25">
        <v>52818452</v>
      </c>
    </row>
    <row r="46" spans="1:27" ht="13.5">
      <c r="A46" s="5" t="s">
        <v>50</v>
      </c>
      <c r="B46" s="3"/>
      <c r="C46" s="22">
        <v>56667785</v>
      </c>
      <c r="D46" s="22"/>
      <c r="E46" s="23">
        <v>44609104</v>
      </c>
      <c r="F46" s="24">
        <v>49677044</v>
      </c>
      <c r="G46" s="24">
        <v>1286337</v>
      </c>
      <c r="H46" s="24">
        <v>4222451</v>
      </c>
      <c r="I46" s="24">
        <v>3723968</v>
      </c>
      <c r="J46" s="24">
        <v>9232756</v>
      </c>
      <c r="K46" s="24">
        <v>4248101</v>
      </c>
      <c r="L46" s="24">
        <v>4393341</v>
      </c>
      <c r="M46" s="24">
        <v>4777533</v>
      </c>
      <c r="N46" s="24">
        <v>13418975</v>
      </c>
      <c r="O46" s="24">
        <v>4001539</v>
      </c>
      <c r="P46" s="24">
        <v>4044688</v>
      </c>
      <c r="Q46" s="24">
        <v>3410195</v>
      </c>
      <c r="R46" s="24">
        <v>11456422</v>
      </c>
      <c r="S46" s="24"/>
      <c r="T46" s="24"/>
      <c r="U46" s="24"/>
      <c r="V46" s="24"/>
      <c r="W46" s="24">
        <v>34108153</v>
      </c>
      <c r="X46" s="24">
        <v>33246568</v>
      </c>
      <c r="Y46" s="24">
        <v>861585</v>
      </c>
      <c r="Z46" s="6">
        <v>2.59</v>
      </c>
      <c r="AA46" s="22">
        <v>49677044</v>
      </c>
    </row>
    <row r="47" spans="1:27" ht="13.5">
      <c r="A47" s="2" t="s">
        <v>51</v>
      </c>
      <c r="B47" s="8" t="s">
        <v>52</v>
      </c>
      <c r="C47" s="19">
        <v>2308320</v>
      </c>
      <c r="D47" s="19"/>
      <c r="E47" s="20">
        <v>1333523</v>
      </c>
      <c r="F47" s="21">
        <v>1183523</v>
      </c>
      <c r="G47" s="21">
        <v>126843</v>
      </c>
      <c r="H47" s="21">
        <v>45101</v>
      </c>
      <c r="I47" s="21">
        <v>36497</v>
      </c>
      <c r="J47" s="21">
        <v>208441</v>
      </c>
      <c r="K47" s="21">
        <v>47424</v>
      </c>
      <c r="L47" s="21">
        <v>115139</v>
      </c>
      <c r="M47" s="21">
        <v>32455</v>
      </c>
      <c r="N47" s="21">
        <v>195018</v>
      </c>
      <c r="O47" s="21">
        <v>62993</v>
      </c>
      <c r="P47" s="21">
        <v>50620</v>
      </c>
      <c r="Q47" s="21">
        <v>-73792</v>
      </c>
      <c r="R47" s="21">
        <v>39821</v>
      </c>
      <c r="S47" s="21"/>
      <c r="T47" s="21"/>
      <c r="U47" s="21"/>
      <c r="V47" s="21"/>
      <c r="W47" s="21">
        <v>443280</v>
      </c>
      <c r="X47" s="21">
        <v>762465</v>
      </c>
      <c r="Y47" s="21">
        <v>-319185</v>
      </c>
      <c r="Z47" s="4">
        <v>-41.86</v>
      </c>
      <c r="AA47" s="19">
        <v>1183523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868820745</v>
      </c>
      <c r="D48" s="40">
        <f>+D28+D32+D38+D42+D47</f>
        <v>0</v>
      </c>
      <c r="E48" s="41">
        <f t="shared" si="9"/>
        <v>913800317</v>
      </c>
      <c r="F48" s="42">
        <f t="shared" si="9"/>
        <v>939262976</v>
      </c>
      <c r="G48" s="42">
        <f t="shared" si="9"/>
        <v>27113267</v>
      </c>
      <c r="H48" s="42">
        <f t="shared" si="9"/>
        <v>92193705</v>
      </c>
      <c r="I48" s="42">
        <f t="shared" si="9"/>
        <v>81118321</v>
      </c>
      <c r="J48" s="42">
        <f t="shared" si="9"/>
        <v>200425293</v>
      </c>
      <c r="K48" s="42">
        <f t="shared" si="9"/>
        <v>70814768</v>
      </c>
      <c r="L48" s="42">
        <f t="shared" si="9"/>
        <v>70936666</v>
      </c>
      <c r="M48" s="42">
        <f t="shared" si="9"/>
        <v>72487924</v>
      </c>
      <c r="N48" s="42">
        <f t="shared" si="9"/>
        <v>214239358</v>
      </c>
      <c r="O48" s="42">
        <f t="shared" si="9"/>
        <v>71150913</v>
      </c>
      <c r="P48" s="42">
        <f t="shared" si="9"/>
        <v>65257065</v>
      </c>
      <c r="Q48" s="42">
        <f t="shared" si="9"/>
        <v>86421570</v>
      </c>
      <c r="R48" s="42">
        <f t="shared" si="9"/>
        <v>222829548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637494199</v>
      </c>
      <c r="X48" s="42">
        <f t="shared" si="9"/>
        <v>695314164</v>
      </c>
      <c r="Y48" s="42">
        <f t="shared" si="9"/>
        <v>-57819965</v>
      </c>
      <c r="Z48" s="43">
        <f>+IF(X48&lt;&gt;0,+(Y48/X48)*100,0)</f>
        <v>-8.315660458773568</v>
      </c>
      <c r="AA48" s="40">
        <f>+AA28+AA32+AA38+AA42+AA47</f>
        <v>939262976</v>
      </c>
    </row>
    <row r="49" spans="1:27" ht="13.5">
      <c r="A49" s="14" t="s">
        <v>58</v>
      </c>
      <c r="B49" s="15"/>
      <c r="C49" s="44">
        <f aca="true" t="shared" si="10" ref="C49:Y49">+C25-C48</f>
        <v>-10704811</v>
      </c>
      <c r="D49" s="44">
        <f>+D25-D48</f>
        <v>0</v>
      </c>
      <c r="E49" s="45">
        <f t="shared" si="10"/>
        <v>882230</v>
      </c>
      <c r="F49" s="46">
        <f t="shared" si="10"/>
        <v>23975516</v>
      </c>
      <c r="G49" s="46">
        <f t="shared" si="10"/>
        <v>40233279</v>
      </c>
      <c r="H49" s="46">
        <f t="shared" si="10"/>
        <v>-20620285</v>
      </c>
      <c r="I49" s="46">
        <f t="shared" si="10"/>
        <v>-18149637</v>
      </c>
      <c r="J49" s="46">
        <f t="shared" si="10"/>
        <v>1463357</v>
      </c>
      <c r="K49" s="46">
        <f t="shared" si="10"/>
        <v>-13583437</v>
      </c>
      <c r="L49" s="46">
        <f t="shared" si="10"/>
        <v>-6427743</v>
      </c>
      <c r="M49" s="46">
        <f t="shared" si="10"/>
        <v>18051214</v>
      </c>
      <c r="N49" s="46">
        <f t="shared" si="10"/>
        <v>-1959966</v>
      </c>
      <c r="O49" s="46">
        <f t="shared" si="10"/>
        <v>-14715398</v>
      </c>
      <c r="P49" s="46">
        <f t="shared" si="10"/>
        <v>-7549858</v>
      </c>
      <c r="Q49" s="46">
        <f t="shared" si="10"/>
        <v>1554089</v>
      </c>
      <c r="R49" s="46">
        <f t="shared" si="10"/>
        <v>-20711167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-21207776</v>
      </c>
      <c r="X49" s="46">
        <f>IF(F25=F48,0,X25-X48)</f>
        <v>-21548162</v>
      </c>
      <c r="Y49" s="46">
        <f t="shared" si="10"/>
        <v>340386</v>
      </c>
      <c r="Z49" s="47">
        <f>+IF(X49&lt;&gt;0,+(Y49/X49)*100,0)</f>
        <v>-1.5796521299589263</v>
      </c>
      <c r="AA49" s="44">
        <f>+AA25-AA48</f>
        <v>23975516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100603008</v>
      </c>
      <c r="D5" s="19">
        <f>SUM(D6:D8)</f>
        <v>0</v>
      </c>
      <c r="E5" s="20">
        <f t="shared" si="0"/>
        <v>96462170</v>
      </c>
      <c r="F5" s="21">
        <f t="shared" si="0"/>
        <v>101893070</v>
      </c>
      <c r="G5" s="21">
        <f t="shared" si="0"/>
        <v>58115795</v>
      </c>
      <c r="H5" s="21">
        <f t="shared" si="0"/>
        <v>1290895</v>
      </c>
      <c r="I5" s="21">
        <f t="shared" si="0"/>
        <v>1314355</v>
      </c>
      <c r="J5" s="21">
        <f t="shared" si="0"/>
        <v>60721045</v>
      </c>
      <c r="K5" s="21">
        <f t="shared" si="0"/>
        <v>1015386</v>
      </c>
      <c r="L5" s="21">
        <f t="shared" si="0"/>
        <v>1290585</v>
      </c>
      <c r="M5" s="21">
        <f t="shared" si="0"/>
        <v>12487030</v>
      </c>
      <c r="N5" s="21">
        <f t="shared" si="0"/>
        <v>14793001</v>
      </c>
      <c r="O5" s="21">
        <f t="shared" si="0"/>
        <v>1674906</v>
      </c>
      <c r="P5" s="21">
        <f t="shared" si="0"/>
        <v>1425508</v>
      </c>
      <c r="Q5" s="21">
        <f t="shared" si="0"/>
        <v>9897202</v>
      </c>
      <c r="R5" s="21">
        <f t="shared" si="0"/>
        <v>12997616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88511662</v>
      </c>
      <c r="X5" s="21">
        <f t="shared" si="0"/>
        <v>83113810</v>
      </c>
      <c r="Y5" s="21">
        <f t="shared" si="0"/>
        <v>5397852</v>
      </c>
      <c r="Z5" s="4">
        <f>+IF(X5&lt;&gt;0,+(Y5/X5)*100,0)</f>
        <v>6.494530812629093</v>
      </c>
      <c r="AA5" s="19">
        <f>SUM(AA6:AA8)</f>
        <v>101893070</v>
      </c>
    </row>
    <row r="6" spans="1:27" ht="13.5">
      <c r="A6" s="5" t="s">
        <v>33</v>
      </c>
      <c r="B6" s="3"/>
      <c r="C6" s="22">
        <v>622048</v>
      </c>
      <c r="D6" s="22"/>
      <c r="E6" s="23">
        <v>443840</v>
      </c>
      <c r="F6" s="24">
        <v>446460</v>
      </c>
      <c r="G6" s="24">
        <v>5086</v>
      </c>
      <c r="H6" s="24">
        <v>22354</v>
      </c>
      <c r="I6" s="24">
        <v>67520</v>
      </c>
      <c r="J6" s="24">
        <v>94960</v>
      </c>
      <c r="K6" s="24">
        <v>6348</v>
      </c>
      <c r="L6" s="24">
        <v>8394</v>
      </c>
      <c r="M6" s="24">
        <v>7641</v>
      </c>
      <c r="N6" s="24">
        <v>22383</v>
      </c>
      <c r="O6" s="24">
        <v>2903</v>
      </c>
      <c r="P6" s="24">
        <v>4921</v>
      </c>
      <c r="Q6" s="24">
        <v>99105</v>
      </c>
      <c r="R6" s="24">
        <v>106929</v>
      </c>
      <c r="S6" s="24"/>
      <c r="T6" s="24"/>
      <c r="U6" s="24"/>
      <c r="V6" s="24"/>
      <c r="W6" s="24">
        <v>224272</v>
      </c>
      <c r="X6" s="24">
        <v>333090</v>
      </c>
      <c r="Y6" s="24">
        <v>-108818</v>
      </c>
      <c r="Z6" s="6">
        <v>-32.67</v>
      </c>
      <c r="AA6" s="22">
        <v>446460</v>
      </c>
    </row>
    <row r="7" spans="1:27" ht="13.5">
      <c r="A7" s="5" t="s">
        <v>34</v>
      </c>
      <c r="B7" s="3"/>
      <c r="C7" s="25">
        <v>93372571</v>
      </c>
      <c r="D7" s="25"/>
      <c r="E7" s="26">
        <v>94318120</v>
      </c>
      <c r="F7" s="27">
        <v>97893520</v>
      </c>
      <c r="G7" s="27">
        <v>57974552</v>
      </c>
      <c r="H7" s="27">
        <v>1134684</v>
      </c>
      <c r="I7" s="27">
        <v>1134554</v>
      </c>
      <c r="J7" s="27">
        <v>60243790</v>
      </c>
      <c r="K7" s="27">
        <v>839408</v>
      </c>
      <c r="L7" s="27">
        <v>1121336</v>
      </c>
      <c r="M7" s="27">
        <v>12371150</v>
      </c>
      <c r="N7" s="27">
        <v>14331894</v>
      </c>
      <c r="O7" s="27">
        <v>1458675</v>
      </c>
      <c r="P7" s="27">
        <v>1213154</v>
      </c>
      <c r="Q7" s="27">
        <v>9657707</v>
      </c>
      <c r="R7" s="27">
        <v>12329536</v>
      </c>
      <c r="S7" s="27"/>
      <c r="T7" s="27"/>
      <c r="U7" s="27"/>
      <c r="V7" s="27"/>
      <c r="W7" s="27">
        <v>86905220</v>
      </c>
      <c r="X7" s="27">
        <v>81505240</v>
      </c>
      <c r="Y7" s="27">
        <v>5399980</v>
      </c>
      <c r="Z7" s="7">
        <v>6.63</v>
      </c>
      <c r="AA7" s="25">
        <v>97893520</v>
      </c>
    </row>
    <row r="8" spans="1:27" ht="13.5">
      <c r="A8" s="5" t="s">
        <v>35</v>
      </c>
      <c r="B8" s="3"/>
      <c r="C8" s="22">
        <v>6608389</v>
      </c>
      <c r="D8" s="22"/>
      <c r="E8" s="23">
        <v>1700210</v>
      </c>
      <c r="F8" s="24">
        <v>3553090</v>
      </c>
      <c r="G8" s="24">
        <v>136157</v>
      </c>
      <c r="H8" s="24">
        <v>133857</v>
      </c>
      <c r="I8" s="24">
        <v>112281</v>
      </c>
      <c r="J8" s="24">
        <v>382295</v>
      </c>
      <c r="K8" s="24">
        <v>169630</v>
      </c>
      <c r="L8" s="24">
        <v>160855</v>
      </c>
      <c r="M8" s="24">
        <v>108239</v>
      </c>
      <c r="N8" s="24">
        <v>438724</v>
      </c>
      <c r="O8" s="24">
        <v>213328</v>
      </c>
      <c r="P8" s="24">
        <v>207433</v>
      </c>
      <c r="Q8" s="24">
        <v>140390</v>
      </c>
      <c r="R8" s="24">
        <v>561151</v>
      </c>
      <c r="S8" s="24"/>
      <c r="T8" s="24"/>
      <c r="U8" s="24"/>
      <c r="V8" s="24"/>
      <c r="W8" s="24">
        <v>1382170</v>
      </c>
      <c r="X8" s="24">
        <v>1275480</v>
      </c>
      <c r="Y8" s="24">
        <v>106690</v>
      </c>
      <c r="Z8" s="6">
        <v>8.36</v>
      </c>
      <c r="AA8" s="22">
        <v>3553090</v>
      </c>
    </row>
    <row r="9" spans="1:27" ht="13.5">
      <c r="A9" s="2" t="s">
        <v>36</v>
      </c>
      <c r="B9" s="3"/>
      <c r="C9" s="19">
        <f aca="true" t="shared" si="1" ref="C9:Y9">SUM(C10:C14)</f>
        <v>62730374</v>
      </c>
      <c r="D9" s="19">
        <f>SUM(D10:D14)</f>
        <v>0</v>
      </c>
      <c r="E9" s="20">
        <f t="shared" si="1"/>
        <v>86216680</v>
      </c>
      <c r="F9" s="21">
        <f t="shared" si="1"/>
        <v>92265569</v>
      </c>
      <c r="G9" s="21">
        <f t="shared" si="1"/>
        <v>13275875</v>
      </c>
      <c r="H9" s="21">
        <f t="shared" si="1"/>
        <v>-11057581</v>
      </c>
      <c r="I9" s="21">
        <f t="shared" si="1"/>
        <v>1385302</v>
      </c>
      <c r="J9" s="21">
        <f t="shared" si="1"/>
        <v>3603596</v>
      </c>
      <c r="K9" s="21">
        <f t="shared" si="1"/>
        <v>1702253</v>
      </c>
      <c r="L9" s="21">
        <f t="shared" si="1"/>
        <v>2084131</v>
      </c>
      <c r="M9" s="21">
        <f t="shared" si="1"/>
        <v>1904612</v>
      </c>
      <c r="N9" s="21">
        <f t="shared" si="1"/>
        <v>5690996</v>
      </c>
      <c r="O9" s="21">
        <f t="shared" si="1"/>
        <v>9147537</v>
      </c>
      <c r="P9" s="21">
        <f t="shared" si="1"/>
        <v>1147756</v>
      </c>
      <c r="Q9" s="21">
        <f t="shared" si="1"/>
        <v>1974256</v>
      </c>
      <c r="R9" s="21">
        <f t="shared" si="1"/>
        <v>12269549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21564141</v>
      </c>
      <c r="X9" s="21">
        <f t="shared" si="1"/>
        <v>64665090</v>
      </c>
      <c r="Y9" s="21">
        <f t="shared" si="1"/>
        <v>-43100949</v>
      </c>
      <c r="Z9" s="4">
        <f>+IF(X9&lt;&gt;0,+(Y9/X9)*100,0)</f>
        <v>-66.65257714788612</v>
      </c>
      <c r="AA9" s="19">
        <f>SUM(AA10:AA14)</f>
        <v>92265569</v>
      </c>
    </row>
    <row r="10" spans="1:27" ht="13.5">
      <c r="A10" s="5" t="s">
        <v>37</v>
      </c>
      <c r="B10" s="3"/>
      <c r="C10" s="22">
        <v>9555723</v>
      </c>
      <c r="D10" s="22"/>
      <c r="E10" s="23">
        <v>11378230</v>
      </c>
      <c r="F10" s="24">
        <v>14529323</v>
      </c>
      <c r="G10" s="24">
        <v>117479</v>
      </c>
      <c r="H10" s="24">
        <v>743512</v>
      </c>
      <c r="I10" s="24">
        <v>765121</v>
      </c>
      <c r="J10" s="24">
        <v>1626112</v>
      </c>
      <c r="K10" s="24">
        <v>1119432</v>
      </c>
      <c r="L10" s="24">
        <v>1606784</v>
      </c>
      <c r="M10" s="24">
        <v>1086889</v>
      </c>
      <c r="N10" s="24">
        <v>3813105</v>
      </c>
      <c r="O10" s="24">
        <v>2277851</v>
      </c>
      <c r="P10" s="24">
        <v>646981</v>
      </c>
      <c r="Q10" s="24">
        <v>1326715</v>
      </c>
      <c r="R10" s="24">
        <v>4251547</v>
      </c>
      <c r="S10" s="24"/>
      <c r="T10" s="24"/>
      <c r="U10" s="24"/>
      <c r="V10" s="24"/>
      <c r="W10" s="24">
        <v>9690764</v>
      </c>
      <c r="X10" s="24">
        <v>8534250</v>
      </c>
      <c r="Y10" s="24">
        <v>1156514</v>
      </c>
      <c r="Z10" s="6">
        <v>13.55</v>
      </c>
      <c r="AA10" s="22">
        <v>14529323</v>
      </c>
    </row>
    <row r="11" spans="1:27" ht="13.5">
      <c r="A11" s="5" t="s">
        <v>38</v>
      </c>
      <c r="B11" s="3"/>
      <c r="C11" s="22">
        <v>275595</v>
      </c>
      <c r="D11" s="22"/>
      <c r="E11" s="23">
        <v>391000</v>
      </c>
      <c r="F11" s="24">
        <v>2291000</v>
      </c>
      <c r="G11" s="24"/>
      <c r="H11" s="24"/>
      <c r="I11" s="24"/>
      <c r="J11" s="24"/>
      <c r="K11" s="24">
        <v>38349</v>
      </c>
      <c r="L11" s="24">
        <v>46604</v>
      </c>
      <c r="M11" s="24">
        <v>143513</v>
      </c>
      <c r="N11" s="24">
        <v>228466</v>
      </c>
      <c r="O11" s="24">
        <v>366692</v>
      </c>
      <c r="P11" s="24">
        <v>86149</v>
      </c>
      <c r="Q11" s="24">
        <v>84420</v>
      </c>
      <c r="R11" s="24">
        <v>537261</v>
      </c>
      <c r="S11" s="24"/>
      <c r="T11" s="24"/>
      <c r="U11" s="24"/>
      <c r="V11" s="24"/>
      <c r="W11" s="24">
        <v>765727</v>
      </c>
      <c r="X11" s="24">
        <v>293490</v>
      </c>
      <c r="Y11" s="24">
        <v>472237</v>
      </c>
      <c r="Z11" s="6">
        <v>160.9</v>
      </c>
      <c r="AA11" s="22">
        <v>2291000</v>
      </c>
    </row>
    <row r="12" spans="1:27" ht="13.5">
      <c r="A12" s="5" t="s">
        <v>39</v>
      </c>
      <c r="B12" s="3"/>
      <c r="C12" s="22">
        <v>25026711</v>
      </c>
      <c r="D12" s="22"/>
      <c r="E12" s="23">
        <v>25059250</v>
      </c>
      <c r="F12" s="24">
        <v>25986030</v>
      </c>
      <c r="G12" s="24">
        <v>269974</v>
      </c>
      <c r="H12" s="24">
        <v>481832</v>
      </c>
      <c r="I12" s="24">
        <v>604099</v>
      </c>
      <c r="J12" s="24">
        <v>1355905</v>
      </c>
      <c r="K12" s="24">
        <v>413696</v>
      </c>
      <c r="L12" s="24">
        <v>417493</v>
      </c>
      <c r="M12" s="24">
        <v>357429</v>
      </c>
      <c r="N12" s="24">
        <v>1188618</v>
      </c>
      <c r="O12" s="24">
        <v>395223</v>
      </c>
      <c r="P12" s="24">
        <v>380726</v>
      </c>
      <c r="Q12" s="24">
        <v>542511</v>
      </c>
      <c r="R12" s="24">
        <v>1318460</v>
      </c>
      <c r="S12" s="24"/>
      <c r="T12" s="24"/>
      <c r="U12" s="24"/>
      <c r="V12" s="24"/>
      <c r="W12" s="24">
        <v>3862983</v>
      </c>
      <c r="X12" s="24">
        <v>18795150</v>
      </c>
      <c r="Y12" s="24">
        <v>-14932167</v>
      </c>
      <c r="Z12" s="6">
        <v>-79.45</v>
      </c>
      <c r="AA12" s="22">
        <v>25986030</v>
      </c>
    </row>
    <row r="13" spans="1:27" ht="13.5">
      <c r="A13" s="5" t="s">
        <v>40</v>
      </c>
      <c r="B13" s="3"/>
      <c r="C13" s="22">
        <v>27872345</v>
      </c>
      <c r="D13" s="22"/>
      <c r="E13" s="23">
        <v>49388200</v>
      </c>
      <c r="F13" s="24">
        <v>49459216</v>
      </c>
      <c r="G13" s="24">
        <v>12888422</v>
      </c>
      <c r="H13" s="24">
        <v>-12282925</v>
      </c>
      <c r="I13" s="24">
        <v>16082</v>
      </c>
      <c r="J13" s="24">
        <v>621579</v>
      </c>
      <c r="K13" s="24">
        <v>130776</v>
      </c>
      <c r="L13" s="24">
        <v>13250</v>
      </c>
      <c r="M13" s="24">
        <v>316781</v>
      </c>
      <c r="N13" s="24">
        <v>460807</v>
      </c>
      <c r="O13" s="24">
        <v>6107771</v>
      </c>
      <c r="P13" s="24">
        <v>33900</v>
      </c>
      <c r="Q13" s="24">
        <v>20610</v>
      </c>
      <c r="R13" s="24">
        <v>6162281</v>
      </c>
      <c r="S13" s="24"/>
      <c r="T13" s="24"/>
      <c r="U13" s="24"/>
      <c r="V13" s="24"/>
      <c r="W13" s="24">
        <v>7244667</v>
      </c>
      <c r="X13" s="24">
        <v>37042200</v>
      </c>
      <c r="Y13" s="24">
        <v>-29797533</v>
      </c>
      <c r="Z13" s="6">
        <v>-80.44</v>
      </c>
      <c r="AA13" s="22">
        <v>49459216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4234923</v>
      </c>
      <c r="D15" s="19">
        <f>SUM(D16:D18)</f>
        <v>0</v>
      </c>
      <c r="E15" s="20">
        <f t="shared" si="2"/>
        <v>6990120</v>
      </c>
      <c r="F15" s="21">
        <f t="shared" si="2"/>
        <v>4543570</v>
      </c>
      <c r="G15" s="21">
        <f t="shared" si="2"/>
        <v>132062</v>
      </c>
      <c r="H15" s="21">
        <f t="shared" si="2"/>
        <v>213304</v>
      </c>
      <c r="I15" s="21">
        <f t="shared" si="2"/>
        <v>329590</v>
      </c>
      <c r="J15" s="21">
        <f t="shared" si="2"/>
        <v>674956</v>
      </c>
      <c r="K15" s="21">
        <f t="shared" si="2"/>
        <v>233789</v>
      </c>
      <c r="L15" s="21">
        <f t="shared" si="2"/>
        <v>304983</v>
      </c>
      <c r="M15" s="21">
        <f t="shared" si="2"/>
        <v>446961</v>
      </c>
      <c r="N15" s="21">
        <f t="shared" si="2"/>
        <v>985733</v>
      </c>
      <c r="O15" s="21">
        <f t="shared" si="2"/>
        <v>-101658</v>
      </c>
      <c r="P15" s="21">
        <f t="shared" si="2"/>
        <v>368672</v>
      </c>
      <c r="Q15" s="21">
        <f t="shared" si="2"/>
        <v>447264</v>
      </c>
      <c r="R15" s="21">
        <f t="shared" si="2"/>
        <v>714278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2374967</v>
      </c>
      <c r="X15" s="21">
        <f t="shared" si="2"/>
        <v>5243490</v>
      </c>
      <c r="Y15" s="21">
        <f t="shared" si="2"/>
        <v>-2868523</v>
      </c>
      <c r="Z15" s="4">
        <f>+IF(X15&lt;&gt;0,+(Y15/X15)*100,0)</f>
        <v>-54.70636923118</v>
      </c>
      <c r="AA15" s="19">
        <f>SUM(AA16:AA18)</f>
        <v>4543570</v>
      </c>
    </row>
    <row r="16" spans="1:27" ht="13.5">
      <c r="A16" s="5" t="s">
        <v>43</v>
      </c>
      <c r="B16" s="3"/>
      <c r="C16" s="22">
        <v>3079889</v>
      </c>
      <c r="D16" s="22"/>
      <c r="E16" s="23">
        <v>4001190</v>
      </c>
      <c r="F16" s="24">
        <v>4001190</v>
      </c>
      <c r="G16" s="24">
        <v>99244</v>
      </c>
      <c r="H16" s="24">
        <v>164618</v>
      </c>
      <c r="I16" s="24">
        <v>302564</v>
      </c>
      <c r="J16" s="24">
        <v>566426</v>
      </c>
      <c r="K16" s="24">
        <v>212060</v>
      </c>
      <c r="L16" s="24">
        <v>249098</v>
      </c>
      <c r="M16" s="24">
        <v>146786</v>
      </c>
      <c r="N16" s="24">
        <v>607944</v>
      </c>
      <c r="O16" s="24">
        <v>167386</v>
      </c>
      <c r="P16" s="24">
        <v>335612</v>
      </c>
      <c r="Q16" s="24">
        <v>321360</v>
      </c>
      <c r="R16" s="24">
        <v>824358</v>
      </c>
      <c r="S16" s="24"/>
      <c r="T16" s="24"/>
      <c r="U16" s="24"/>
      <c r="V16" s="24"/>
      <c r="W16" s="24">
        <v>1998728</v>
      </c>
      <c r="X16" s="24">
        <v>3001410</v>
      </c>
      <c r="Y16" s="24">
        <v>-1002682</v>
      </c>
      <c r="Z16" s="6">
        <v>-33.41</v>
      </c>
      <c r="AA16" s="22">
        <v>4001190</v>
      </c>
    </row>
    <row r="17" spans="1:27" ht="13.5">
      <c r="A17" s="5" t="s">
        <v>44</v>
      </c>
      <c r="B17" s="3"/>
      <c r="C17" s="22">
        <v>871941</v>
      </c>
      <c r="D17" s="22"/>
      <c r="E17" s="23">
        <v>2809030</v>
      </c>
      <c r="F17" s="24">
        <v>185900</v>
      </c>
      <c r="G17" s="24"/>
      <c r="H17" s="24">
        <v>2028</v>
      </c>
      <c r="I17" s="24"/>
      <c r="J17" s="24">
        <v>2028</v>
      </c>
      <c r="K17" s="24"/>
      <c r="L17" s="24">
        <v>29812</v>
      </c>
      <c r="M17" s="24">
        <v>283761</v>
      </c>
      <c r="N17" s="24">
        <v>313573</v>
      </c>
      <c r="O17" s="24">
        <v>-305273</v>
      </c>
      <c r="P17" s="24">
        <v>4060</v>
      </c>
      <c r="Q17" s="24">
        <v>101398</v>
      </c>
      <c r="R17" s="24">
        <v>-199815</v>
      </c>
      <c r="S17" s="24"/>
      <c r="T17" s="24"/>
      <c r="U17" s="24"/>
      <c r="V17" s="24"/>
      <c r="W17" s="24">
        <v>115786</v>
      </c>
      <c r="X17" s="24">
        <v>2106900</v>
      </c>
      <c r="Y17" s="24">
        <v>-1991114</v>
      </c>
      <c r="Z17" s="6">
        <v>-94.5</v>
      </c>
      <c r="AA17" s="22">
        <v>185900</v>
      </c>
    </row>
    <row r="18" spans="1:27" ht="13.5">
      <c r="A18" s="5" t="s">
        <v>45</v>
      </c>
      <c r="B18" s="3"/>
      <c r="C18" s="22">
        <v>283093</v>
      </c>
      <c r="D18" s="22"/>
      <c r="E18" s="23">
        <v>179900</v>
      </c>
      <c r="F18" s="24">
        <v>356480</v>
      </c>
      <c r="G18" s="24">
        <v>32818</v>
      </c>
      <c r="H18" s="24">
        <v>46658</v>
      </c>
      <c r="I18" s="24">
        <v>27026</v>
      </c>
      <c r="J18" s="24">
        <v>106502</v>
      </c>
      <c r="K18" s="24">
        <v>21729</v>
      </c>
      <c r="L18" s="24">
        <v>26073</v>
      </c>
      <c r="M18" s="24">
        <v>16414</v>
      </c>
      <c r="N18" s="24">
        <v>64216</v>
      </c>
      <c r="O18" s="24">
        <v>36229</v>
      </c>
      <c r="P18" s="24">
        <v>29000</v>
      </c>
      <c r="Q18" s="24">
        <v>24506</v>
      </c>
      <c r="R18" s="24">
        <v>89735</v>
      </c>
      <c r="S18" s="24"/>
      <c r="T18" s="24"/>
      <c r="U18" s="24"/>
      <c r="V18" s="24"/>
      <c r="W18" s="24">
        <v>260453</v>
      </c>
      <c r="X18" s="24">
        <v>135180</v>
      </c>
      <c r="Y18" s="24">
        <v>125273</v>
      </c>
      <c r="Z18" s="6">
        <v>92.67</v>
      </c>
      <c r="AA18" s="22">
        <v>356480</v>
      </c>
    </row>
    <row r="19" spans="1:27" ht="13.5">
      <c r="A19" s="2" t="s">
        <v>46</v>
      </c>
      <c r="B19" s="8"/>
      <c r="C19" s="19">
        <f aca="true" t="shared" si="3" ref="C19:Y19">SUM(C20:C23)</f>
        <v>434148600</v>
      </c>
      <c r="D19" s="19">
        <f>SUM(D20:D23)</f>
        <v>0</v>
      </c>
      <c r="E19" s="20">
        <f t="shared" si="3"/>
        <v>454912510</v>
      </c>
      <c r="F19" s="21">
        <f t="shared" si="3"/>
        <v>465516256</v>
      </c>
      <c r="G19" s="21">
        <f t="shared" si="3"/>
        <v>49933387</v>
      </c>
      <c r="H19" s="21">
        <f t="shared" si="3"/>
        <v>15358902</v>
      </c>
      <c r="I19" s="21">
        <f t="shared" si="3"/>
        <v>32337633</v>
      </c>
      <c r="J19" s="21">
        <f t="shared" si="3"/>
        <v>97629922</v>
      </c>
      <c r="K19" s="21">
        <f t="shared" si="3"/>
        <v>28690825</v>
      </c>
      <c r="L19" s="21">
        <f t="shared" si="3"/>
        <v>31751655</v>
      </c>
      <c r="M19" s="21">
        <f t="shared" si="3"/>
        <v>45335731</v>
      </c>
      <c r="N19" s="21">
        <f t="shared" si="3"/>
        <v>105778211</v>
      </c>
      <c r="O19" s="21">
        <f t="shared" si="3"/>
        <v>38495144</v>
      </c>
      <c r="P19" s="21">
        <f t="shared" si="3"/>
        <v>44723142</v>
      </c>
      <c r="Q19" s="21">
        <f t="shared" si="3"/>
        <v>49274679</v>
      </c>
      <c r="R19" s="21">
        <f t="shared" si="3"/>
        <v>132492965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335901098</v>
      </c>
      <c r="X19" s="21">
        <f t="shared" si="3"/>
        <v>341508370</v>
      </c>
      <c r="Y19" s="21">
        <f t="shared" si="3"/>
        <v>-5607272</v>
      </c>
      <c r="Z19" s="4">
        <f>+IF(X19&lt;&gt;0,+(Y19/X19)*100,0)</f>
        <v>-1.6419134910221966</v>
      </c>
      <c r="AA19" s="19">
        <f>SUM(AA20:AA23)</f>
        <v>465516256</v>
      </c>
    </row>
    <row r="20" spans="1:27" ht="13.5">
      <c r="A20" s="5" t="s">
        <v>47</v>
      </c>
      <c r="B20" s="3"/>
      <c r="C20" s="22">
        <v>314363258</v>
      </c>
      <c r="D20" s="22"/>
      <c r="E20" s="23">
        <v>335922230</v>
      </c>
      <c r="F20" s="24">
        <v>341466416</v>
      </c>
      <c r="G20" s="24">
        <v>27670140</v>
      </c>
      <c r="H20" s="24">
        <v>11988363</v>
      </c>
      <c r="I20" s="24">
        <v>25302003</v>
      </c>
      <c r="J20" s="24">
        <v>64960506</v>
      </c>
      <c r="K20" s="24">
        <v>23231801</v>
      </c>
      <c r="L20" s="24">
        <v>24762724</v>
      </c>
      <c r="M20" s="24">
        <v>30916828</v>
      </c>
      <c r="N20" s="24">
        <v>78911353</v>
      </c>
      <c r="O20" s="24">
        <v>31487685</v>
      </c>
      <c r="P20" s="24">
        <v>36983991</v>
      </c>
      <c r="Q20" s="24">
        <v>35754721</v>
      </c>
      <c r="R20" s="24">
        <v>104226397</v>
      </c>
      <c r="S20" s="24"/>
      <c r="T20" s="24"/>
      <c r="U20" s="24"/>
      <c r="V20" s="24"/>
      <c r="W20" s="24">
        <v>248098256</v>
      </c>
      <c r="X20" s="24">
        <v>251942490</v>
      </c>
      <c r="Y20" s="24">
        <v>-3844234</v>
      </c>
      <c r="Z20" s="6">
        <v>-1.53</v>
      </c>
      <c r="AA20" s="22">
        <v>341466416</v>
      </c>
    </row>
    <row r="21" spans="1:27" ht="13.5">
      <c r="A21" s="5" t="s">
        <v>48</v>
      </c>
      <c r="B21" s="3"/>
      <c r="C21" s="22">
        <v>41387073</v>
      </c>
      <c r="D21" s="22"/>
      <c r="E21" s="23">
        <v>52045890</v>
      </c>
      <c r="F21" s="24">
        <v>56267630</v>
      </c>
      <c r="G21" s="24">
        <v>4725029</v>
      </c>
      <c r="H21" s="24">
        <v>560946</v>
      </c>
      <c r="I21" s="24">
        <v>2373206</v>
      </c>
      <c r="J21" s="24">
        <v>7659181</v>
      </c>
      <c r="K21" s="24">
        <v>1462965</v>
      </c>
      <c r="L21" s="24">
        <v>2561555</v>
      </c>
      <c r="M21" s="24">
        <v>4410100</v>
      </c>
      <c r="N21" s="24">
        <v>8434620</v>
      </c>
      <c r="O21" s="24">
        <v>3882579</v>
      </c>
      <c r="P21" s="24">
        <v>4904925</v>
      </c>
      <c r="Q21" s="24">
        <v>5674692</v>
      </c>
      <c r="R21" s="24">
        <v>14462196</v>
      </c>
      <c r="S21" s="24"/>
      <c r="T21" s="24"/>
      <c r="U21" s="24"/>
      <c r="V21" s="24"/>
      <c r="W21" s="24">
        <v>30555997</v>
      </c>
      <c r="X21" s="24">
        <v>39356770</v>
      </c>
      <c r="Y21" s="24">
        <v>-8800773</v>
      </c>
      <c r="Z21" s="6">
        <v>-22.36</v>
      </c>
      <c r="AA21" s="22">
        <v>56267630</v>
      </c>
    </row>
    <row r="22" spans="1:27" ht="13.5">
      <c r="A22" s="5" t="s">
        <v>49</v>
      </c>
      <c r="B22" s="3"/>
      <c r="C22" s="25">
        <v>50171753</v>
      </c>
      <c r="D22" s="25"/>
      <c r="E22" s="26">
        <v>36021810</v>
      </c>
      <c r="F22" s="27">
        <v>36020420</v>
      </c>
      <c r="G22" s="27">
        <v>7172987</v>
      </c>
      <c r="H22" s="27">
        <v>5656194</v>
      </c>
      <c r="I22" s="27">
        <v>1869152</v>
      </c>
      <c r="J22" s="27">
        <v>14698333</v>
      </c>
      <c r="K22" s="27">
        <v>1737237</v>
      </c>
      <c r="L22" s="27">
        <v>1823156</v>
      </c>
      <c r="M22" s="27">
        <v>5532289</v>
      </c>
      <c r="N22" s="27">
        <v>9092682</v>
      </c>
      <c r="O22" s="27">
        <v>1657717</v>
      </c>
      <c r="P22" s="27">
        <v>1555065</v>
      </c>
      <c r="Q22" s="27">
        <v>4525939</v>
      </c>
      <c r="R22" s="27">
        <v>7738721</v>
      </c>
      <c r="S22" s="27"/>
      <c r="T22" s="27"/>
      <c r="U22" s="27"/>
      <c r="V22" s="27"/>
      <c r="W22" s="27">
        <v>31529736</v>
      </c>
      <c r="X22" s="27">
        <v>27016740</v>
      </c>
      <c r="Y22" s="27">
        <v>4512996</v>
      </c>
      <c r="Z22" s="7">
        <v>16.7</v>
      </c>
      <c r="AA22" s="25">
        <v>36020420</v>
      </c>
    </row>
    <row r="23" spans="1:27" ht="13.5">
      <c r="A23" s="5" t="s">
        <v>50</v>
      </c>
      <c r="B23" s="3"/>
      <c r="C23" s="22">
        <v>28226516</v>
      </c>
      <c r="D23" s="22"/>
      <c r="E23" s="23">
        <v>30922580</v>
      </c>
      <c r="F23" s="24">
        <v>31761790</v>
      </c>
      <c r="G23" s="24">
        <v>10365231</v>
      </c>
      <c r="H23" s="24">
        <v>-2846601</v>
      </c>
      <c r="I23" s="24">
        <v>2793272</v>
      </c>
      <c r="J23" s="24">
        <v>10311902</v>
      </c>
      <c r="K23" s="24">
        <v>2258822</v>
      </c>
      <c r="L23" s="24">
        <v>2604220</v>
      </c>
      <c r="M23" s="24">
        <v>4476514</v>
      </c>
      <c r="N23" s="24">
        <v>9339556</v>
      </c>
      <c r="O23" s="24">
        <v>1467163</v>
      </c>
      <c r="P23" s="24">
        <v>1279161</v>
      </c>
      <c r="Q23" s="24">
        <v>3319327</v>
      </c>
      <c r="R23" s="24">
        <v>6065651</v>
      </c>
      <c r="S23" s="24"/>
      <c r="T23" s="24"/>
      <c r="U23" s="24"/>
      <c r="V23" s="24"/>
      <c r="W23" s="24">
        <v>25717109</v>
      </c>
      <c r="X23" s="24">
        <v>23192370</v>
      </c>
      <c r="Y23" s="24">
        <v>2524739</v>
      </c>
      <c r="Z23" s="6">
        <v>10.89</v>
      </c>
      <c r="AA23" s="22">
        <v>31761790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601716905</v>
      </c>
      <c r="D25" s="40">
        <f>+D5+D9+D15+D19+D24</f>
        <v>0</v>
      </c>
      <c r="E25" s="41">
        <f t="shared" si="4"/>
        <v>644581480</v>
      </c>
      <c r="F25" s="42">
        <f t="shared" si="4"/>
        <v>664218465</v>
      </c>
      <c r="G25" s="42">
        <f t="shared" si="4"/>
        <v>121457119</v>
      </c>
      <c r="H25" s="42">
        <f t="shared" si="4"/>
        <v>5805520</v>
      </c>
      <c r="I25" s="42">
        <f t="shared" si="4"/>
        <v>35366880</v>
      </c>
      <c r="J25" s="42">
        <f t="shared" si="4"/>
        <v>162629519</v>
      </c>
      <c r="K25" s="42">
        <f t="shared" si="4"/>
        <v>31642253</v>
      </c>
      <c r="L25" s="42">
        <f t="shared" si="4"/>
        <v>35431354</v>
      </c>
      <c r="M25" s="42">
        <f t="shared" si="4"/>
        <v>60174334</v>
      </c>
      <c r="N25" s="42">
        <f t="shared" si="4"/>
        <v>127247941</v>
      </c>
      <c r="O25" s="42">
        <f t="shared" si="4"/>
        <v>49215929</v>
      </c>
      <c r="P25" s="42">
        <f t="shared" si="4"/>
        <v>47665078</v>
      </c>
      <c r="Q25" s="42">
        <f t="shared" si="4"/>
        <v>61593401</v>
      </c>
      <c r="R25" s="42">
        <f t="shared" si="4"/>
        <v>158474408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448351868</v>
      </c>
      <c r="X25" s="42">
        <f t="shared" si="4"/>
        <v>494530760</v>
      </c>
      <c r="Y25" s="42">
        <f t="shared" si="4"/>
        <v>-46178892</v>
      </c>
      <c r="Z25" s="43">
        <f>+IF(X25&lt;&gt;0,+(Y25/X25)*100,0)</f>
        <v>-9.337921062786874</v>
      </c>
      <c r="AA25" s="40">
        <f>+AA5+AA9+AA15+AA19+AA24</f>
        <v>664218465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80296883</v>
      </c>
      <c r="D28" s="19">
        <f>SUM(D29:D31)</f>
        <v>0</v>
      </c>
      <c r="E28" s="20">
        <f t="shared" si="5"/>
        <v>97149889</v>
      </c>
      <c r="F28" s="21">
        <f t="shared" si="5"/>
        <v>102540018</v>
      </c>
      <c r="G28" s="21">
        <f t="shared" si="5"/>
        <v>5212838</v>
      </c>
      <c r="H28" s="21">
        <f t="shared" si="5"/>
        <v>7409009</v>
      </c>
      <c r="I28" s="21">
        <f t="shared" si="5"/>
        <v>7925711</v>
      </c>
      <c r="J28" s="21">
        <f t="shared" si="5"/>
        <v>20547558</v>
      </c>
      <c r="K28" s="21">
        <f t="shared" si="5"/>
        <v>6122093</v>
      </c>
      <c r="L28" s="21">
        <f t="shared" si="5"/>
        <v>6910938</v>
      </c>
      <c r="M28" s="21">
        <f t="shared" si="5"/>
        <v>7460503</v>
      </c>
      <c r="N28" s="21">
        <f t="shared" si="5"/>
        <v>20493534</v>
      </c>
      <c r="O28" s="21">
        <f t="shared" si="5"/>
        <v>7039860</v>
      </c>
      <c r="P28" s="21">
        <f t="shared" si="5"/>
        <v>6633905</v>
      </c>
      <c r="Q28" s="21">
        <f t="shared" si="5"/>
        <v>6736063</v>
      </c>
      <c r="R28" s="21">
        <f t="shared" si="5"/>
        <v>20409828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61450920</v>
      </c>
      <c r="X28" s="21">
        <f t="shared" si="5"/>
        <v>72872100</v>
      </c>
      <c r="Y28" s="21">
        <f t="shared" si="5"/>
        <v>-11421180</v>
      </c>
      <c r="Z28" s="4">
        <f>+IF(X28&lt;&gt;0,+(Y28/X28)*100,0)</f>
        <v>-15.672911855154442</v>
      </c>
      <c r="AA28" s="19">
        <f>SUM(AA29:AA31)</f>
        <v>102540018</v>
      </c>
    </row>
    <row r="29" spans="1:27" ht="13.5">
      <c r="A29" s="5" t="s">
        <v>33</v>
      </c>
      <c r="B29" s="3"/>
      <c r="C29" s="22">
        <v>29086367</v>
      </c>
      <c r="D29" s="22"/>
      <c r="E29" s="23">
        <v>34893992</v>
      </c>
      <c r="F29" s="24">
        <v>34960937</v>
      </c>
      <c r="G29" s="24">
        <v>2143981</v>
      </c>
      <c r="H29" s="24">
        <v>3925187</v>
      </c>
      <c r="I29" s="24">
        <v>2732519</v>
      </c>
      <c r="J29" s="24">
        <v>8801687</v>
      </c>
      <c r="K29" s="24">
        <v>2204619</v>
      </c>
      <c r="L29" s="24">
        <v>2361004</v>
      </c>
      <c r="M29" s="24">
        <v>2288722</v>
      </c>
      <c r="N29" s="24">
        <v>6854345</v>
      </c>
      <c r="O29" s="24">
        <v>2088585</v>
      </c>
      <c r="P29" s="24">
        <v>2005326</v>
      </c>
      <c r="Q29" s="24">
        <v>2656611</v>
      </c>
      <c r="R29" s="24">
        <v>6750522</v>
      </c>
      <c r="S29" s="24"/>
      <c r="T29" s="24"/>
      <c r="U29" s="24"/>
      <c r="V29" s="24"/>
      <c r="W29" s="24">
        <v>22406554</v>
      </c>
      <c r="X29" s="24">
        <v>26173620</v>
      </c>
      <c r="Y29" s="24">
        <v>-3767066</v>
      </c>
      <c r="Z29" s="6">
        <v>-14.39</v>
      </c>
      <c r="AA29" s="22">
        <v>34960937</v>
      </c>
    </row>
    <row r="30" spans="1:27" ht="13.5">
      <c r="A30" s="5" t="s">
        <v>34</v>
      </c>
      <c r="B30" s="3"/>
      <c r="C30" s="25">
        <v>25634071</v>
      </c>
      <c r="D30" s="25"/>
      <c r="E30" s="26">
        <v>34042585</v>
      </c>
      <c r="F30" s="27">
        <v>39297596</v>
      </c>
      <c r="G30" s="27">
        <v>1475797</v>
      </c>
      <c r="H30" s="27">
        <v>1776046</v>
      </c>
      <c r="I30" s="27">
        <v>2315495</v>
      </c>
      <c r="J30" s="27">
        <v>5567338</v>
      </c>
      <c r="K30" s="27">
        <v>2282873</v>
      </c>
      <c r="L30" s="27">
        <v>2830444</v>
      </c>
      <c r="M30" s="27">
        <v>1820100</v>
      </c>
      <c r="N30" s="27">
        <v>6933417</v>
      </c>
      <c r="O30" s="27">
        <v>2676903</v>
      </c>
      <c r="P30" s="27">
        <v>2218372</v>
      </c>
      <c r="Q30" s="27">
        <v>2029423</v>
      </c>
      <c r="R30" s="27">
        <v>6924698</v>
      </c>
      <c r="S30" s="27"/>
      <c r="T30" s="27"/>
      <c r="U30" s="27"/>
      <c r="V30" s="27"/>
      <c r="W30" s="27">
        <v>19425453</v>
      </c>
      <c r="X30" s="27">
        <v>25533630</v>
      </c>
      <c r="Y30" s="27">
        <v>-6108177</v>
      </c>
      <c r="Z30" s="7">
        <v>-23.92</v>
      </c>
      <c r="AA30" s="25">
        <v>39297596</v>
      </c>
    </row>
    <row r="31" spans="1:27" ht="13.5">
      <c r="A31" s="5" t="s">
        <v>35</v>
      </c>
      <c r="B31" s="3"/>
      <c r="C31" s="22">
        <v>25576445</v>
      </c>
      <c r="D31" s="22"/>
      <c r="E31" s="23">
        <v>28213312</v>
      </c>
      <c r="F31" s="24">
        <v>28281485</v>
      </c>
      <c r="G31" s="24">
        <v>1593060</v>
      </c>
      <c r="H31" s="24">
        <v>1707776</v>
      </c>
      <c r="I31" s="24">
        <v>2877697</v>
      </c>
      <c r="J31" s="24">
        <v>6178533</v>
      </c>
      <c r="K31" s="24">
        <v>1634601</v>
      </c>
      <c r="L31" s="24">
        <v>1719490</v>
      </c>
      <c r="M31" s="24">
        <v>3351681</v>
      </c>
      <c r="N31" s="24">
        <v>6705772</v>
      </c>
      <c r="O31" s="24">
        <v>2274372</v>
      </c>
      <c r="P31" s="24">
        <v>2410207</v>
      </c>
      <c r="Q31" s="24">
        <v>2050029</v>
      </c>
      <c r="R31" s="24">
        <v>6734608</v>
      </c>
      <c r="S31" s="24"/>
      <c r="T31" s="24"/>
      <c r="U31" s="24"/>
      <c r="V31" s="24"/>
      <c r="W31" s="24">
        <v>19618913</v>
      </c>
      <c r="X31" s="24">
        <v>21164850</v>
      </c>
      <c r="Y31" s="24">
        <v>-1545937</v>
      </c>
      <c r="Z31" s="6">
        <v>-7.3</v>
      </c>
      <c r="AA31" s="22">
        <v>28281485</v>
      </c>
    </row>
    <row r="32" spans="1:27" ht="13.5">
      <c r="A32" s="2" t="s">
        <v>36</v>
      </c>
      <c r="B32" s="3"/>
      <c r="C32" s="19">
        <f aca="true" t="shared" si="6" ref="C32:Y32">SUM(C33:C37)</f>
        <v>63276868</v>
      </c>
      <c r="D32" s="19">
        <f>SUM(D33:D37)</f>
        <v>0</v>
      </c>
      <c r="E32" s="20">
        <f t="shared" si="6"/>
        <v>116951106</v>
      </c>
      <c r="F32" s="21">
        <f t="shared" si="6"/>
        <v>123321721</v>
      </c>
      <c r="G32" s="21">
        <f t="shared" si="6"/>
        <v>17566644</v>
      </c>
      <c r="H32" s="21">
        <f t="shared" si="6"/>
        <v>-7259946</v>
      </c>
      <c r="I32" s="21">
        <f t="shared" si="6"/>
        <v>5242236</v>
      </c>
      <c r="J32" s="21">
        <f t="shared" si="6"/>
        <v>15548934</v>
      </c>
      <c r="K32" s="21">
        <f t="shared" si="6"/>
        <v>5063192</v>
      </c>
      <c r="L32" s="21">
        <f t="shared" si="6"/>
        <v>5354896</v>
      </c>
      <c r="M32" s="21">
        <f t="shared" si="6"/>
        <v>5526281</v>
      </c>
      <c r="N32" s="21">
        <f t="shared" si="6"/>
        <v>15944369</v>
      </c>
      <c r="O32" s="21">
        <f t="shared" si="6"/>
        <v>11328062</v>
      </c>
      <c r="P32" s="21">
        <f t="shared" si="6"/>
        <v>6162541</v>
      </c>
      <c r="Q32" s="21">
        <f t="shared" si="6"/>
        <v>6376824</v>
      </c>
      <c r="R32" s="21">
        <f t="shared" si="6"/>
        <v>23867427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55360730</v>
      </c>
      <c r="X32" s="21">
        <f t="shared" si="6"/>
        <v>87725790</v>
      </c>
      <c r="Y32" s="21">
        <f t="shared" si="6"/>
        <v>-32365060</v>
      </c>
      <c r="Z32" s="4">
        <f>+IF(X32&lt;&gt;0,+(Y32/X32)*100,0)</f>
        <v>-36.893438064222615</v>
      </c>
      <c r="AA32" s="19">
        <f>SUM(AA33:AA37)</f>
        <v>123321721</v>
      </c>
    </row>
    <row r="33" spans="1:27" ht="13.5">
      <c r="A33" s="5" t="s">
        <v>37</v>
      </c>
      <c r="B33" s="3"/>
      <c r="C33" s="22">
        <v>19394170</v>
      </c>
      <c r="D33" s="22"/>
      <c r="E33" s="23">
        <v>23233637</v>
      </c>
      <c r="F33" s="24">
        <v>23835893</v>
      </c>
      <c r="G33" s="24">
        <v>1469543</v>
      </c>
      <c r="H33" s="24">
        <v>1702291</v>
      </c>
      <c r="I33" s="24">
        <v>1676611</v>
      </c>
      <c r="J33" s="24">
        <v>4848445</v>
      </c>
      <c r="K33" s="24">
        <v>1687866</v>
      </c>
      <c r="L33" s="24">
        <v>1775844</v>
      </c>
      <c r="M33" s="24">
        <v>1695059</v>
      </c>
      <c r="N33" s="24">
        <v>5158769</v>
      </c>
      <c r="O33" s="24">
        <v>1590945</v>
      </c>
      <c r="P33" s="24">
        <v>1649826</v>
      </c>
      <c r="Q33" s="24">
        <v>1735168</v>
      </c>
      <c r="R33" s="24">
        <v>4975939</v>
      </c>
      <c r="S33" s="24"/>
      <c r="T33" s="24"/>
      <c r="U33" s="24"/>
      <c r="V33" s="24"/>
      <c r="W33" s="24">
        <v>14983153</v>
      </c>
      <c r="X33" s="24">
        <v>17432010</v>
      </c>
      <c r="Y33" s="24">
        <v>-2448857</v>
      </c>
      <c r="Z33" s="6">
        <v>-14.05</v>
      </c>
      <c r="AA33" s="22">
        <v>23835893</v>
      </c>
    </row>
    <row r="34" spans="1:27" ht="13.5">
      <c r="A34" s="5" t="s">
        <v>38</v>
      </c>
      <c r="B34" s="3"/>
      <c r="C34" s="22">
        <v>3577820</v>
      </c>
      <c r="D34" s="22"/>
      <c r="E34" s="23">
        <v>4483908</v>
      </c>
      <c r="F34" s="24">
        <v>5748257</v>
      </c>
      <c r="G34" s="24">
        <v>269741</v>
      </c>
      <c r="H34" s="24">
        <v>279043</v>
      </c>
      <c r="I34" s="24">
        <v>369180</v>
      </c>
      <c r="J34" s="24">
        <v>917964</v>
      </c>
      <c r="K34" s="24">
        <v>297730</v>
      </c>
      <c r="L34" s="24">
        <v>358430</v>
      </c>
      <c r="M34" s="24">
        <v>568328</v>
      </c>
      <c r="N34" s="24">
        <v>1224488</v>
      </c>
      <c r="O34" s="24">
        <v>436744</v>
      </c>
      <c r="P34" s="24">
        <v>392926</v>
      </c>
      <c r="Q34" s="24">
        <v>375864</v>
      </c>
      <c r="R34" s="24">
        <v>1205534</v>
      </c>
      <c r="S34" s="24"/>
      <c r="T34" s="24"/>
      <c r="U34" s="24"/>
      <c r="V34" s="24"/>
      <c r="W34" s="24">
        <v>3347986</v>
      </c>
      <c r="X34" s="24">
        <v>3365370</v>
      </c>
      <c r="Y34" s="24">
        <v>-17384</v>
      </c>
      <c r="Z34" s="6">
        <v>-0.52</v>
      </c>
      <c r="AA34" s="22">
        <v>5748257</v>
      </c>
    </row>
    <row r="35" spans="1:27" ht="13.5">
      <c r="A35" s="5" t="s">
        <v>39</v>
      </c>
      <c r="B35" s="3"/>
      <c r="C35" s="22">
        <v>31981339</v>
      </c>
      <c r="D35" s="22"/>
      <c r="E35" s="23">
        <v>36724218</v>
      </c>
      <c r="F35" s="24">
        <v>42420608</v>
      </c>
      <c r="G35" s="24">
        <v>2695250</v>
      </c>
      <c r="H35" s="24">
        <v>2811088</v>
      </c>
      <c r="I35" s="24">
        <v>2898473</v>
      </c>
      <c r="J35" s="24">
        <v>8404811</v>
      </c>
      <c r="K35" s="24">
        <v>2697747</v>
      </c>
      <c r="L35" s="24">
        <v>2913896</v>
      </c>
      <c r="M35" s="24">
        <v>2694147</v>
      </c>
      <c r="N35" s="24">
        <v>8305790</v>
      </c>
      <c r="O35" s="24">
        <v>2883368</v>
      </c>
      <c r="P35" s="24">
        <v>3843393</v>
      </c>
      <c r="Q35" s="24">
        <v>3980396</v>
      </c>
      <c r="R35" s="24">
        <v>10707157</v>
      </c>
      <c r="S35" s="24"/>
      <c r="T35" s="24"/>
      <c r="U35" s="24"/>
      <c r="V35" s="24"/>
      <c r="W35" s="24">
        <v>27417758</v>
      </c>
      <c r="X35" s="24">
        <v>27545400</v>
      </c>
      <c r="Y35" s="24">
        <v>-127642</v>
      </c>
      <c r="Z35" s="6">
        <v>-0.46</v>
      </c>
      <c r="AA35" s="22">
        <v>42420608</v>
      </c>
    </row>
    <row r="36" spans="1:27" ht="13.5">
      <c r="A36" s="5" t="s">
        <v>40</v>
      </c>
      <c r="B36" s="3"/>
      <c r="C36" s="22">
        <v>8323539</v>
      </c>
      <c r="D36" s="22"/>
      <c r="E36" s="23">
        <v>52509343</v>
      </c>
      <c r="F36" s="24">
        <v>51316963</v>
      </c>
      <c r="G36" s="24">
        <v>13132110</v>
      </c>
      <c r="H36" s="24">
        <v>-12052368</v>
      </c>
      <c r="I36" s="24">
        <v>297972</v>
      </c>
      <c r="J36" s="24">
        <v>1377714</v>
      </c>
      <c r="K36" s="24">
        <v>379849</v>
      </c>
      <c r="L36" s="24">
        <v>306726</v>
      </c>
      <c r="M36" s="24">
        <v>568747</v>
      </c>
      <c r="N36" s="24">
        <v>1255322</v>
      </c>
      <c r="O36" s="24">
        <v>6417005</v>
      </c>
      <c r="P36" s="24">
        <v>276396</v>
      </c>
      <c r="Q36" s="24">
        <v>285396</v>
      </c>
      <c r="R36" s="24">
        <v>6978797</v>
      </c>
      <c r="S36" s="24"/>
      <c r="T36" s="24"/>
      <c r="U36" s="24"/>
      <c r="V36" s="24"/>
      <c r="W36" s="24">
        <v>9611833</v>
      </c>
      <c r="X36" s="24">
        <v>39383010</v>
      </c>
      <c r="Y36" s="24">
        <v>-29771177</v>
      </c>
      <c r="Z36" s="6">
        <v>-75.59</v>
      </c>
      <c r="AA36" s="22">
        <v>51316963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41835458</v>
      </c>
      <c r="D38" s="19">
        <f>SUM(D39:D41)</f>
        <v>0</v>
      </c>
      <c r="E38" s="20">
        <f t="shared" si="7"/>
        <v>52244350</v>
      </c>
      <c r="F38" s="21">
        <f t="shared" si="7"/>
        <v>52776459</v>
      </c>
      <c r="G38" s="21">
        <f t="shared" si="7"/>
        <v>2907979</v>
      </c>
      <c r="H38" s="21">
        <f t="shared" si="7"/>
        <v>3107650</v>
      </c>
      <c r="I38" s="21">
        <f t="shared" si="7"/>
        <v>3474330</v>
      </c>
      <c r="J38" s="21">
        <f t="shared" si="7"/>
        <v>9489959</v>
      </c>
      <c r="K38" s="21">
        <f t="shared" si="7"/>
        <v>3207737</v>
      </c>
      <c r="L38" s="21">
        <f t="shared" si="7"/>
        <v>3197192</v>
      </c>
      <c r="M38" s="21">
        <f t="shared" si="7"/>
        <v>5061468</v>
      </c>
      <c r="N38" s="21">
        <f t="shared" si="7"/>
        <v>11466397</v>
      </c>
      <c r="O38" s="21">
        <f t="shared" si="7"/>
        <v>3599121</v>
      </c>
      <c r="P38" s="21">
        <f t="shared" si="7"/>
        <v>3572112</v>
      </c>
      <c r="Q38" s="21">
        <f t="shared" si="7"/>
        <v>3940597</v>
      </c>
      <c r="R38" s="21">
        <f t="shared" si="7"/>
        <v>11111830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32068186</v>
      </c>
      <c r="X38" s="21">
        <f t="shared" si="7"/>
        <v>39188610</v>
      </c>
      <c r="Y38" s="21">
        <f t="shared" si="7"/>
        <v>-7120424</v>
      </c>
      <c r="Z38" s="4">
        <f>+IF(X38&lt;&gt;0,+(Y38/X38)*100,0)</f>
        <v>-18.169626327649794</v>
      </c>
      <c r="AA38" s="19">
        <f>SUM(AA39:AA41)</f>
        <v>52776459</v>
      </c>
    </row>
    <row r="39" spans="1:27" ht="13.5">
      <c r="A39" s="5" t="s">
        <v>43</v>
      </c>
      <c r="B39" s="3"/>
      <c r="C39" s="22">
        <v>9953604</v>
      </c>
      <c r="D39" s="22"/>
      <c r="E39" s="23">
        <v>12831701</v>
      </c>
      <c r="F39" s="24">
        <v>12735910</v>
      </c>
      <c r="G39" s="24">
        <v>856584</v>
      </c>
      <c r="H39" s="24">
        <v>685896</v>
      </c>
      <c r="I39" s="24">
        <v>790492</v>
      </c>
      <c r="J39" s="24">
        <v>2332972</v>
      </c>
      <c r="K39" s="24">
        <v>757422</v>
      </c>
      <c r="L39" s="24">
        <v>691009</v>
      </c>
      <c r="M39" s="24">
        <v>751777</v>
      </c>
      <c r="N39" s="24">
        <v>2200208</v>
      </c>
      <c r="O39" s="24">
        <v>953302</v>
      </c>
      <c r="P39" s="24">
        <v>775207</v>
      </c>
      <c r="Q39" s="24">
        <v>906173</v>
      </c>
      <c r="R39" s="24">
        <v>2634682</v>
      </c>
      <c r="S39" s="24"/>
      <c r="T39" s="24"/>
      <c r="U39" s="24"/>
      <c r="V39" s="24"/>
      <c r="W39" s="24">
        <v>7167862</v>
      </c>
      <c r="X39" s="24">
        <v>9626310</v>
      </c>
      <c r="Y39" s="24">
        <v>-2458448</v>
      </c>
      <c r="Z39" s="6">
        <v>-25.54</v>
      </c>
      <c r="AA39" s="22">
        <v>12735910</v>
      </c>
    </row>
    <row r="40" spans="1:27" ht="13.5">
      <c r="A40" s="5" t="s">
        <v>44</v>
      </c>
      <c r="B40" s="3"/>
      <c r="C40" s="22">
        <v>17250677</v>
      </c>
      <c r="D40" s="22"/>
      <c r="E40" s="23">
        <v>23399147</v>
      </c>
      <c r="F40" s="24">
        <v>23396937</v>
      </c>
      <c r="G40" s="24">
        <v>1040417</v>
      </c>
      <c r="H40" s="24">
        <v>1310812</v>
      </c>
      <c r="I40" s="24">
        <v>1517671</v>
      </c>
      <c r="J40" s="24">
        <v>3868900</v>
      </c>
      <c r="K40" s="24">
        <v>1353260</v>
      </c>
      <c r="L40" s="24">
        <v>1244818</v>
      </c>
      <c r="M40" s="24">
        <v>3109174</v>
      </c>
      <c r="N40" s="24">
        <v>5707252</v>
      </c>
      <c r="O40" s="24">
        <v>1412967</v>
      </c>
      <c r="P40" s="24">
        <v>1567345</v>
      </c>
      <c r="Q40" s="24">
        <v>1767372</v>
      </c>
      <c r="R40" s="24">
        <v>4747684</v>
      </c>
      <c r="S40" s="24"/>
      <c r="T40" s="24"/>
      <c r="U40" s="24"/>
      <c r="V40" s="24"/>
      <c r="W40" s="24">
        <v>14323836</v>
      </c>
      <c r="X40" s="24">
        <v>17550720</v>
      </c>
      <c r="Y40" s="24">
        <v>-3226884</v>
      </c>
      <c r="Z40" s="6">
        <v>-18.39</v>
      </c>
      <c r="AA40" s="22">
        <v>23396937</v>
      </c>
    </row>
    <row r="41" spans="1:27" ht="13.5">
      <c r="A41" s="5" t="s">
        <v>45</v>
      </c>
      <c r="B41" s="3"/>
      <c r="C41" s="22">
        <v>14631177</v>
      </c>
      <c r="D41" s="22"/>
      <c r="E41" s="23">
        <v>16013502</v>
      </c>
      <c r="F41" s="24">
        <v>16643612</v>
      </c>
      <c r="G41" s="24">
        <v>1010978</v>
      </c>
      <c r="H41" s="24">
        <v>1110942</v>
      </c>
      <c r="I41" s="24">
        <v>1166167</v>
      </c>
      <c r="J41" s="24">
        <v>3288087</v>
      </c>
      <c r="K41" s="24">
        <v>1097055</v>
      </c>
      <c r="L41" s="24">
        <v>1261365</v>
      </c>
      <c r="M41" s="24">
        <v>1200517</v>
      </c>
      <c r="N41" s="24">
        <v>3558937</v>
      </c>
      <c r="O41" s="24">
        <v>1232852</v>
      </c>
      <c r="P41" s="24">
        <v>1229560</v>
      </c>
      <c r="Q41" s="24">
        <v>1267052</v>
      </c>
      <c r="R41" s="24">
        <v>3729464</v>
      </c>
      <c r="S41" s="24"/>
      <c r="T41" s="24"/>
      <c r="U41" s="24"/>
      <c r="V41" s="24"/>
      <c r="W41" s="24">
        <v>10576488</v>
      </c>
      <c r="X41" s="24">
        <v>12011580</v>
      </c>
      <c r="Y41" s="24">
        <v>-1435092</v>
      </c>
      <c r="Z41" s="6">
        <v>-11.95</v>
      </c>
      <c r="AA41" s="22">
        <v>16643612</v>
      </c>
    </row>
    <row r="42" spans="1:27" ht="13.5">
      <c r="A42" s="2" t="s">
        <v>46</v>
      </c>
      <c r="B42" s="8"/>
      <c r="C42" s="19">
        <f aca="true" t="shared" si="8" ref="C42:Y42">SUM(C43:C46)</f>
        <v>362300647</v>
      </c>
      <c r="D42" s="19">
        <f>SUM(D43:D46)</f>
        <v>0</v>
      </c>
      <c r="E42" s="20">
        <f t="shared" si="8"/>
        <v>377970974</v>
      </c>
      <c r="F42" s="21">
        <f t="shared" si="8"/>
        <v>388715594</v>
      </c>
      <c r="G42" s="21">
        <f t="shared" si="8"/>
        <v>31149530</v>
      </c>
      <c r="H42" s="21">
        <f t="shared" si="8"/>
        <v>31510315</v>
      </c>
      <c r="I42" s="21">
        <f t="shared" si="8"/>
        <v>25304032</v>
      </c>
      <c r="J42" s="21">
        <f t="shared" si="8"/>
        <v>87963877</v>
      </c>
      <c r="K42" s="21">
        <f t="shared" si="8"/>
        <v>25761538</v>
      </c>
      <c r="L42" s="21">
        <f t="shared" si="8"/>
        <v>27545294</v>
      </c>
      <c r="M42" s="21">
        <f t="shared" si="8"/>
        <v>35387123</v>
      </c>
      <c r="N42" s="21">
        <f t="shared" si="8"/>
        <v>88693955</v>
      </c>
      <c r="O42" s="21">
        <f t="shared" si="8"/>
        <v>32303078</v>
      </c>
      <c r="P42" s="21">
        <f t="shared" si="8"/>
        <v>33264335</v>
      </c>
      <c r="Q42" s="21">
        <f t="shared" si="8"/>
        <v>36603998</v>
      </c>
      <c r="R42" s="21">
        <f t="shared" si="8"/>
        <v>102171411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278829243</v>
      </c>
      <c r="X42" s="21">
        <f t="shared" si="8"/>
        <v>283487220</v>
      </c>
      <c r="Y42" s="21">
        <f t="shared" si="8"/>
        <v>-4657977</v>
      </c>
      <c r="Z42" s="4">
        <f>+IF(X42&lt;&gt;0,+(Y42/X42)*100,0)</f>
        <v>-1.643099466706118</v>
      </c>
      <c r="AA42" s="19">
        <f>SUM(AA43:AA46)</f>
        <v>388715594</v>
      </c>
    </row>
    <row r="43" spans="1:27" ht="13.5">
      <c r="A43" s="5" t="s">
        <v>47</v>
      </c>
      <c r="B43" s="3"/>
      <c r="C43" s="22">
        <v>274612811</v>
      </c>
      <c r="D43" s="22"/>
      <c r="E43" s="23">
        <v>290147187</v>
      </c>
      <c r="F43" s="24">
        <v>297781547</v>
      </c>
      <c r="G43" s="24">
        <v>27297157</v>
      </c>
      <c r="H43" s="24">
        <v>27500923</v>
      </c>
      <c r="I43" s="24">
        <v>19088335</v>
      </c>
      <c r="J43" s="24">
        <v>73886415</v>
      </c>
      <c r="K43" s="24">
        <v>20512463</v>
      </c>
      <c r="L43" s="24">
        <v>22740142</v>
      </c>
      <c r="M43" s="24">
        <v>26673857</v>
      </c>
      <c r="N43" s="24">
        <v>69926462</v>
      </c>
      <c r="O43" s="24">
        <v>26997159</v>
      </c>
      <c r="P43" s="24">
        <v>27553318</v>
      </c>
      <c r="Q43" s="24">
        <v>29811659</v>
      </c>
      <c r="R43" s="24">
        <v>84362136</v>
      </c>
      <c r="S43" s="24"/>
      <c r="T43" s="24"/>
      <c r="U43" s="24"/>
      <c r="V43" s="24"/>
      <c r="W43" s="24">
        <v>228175013</v>
      </c>
      <c r="X43" s="24">
        <v>217611990</v>
      </c>
      <c r="Y43" s="24">
        <v>10563023</v>
      </c>
      <c r="Z43" s="6">
        <v>4.85</v>
      </c>
      <c r="AA43" s="22">
        <v>297781547</v>
      </c>
    </row>
    <row r="44" spans="1:27" ht="13.5">
      <c r="A44" s="5" t="s">
        <v>48</v>
      </c>
      <c r="B44" s="3"/>
      <c r="C44" s="22">
        <v>36412796</v>
      </c>
      <c r="D44" s="22"/>
      <c r="E44" s="23">
        <v>41868041</v>
      </c>
      <c r="F44" s="24">
        <v>40926051</v>
      </c>
      <c r="G44" s="24">
        <v>1758463</v>
      </c>
      <c r="H44" s="24">
        <v>1793344</v>
      </c>
      <c r="I44" s="24">
        <v>2714947</v>
      </c>
      <c r="J44" s="24">
        <v>6266754</v>
      </c>
      <c r="K44" s="24">
        <v>2270613</v>
      </c>
      <c r="L44" s="24">
        <v>1973061</v>
      </c>
      <c r="M44" s="24">
        <v>4487940</v>
      </c>
      <c r="N44" s="24">
        <v>8731614</v>
      </c>
      <c r="O44" s="24">
        <v>2251417</v>
      </c>
      <c r="P44" s="24">
        <v>2613423</v>
      </c>
      <c r="Q44" s="24">
        <v>3232170</v>
      </c>
      <c r="R44" s="24">
        <v>8097010</v>
      </c>
      <c r="S44" s="24"/>
      <c r="T44" s="24"/>
      <c r="U44" s="24"/>
      <c r="V44" s="24"/>
      <c r="W44" s="24">
        <v>23095378</v>
      </c>
      <c r="X44" s="24">
        <v>31404690</v>
      </c>
      <c r="Y44" s="24">
        <v>-8309312</v>
      </c>
      <c r="Z44" s="6">
        <v>-26.46</v>
      </c>
      <c r="AA44" s="22">
        <v>40926051</v>
      </c>
    </row>
    <row r="45" spans="1:27" ht="13.5">
      <c r="A45" s="5" t="s">
        <v>49</v>
      </c>
      <c r="B45" s="3"/>
      <c r="C45" s="25">
        <v>15468835</v>
      </c>
      <c r="D45" s="25"/>
      <c r="E45" s="26">
        <v>18810028</v>
      </c>
      <c r="F45" s="27">
        <v>19212108</v>
      </c>
      <c r="G45" s="27">
        <v>702163</v>
      </c>
      <c r="H45" s="27">
        <v>480558</v>
      </c>
      <c r="I45" s="27">
        <v>1661815</v>
      </c>
      <c r="J45" s="27">
        <v>2844536</v>
      </c>
      <c r="K45" s="27">
        <v>1011884</v>
      </c>
      <c r="L45" s="27">
        <v>1058547</v>
      </c>
      <c r="M45" s="27">
        <v>2083666</v>
      </c>
      <c r="N45" s="27">
        <v>4154097</v>
      </c>
      <c r="O45" s="27">
        <v>1203186</v>
      </c>
      <c r="P45" s="27">
        <v>1071034</v>
      </c>
      <c r="Q45" s="27">
        <v>1631696</v>
      </c>
      <c r="R45" s="27">
        <v>3905916</v>
      </c>
      <c r="S45" s="27"/>
      <c r="T45" s="27"/>
      <c r="U45" s="27"/>
      <c r="V45" s="27"/>
      <c r="W45" s="27">
        <v>10904549</v>
      </c>
      <c r="X45" s="27">
        <v>14109300</v>
      </c>
      <c r="Y45" s="27">
        <v>-3204751</v>
      </c>
      <c r="Z45" s="7">
        <v>-22.71</v>
      </c>
      <c r="AA45" s="25">
        <v>19212108</v>
      </c>
    </row>
    <row r="46" spans="1:27" ht="13.5">
      <c r="A46" s="5" t="s">
        <v>50</v>
      </c>
      <c r="B46" s="3"/>
      <c r="C46" s="22">
        <v>35806205</v>
      </c>
      <c r="D46" s="22"/>
      <c r="E46" s="23">
        <v>27145718</v>
      </c>
      <c r="F46" s="24">
        <v>30795888</v>
      </c>
      <c r="G46" s="24">
        <v>1391747</v>
      </c>
      <c r="H46" s="24">
        <v>1735490</v>
      </c>
      <c r="I46" s="24">
        <v>1838935</v>
      </c>
      <c r="J46" s="24">
        <v>4966172</v>
      </c>
      <c r="K46" s="24">
        <v>1966578</v>
      </c>
      <c r="L46" s="24">
        <v>1773544</v>
      </c>
      <c r="M46" s="24">
        <v>2141660</v>
      </c>
      <c r="N46" s="24">
        <v>5881782</v>
      </c>
      <c r="O46" s="24">
        <v>1851316</v>
      </c>
      <c r="P46" s="24">
        <v>2026560</v>
      </c>
      <c r="Q46" s="24">
        <v>1928473</v>
      </c>
      <c r="R46" s="24">
        <v>5806349</v>
      </c>
      <c r="S46" s="24"/>
      <c r="T46" s="24"/>
      <c r="U46" s="24"/>
      <c r="V46" s="24"/>
      <c r="W46" s="24">
        <v>16654303</v>
      </c>
      <c r="X46" s="24">
        <v>20361240</v>
      </c>
      <c r="Y46" s="24">
        <v>-3706937</v>
      </c>
      <c r="Z46" s="6">
        <v>-18.21</v>
      </c>
      <c r="AA46" s="22">
        <v>30795888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547709856</v>
      </c>
      <c r="D48" s="40">
        <f>+D28+D32+D38+D42+D47</f>
        <v>0</v>
      </c>
      <c r="E48" s="41">
        <f t="shared" si="9"/>
        <v>644316319</v>
      </c>
      <c r="F48" s="42">
        <f t="shared" si="9"/>
        <v>667353792</v>
      </c>
      <c r="G48" s="42">
        <f t="shared" si="9"/>
        <v>56836991</v>
      </c>
      <c r="H48" s="42">
        <f t="shared" si="9"/>
        <v>34767028</v>
      </c>
      <c r="I48" s="42">
        <f t="shared" si="9"/>
        <v>41946309</v>
      </c>
      <c r="J48" s="42">
        <f t="shared" si="9"/>
        <v>133550328</v>
      </c>
      <c r="K48" s="42">
        <f t="shared" si="9"/>
        <v>40154560</v>
      </c>
      <c r="L48" s="42">
        <f t="shared" si="9"/>
        <v>43008320</v>
      </c>
      <c r="M48" s="42">
        <f t="shared" si="9"/>
        <v>53435375</v>
      </c>
      <c r="N48" s="42">
        <f t="shared" si="9"/>
        <v>136598255</v>
      </c>
      <c r="O48" s="42">
        <f t="shared" si="9"/>
        <v>54270121</v>
      </c>
      <c r="P48" s="42">
        <f t="shared" si="9"/>
        <v>49632893</v>
      </c>
      <c r="Q48" s="42">
        <f t="shared" si="9"/>
        <v>53657482</v>
      </c>
      <c r="R48" s="42">
        <f t="shared" si="9"/>
        <v>157560496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427709079</v>
      </c>
      <c r="X48" s="42">
        <f t="shared" si="9"/>
        <v>483273720</v>
      </c>
      <c r="Y48" s="42">
        <f t="shared" si="9"/>
        <v>-55564641</v>
      </c>
      <c r="Z48" s="43">
        <f>+IF(X48&lt;&gt;0,+(Y48/X48)*100,0)</f>
        <v>-11.49755070480555</v>
      </c>
      <c r="AA48" s="40">
        <f>+AA28+AA32+AA38+AA42+AA47</f>
        <v>667353792</v>
      </c>
    </row>
    <row r="49" spans="1:27" ht="13.5">
      <c r="A49" s="14" t="s">
        <v>58</v>
      </c>
      <c r="B49" s="15"/>
      <c r="C49" s="44">
        <f aca="true" t="shared" si="10" ref="C49:Y49">+C25-C48</f>
        <v>54007049</v>
      </c>
      <c r="D49" s="44">
        <f>+D25-D48</f>
        <v>0</v>
      </c>
      <c r="E49" s="45">
        <f t="shared" si="10"/>
        <v>265161</v>
      </c>
      <c r="F49" s="46">
        <f t="shared" si="10"/>
        <v>-3135327</v>
      </c>
      <c r="G49" s="46">
        <f t="shared" si="10"/>
        <v>64620128</v>
      </c>
      <c r="H49" s="46">
        <f t="shared" si="10"/>
        <v>-28961508</v>
      </c>
      <c r="I49" s="46">
        <f t="shared" si="10"/>
        <v>-6579429</v>
      </c>
      <c r="J49" s="46">
        <f t="shared" si="10"/>
        <v>29079191</v>
      </c>
      <c r="K49" s="46">
        <f t="shared" si="10"/>
        <v>-8512307</v>
      </c>
      <c r="L49" s="46">
        <f t="shared" si="10"/>
        <v>-7576966</v>
      </c>
      <c r="M49" s="46">
        <f t="shared" si="10"/>
        <v>6738959</v>
      </c>
      <c r="N49" s="46">
        <f t="shared" si="10"/>
        <v>-9350314</v>
      </c>
      <c r="O49" s="46">
        <f t="shared" si="10"/>
        <v>-5054192</v>
      </c>
      <c r="P49" s="46">
        <f t="shared" si="10"/>
        <v>-1967815</v>
      </c>
      <c r="Q49" s="46">
        <f t="shared" si="10"/>
        <v>7935919</v>
      </c>
      <c r="R49" s="46">
        <f t="shared" si="10"/>
        <v>913912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20642789</v>
      </c>
      <c r="X49" s="46">
        <f>IF(F25=F48,0,X25-X48)</f>
        <v>11257040</v>
      </c>
      <c r="Y49" s="46">
        <f t="shared" si="10"/>
        <v>9385749</v>
      </c>
      <c r="Z49" s="47">
        <f>+IF(X49&lt;&gt;0,+(Y49/X49)*100,0)</f>
        <v>83.3767047110075</v>
      </c>
      <c r="AA49" s="44">
        <f>+AA25-AA48</f>
        <v>-3135327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263743133</v>
      </c>
      <c r="D5" s="19">
        <f>SUM(D6:D8)</f>
        <v>0</v>
      </c>
      <c r="E5" s="20">
        <f t="shared" si="0"/>
        <v>263134090</v>
      </c>
      <c r="F5" s="21">
        <f t="shared" si="0"/>
        <v>273233318</v>
      </c>
      <c r="G5" s="21">
        <f t="shared" si="0"/>
        <v>92342519</v>
      </c>
      <c r="H5" s="21">
        <f t="shared" si="0"/>
        <v>2255059</v>
      </c>
      <c r="I5" s="21">
        <f t="shared" si="0"/>
        <v>1676225</v>
      </c>
      <c r="J5" s="21">
        <f t="shared" si="0"/>
        <v>96273803</v>
      </c>
      <c r="K5" s="21">
        <f t="shared" si="0"/>
        <v>2662544</v>
      </c>
      <c r="L5" s="21">
        <f t="shared" si="0"/>
        <v>3491416</v>
      </c>
      <c r="M5" s="21">
        <f t="shared" si="0"/>
        <v>74230556</v>
      </c>
      <c r="N5" s="21">
        <f t="shared" si="0"/>
        <v>80384516</v>
      </c>
      <c r="O5" s="21">
        <f t="shared" si="0"/>
        <v>2194457</v>
      </c>
      <c r="P5" s="21">
        <f t="shared" si="0"/>
        <v>6974802</v>
      </c>
      <c r="Q5" s="21">
        <f t="shared" si="0"/>
        <v>61053378</v>
      </c>
      <c r="R5" s="21">
        <f t="shared" si="0"/>
        <v>70222637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246880956</v>
      </c>
      <c r="X5" s="21">
        <f t="shared" si="0"/>
        <v>34864488</v>
      </c>
      <c r="Y5" s="21">
        <f t="shared" si="0"/>
        <v>212016468</v>
      </c>
      <c r="Z5" s="4">
        <f>+IF(X5&lt;&gt;0,+(Y5/X5)*100,0)</f>
        <v>608.1158226101011</v>
      </c>
      <c r="AA5" s="19">
        <f>SUM(AA6:AA8)</f>
        <v>273233318</v>
      </c>
    </row>
    <row r="6" spans="1:27" ht="13.5">
      <c r="A6" s="5" t="s">
        <v>33</v>
      </c>
      <c r="B6" s="3"/>
      <c r="C6" s="22">
        <v>49602861</v>
      </c>
      <c r="D6" s="22"/>
      <c r="E6" s="23">
        <v>44316090</v>
      </c>
      <c r="F6" s="24">
        <v>52090000</v>
      </c>
      <c r="G6" s="24">
        <v>92313919</v>
      </c>
      <c r="H6" s="24">
        <v>-91119922</v>
      </c>
      <c r="I6" s="24">
        <v>1634644</v>
      </c>
      <c r="J6" s="24">
        <v>2828641</v>
      </c>
      <c r="K6" s="24">
        <v>2573318</v>
      </c>
      <c r="L6" s="24">
        <v>3469328</v>
      </c>
      <c r="M6" s="24">
        <v>567510</v>
      </c>
      <c r="N6" s="24">
        <v>6610156</v>
      </c>
      <c r="O6" s="24">
        <v>1920996</v>
      </c>
      <c r="P6" s="24">
        <v>6949954</v>
      </c>
      <c r="Q6" s="24">
        <v>5407152</v>
      </c>
      <c r="R6" s="24">
        <v>14278102</v>
      </c>
      <c r="S6" s="24"/>
      <c r="T6" s="24"/>
      <c r="U6" s="24"/>
      <c r="V6" s="24"/>
      <c r="W6" s="24">
        <v>23716899</v>
      </c>
      <c r="X6" s="24">
        <v>34448472</v>
      </c>
      <c r="Y6" s="24">
        <v>-10731573</v>
      </c>
      <c r="Z6" s="6">
        <v>-31.15</v>
      </c>
      <c r="AA6" s="22">
        <v>52090000</v>
      </c>
    </row>
    <row r="7" spans="1:27" ht="13.5">
      <c r="A7" s="5" t="s">
        <v>34</v>
      </c>
      <c r="B7" s="3"/>
      <c r="C7" s="25">
        <v>213401574</v>
      </c>
      <c r="D7" s="25"/>
      <c r="E7" s="26">
        <v>218300000</v>
      </c>
      <c r="F7" s="27">
        <v>220237140</v>
      </c>
      <c r="G7" s="27">
        <v>9662</v>
      </c>
      <c r="H7" s="27">
        <v>93299362</v>
      </c>
      <c r="I7" s="27">
        <v>31578</v>
      </c>
      <c r="J7" s="27">
        <v>93340602</v>
      </c>
      <c r="K7" s="27">
        <v>11343</v>
      </c>
      <c r="L7" s="27">
        <v>6410</v>
      </c>
      <c r="M7" s="27">
        <v>73632474</v>
      </c>
      <c r="N7" s="27">
        <v>73650227</v>
      </c>
      <c r="O7" s="27">
        <v>156505</v>
      </c>
      <c r="P7" s="27">
        <v>11732</v>
      </c>
      <c r="Q7" s="27">
        <v>55577097</v>
      </c>
      <c r="R7" s="27">
        <v>55745334</v>
      </c>
      <c r="S7" s="27"/>
      <c r="T7" s="27"/>
      <c r="U7" s="27"/>
      <c r="V7" s="27"/>
      <c r="W7" s="27">
        <v>222736163</v>
      </c>
      <c r="X7" s="27">
        <v>1320000</v>
      </c>
      <c r="Y7" s="27">
        <v>221416163</v>
      </c>
      <c r="Z7" s="7">
        <v>16773.95</v>
      </c>
      <c r="AA7" s="25">
        <v>220237140</v>
      </c>
    </row>
    <row r="8" spans="1:27" ht="13.5">
      <c r="A8" s="5" t="s">
        <v>35</v>
      </c>
      <c r="B8" s="3"/>
      <c r="C8" s="22">
        <v>738698</v>
      </c>
      <c r="D8" s="22"/>
      <c r="E8" s="23">
        <v>518000</v>
      </c>
      <c r="F8" s="24">
        <v>906178</v>
      </c>
      <c r="G8" s="24">
        <v>18938</v>
      </c>
      <c r="H8" s="24">
        <v>75619</v>
      </c>
      <c r="I8" s="24">
        <v>10003</v>
      </c>
      <c r="J8" s="24">
        <v>104560</v>
      </c>
      <c r="K8" s="24">
        <v>77883</v>
      </c>
      <c r="L8" s="24">
        <v>15678</v>
      </c>
      <c r="M8" s="24">
        <v>30572</v>
      </c>
      <c r="N8" s="24">
        <v>124133</v>
      </c>
      <c r="O8" s="24">
        <v>116956</v>
      </c>
      <c r="P8" s="24">
        <v>13116</v>
      </c>
      <c r="Q8" s="24">
        <v>69129</v>
      </c>
      <c r="R8" s="24">
        <v>199201</v>
      </c>
      <c r="S8" s="24"/>
      <c r="T8" s="24"/>
      <c r="U8" s="24"/>
      <c r="V8" s="24"/>
      <c r="W8" s="24">
        <v>427894</v>
      </c>
      <c r="X8" s="24">
        <v>-903984</v>
      </c>
      <c r="Y8" s="24">
        <v>1331878</v>
      </c>
      <c r="Z8" s="6">
        <v>-147.33</v>
      </c>
      <c r="AA8" s="22">
        <v>906178</v>
      </c>
    </row>
    <row r="9" spans="1:27" ht="13.5">
      <c r="A9" s="2" t="s">
        <v>36</v>
      </c>
      <c r="B9" s="3"/>
      <c r="C9" s="19">
        <f aca="true" t="shared" si="1" ref="C9:Y9">SUM(C10:C14)</f>
        <v>5387068</v>
      </c>
      <c r="D9" s="19">
        <f>SUM(D10:D14)</f>
        <v>0</v>
      </c>
      <c r="E9" s="20">
        <f t="shared" si="1"/>
        <v>10409000</v>
      </c>
      <c r="F9" s="21">
        <f t="shared" si="1"/>
        <v>9693504</v>
      </c>
      <c r="G9" s="21">
        <f t="shared" si="1"/>
        <v>-184432</v>
      </c>
      <c r="H9" s="21">
        <f t="shared" si="1"/>
        <v>424743</v>
      </c>
      <c r="I9" s="21">
        <f t="shared" si="1"/>
        <v>111132</v>
      </c>
      <c r="J9" s="21">
        <f t="shared" si="1"/>
        <v>351443</v>
      </c>
      <c r="K9" s="21">
        <f t="shared" si="1"/>
        <v>162294</v>
      </c>
      <c r="L9" s="21">
        <f t="shared" si="1"/>
        <v>661893</v>
      </c>
      <c r="M9" s="21">
        <f t="shared" si="1"/>
        <v>2896835</v>
      </c>
      <c r="N9" s="21">
        <f t="shared" si="1"/>
        <v>3721022</v>
      </c>
      <c r="O9" s="21">
        <f t="shared" si="1"/>
        <v>310686</v>
      </c>
      <c r="P9" s="21">
        <f t="shared" si="1"/>
        <v>4644152</v>
      </c>
      <c r="Q9" s="21">
        <f t="shared" si="1"/>
        <v>16613</v>
      </c>
      <c r="R9" s="21">
        <f t="shared" si="1"/>
        <v>4971451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9043916</v>
      </c>
      <c r="X9" s="21">
        <f t="shared" si="1"/>
        <v>9558582</v>
      </c>
      <c r="Y9" s="21">
        <f t="shared" si="1"/>
        <v>-514666</v>
      </c>
      <c r="Z9" s="4">
        <f>+IF(X9&lt;&gt;0,+(Y9/X9)*100,0)</f>
        <v>-5.384334203546091</v>
      </c>
      <c r="AA9" s="19">
        <f>SUM(AA10:AA14)</f>
        <v>9693504</v>
      </c>
    </row>
    <row r="10" spans="1:27" ht="13.5">
      <c r="A10" s="5" t="s">
        <v>37</v>
      </c>
      <c r="B10" s="3"/>
      <c r="C10" s="22">
        <v>48838</v>
      </c>
      <c r="D10" s="22"/>
      <c r="E10" s="23">
        <v>75000</v>
      </c>
      <c r="F10" s="24">
        <v>117504</v>
      </c>
      <c r="G10" s="24"/>
      <c r="H10" s="24"/>
      <c r="I10" s="24">
        <v>75000</v>
      </c>
      <c r="J10" s="24">
        <v>75000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>
        <v>75000</v>
      </c>
      <c r="X10" s="24">
        <v>70675</v>
      </c>
      <c r="Y10" s="24">
        <v>4325</v>
      </c>
      <c r="Z10" s="6">
        <v>6.12</v>
      </c>
      <c r="AA10" s="22">
        <v>117504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2503212</v>
      </c>
      <c r="D12" s="22"/>
      <c r="E12" s="23">
        <v>181000</v>
      </c>
      <c r="F12" s="24">
        <v>181000</v>
      </c>
      <c r="G12" s="24">
        <v>-199624</v>
      </c>
      <c r="H12" s="24">
        <v>-2014</v>
      </c>
      <c r="I12" s="24"/>
      <c r="J12" s="24">
        <v>-201638</v>
      </c>
      <c r="K12" s="24">
        <v>18126</v>
      </c>
      <c r="L12" s="24"/>
      <c r="M12" s="24">
        <v>201638</v>
      </c>
      <c r="N12" s="24">
        <v>219764</v>
      </c>
      <c r="O12" s="24">
        <v>169911</v>
      </c>
      <c r="P12" s="24">
        <v>131527</v>
      </c>
      <c r="Q12" s="24"/>
      <c r="R12" s="24">
        <v>301438</v>
      </c>
      <c r="S12" s="24"/>
      <c r="T12" s="24"/>
      <c r="U12" s="24"/>
      <c r="V12" s="24"/>
      <c r="W12" s="24">
        <v>319564</v>
      </c>
      <c r="X12" s="24">
        <v>8244</v>
      </c>
      <c r="Y12" s="24">
        <v>311320</v>
      </c>
      <c r="Z12" s="6">
        <v>3776.32</v>
      </c>
      <c r="AA12" s="22">
        <v>181000</v>
      </c>
    </row>
    <row r="13" spans="1:27" ht="13.5">
      <c r="A13" s="5" t="s">
        <v>40</v>
      </c>
      <c r="B13" s="3"/>
      <c r="C13" s="22">
        <v>2492965</v>
      </c>
      <c r="D13" s="22"/>
      <c r="E13" s="23">
        <v>9906000</v>
      </c>
      <c r="F13" s="24">
        <v>9146000</v>
      </c>
      <c r="G13" s="24">
        <v>11250</v>
      </c>
      <c r="H13" s="24">
        <v>398599</v>
      </c>
      <c r="I13" s="24">
        <v>3750</v>
      </c>
      <c r="J13" s="24">
        <v>413599</v>
      </c>
      <c r="K13" s="24">
        <v>112039</v>
      </c>
      <c r="L13" s="24">
        <v>617967</v>
      </c>
      <c r="M13" s="24">
        <v>2686750</v>
      </c>
      <c r="N13" s="24">
        <v>3416756</v>
      </c>
      <c r="O13" s="24">
        <v>56020</v>
      </c>
      <c r="P13" s="24">
        <v>4476020</v>
      </c>
      <c r="Q13" s="24"/>
      <c r="R13" s="24">
        <v>4532040</v>
      </c>
      <c r="S13" s="24"/>
      <c r="T13" s="24"/>
      <c r="U13" s="24"/>
      <c r="V13" s="24"/>
      <c r="W13" s="24">
        <v>8362395</v>
      </c>
      <c r="X13" s="24">
        <v>9331079</v>
      </c>
      <c r="Y13" s="24">
        <v>-968684</v>
      </c>
      <c r="Z13" s="6">
        <v>-10.38</v>
      </c>
      <c r="AA13" s="22">
        <v>9146000</v>
      </c>
    </row>
    <row r="14" spans="1:27" ht="13.5">
      <c r="A14" s="5" t="s">
        <v>41</v>
      </c>
      <c r="B14" s="3"/>
      <c r="C14" s="25">
        <v>342053</v>
      </c>
      <c r="D14" s="25"/>
      <c r="E14" s="26">
        <v>247000</v>
      </c>
      <c r="F14" s="27">
        <v>249000</v>
      </c>
      <c r="G14" s="27">
        <v>3942</v>
      </c>
      <c r="H14" s="27">
        <v>28158</v>
      </c>
      <c r="I14" s="27">
        <v>32382</v>
      </c>
      <c r="J14" s="27">
        <v>64482</v>
      </c>
      <c r="K14" s="27">
        <v>32129</v>
      </c>
      <c r="L14" s="27">
        <v>43926</v>
      </c>
      <c r="M14" s="27">
        <v>8447</v>
      </c>
      <c r="N14" s="27">
        <v>84502</v>
      </c>
      <c r="O14" s="27">
        <v>84755</v>
      </c>
      <c r="P14" s="27">
        <v>36605</v>
      </c>
      <c r="Q14" s="27">
        <v>16613</v>
      </c>
      <c r="R14" s="27">
        <v>137973</v>
      </c>
      <c r="S14" s="27"/>
      <c r="T14" s="27"/>
      <c r="U14" s="27"/>
      <c r="V14" s="27"/>
      <c r="W14" s="27">
        <v>286957</v>
      </c>
      <c r="X14" s="27">
        <v>148584</v>
      </c>
      <c r="Y14" s="27">
        <v>138373</v>
      </c>
      <c r="Z14" s="7">
        <v>93.13</v>
      </c>
      <c r="AA14" s="25">
        <v>249000</v>
      </c>
    </row>
    <row r="15" spans="1:27" ht="13.5">
      <c r="A15" s="2" t="s">
        <v>42</v>
      </c>
      <c r="B15" s="8"/>
      <c r="C15" s="19">
        <f aca="true" t="shared" si="2" ref="C15:Y15">SUM(C16:C18)</f>
        <v>117452507</v>
      </c>
      <c r="D15" s="19">
        <f>SUM(D16:D18)</f>
        <v>0</v>
      </c>
      <c r="E15" s="20">
        <f t="shared" si="2"/>
        <v>115912000</v>
      </c>
      <c r="F15" s="21">
        <f t="shared" si="2"/>
        <v>116744175</v>
      </c>
      <c r="G15" s="21">
        <f t="shared" si="2"/>
        <v>0</v>
      </c>
      <c r="H15" s="21">
        <f t="shared" si="2"/>
        <v>11418039</v>
      </c>
      <c r="I15" s="21">
        <f t="shared" si="2"/>
        <v>2593774</v>
      </c>
      <c r="J15" s="21">
        <f t="shared" si="2"/>
        <v>14011813</v>
      </c>
      <c r="K15" s="21">
        <f t="shared" si="2"/>
        <v>18406340</v>
      </c>
      <c r="L15" s="21">
        <f t="shared" si="2"/>
        <v>7033916</v>
      </c>
      <c r="M15" s="21">
        <f t="shared" si="2"/>
        <v>-3069560</v>
      </c>
      <c r="N15" s="21">
        <f t="shared" si="2"/>
        <v>22370696</v>
      </c>
      <c r="O15" s="21">
        <f t="shared" si="2"/>
        <v>8439368</v>
      </c>
      <c r="P15" s="21">
        <f t="shared" si="2"/>
        <v>12676649</v>
      </c>
      <c r="Q15" s="21">
        <f t="shared" si="2"/>
        <v>13182964</v>
      </c>
      <c r="R15" s="21">
        <f t="shared" si="2"/>
        <v>34298981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70681490</v>
      </c>
      <c r="X15" s="21">
        <f t="shared" si="2"/>
        <v>94095949</v>
      </c>
      <c r="Y15" s="21">
        <f t="shared" si="2"/>
        <v>-23414459</v>
      </c>
      <c r="Z15" s="4">
        <f>+IF(X15&lt;&gt;0,+(Y15/X15)*100,0)</f>
        <v>-24.883599399162232</v>
      </c>
      <c r="AA15" s="19">
        <f>SUM(AA16:AA18)</f>
        <v>116744175</v>
      </c>
    </row>
    <row r="16" spans="1:27" ht="13.5">
      <c r="A16" s="5" t="s">
        <v>43</v>
      </c>
      <c r="B16" s="3"/>
      <c r="C16" s="22">
        <v>986013</v>
      </c>
      <c r="D16" s="22"/>
      <c r="E16" s="23">
        <v>366000</v>
      </c>
      <c r="F16" s="24">
        <v>399955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>
        <v>399955</v>
      </c>
    </row>
    <row r="17" spans="1:27" ht="13.5">
      <c r="A17" s="5" t="s">
        <v>44</v>
      </c>
      <c r="B17" s="3"/>
      <c r="C17" s="22">
        <v>114180956</v>
      </c>
      <c r="D17" s="22"/>
      <c r="E17" s="23">
        <v>111147000</v>
      </c>
      <c r="F17" s="24">
        <v>111945220</v>
      </c>
      <c r="G17" s="24"/>
      <c r="H17" s="24">
        <v>11418039</v>
      </c>
      <c r="I17" s="24">
        <v>1498775</v>
      </c>
      <c r="J17" s="24">
        <v>12916814</v>
      </c>
      <c r="K17" s="24">
        <v>18406340</v>
      </c>
      <c r="L17" s="24">
        <v>7033916</v>
      </c>
      <c r="M17" s="24">
        <v>-3069560</v>
      </c>
      <c r="N17" s="24">
        <v>22370696</v>
      </c>
      <c r="O17" s="24">
        <v>8439368</v>
      </c>
      <c r="P17" s="24">
        <v>12676649</v>
      </c>
      <c r="Q17" s="24">
        <v>13182964</v>
      </c>
      <c r="R17" s="24">
        <v>34298981</v>
      </c>
      <c r="S17" s="24"/>
      <c r="T17" s="24"/>
      <c r="U17" s="24"/>
      <c r="V17" s="24"/>
      <c r="W17" s="24">
        <v>69586491</v>
      </c>
      <c r="X17" s="24">
        <v>89696949</v>
      </c>
      <c r="Y17" s="24">
        <v>-20110458</v>
      </c>
      <c r="Z17" s="6">
        <v>-22.42</v>
      </c>
      <c r="AA17" s="22">
        <v>111945220</v>
      </c>
    </row>
    <row r="18" spans="1:27" ht="13.5">
      <c r="A18" s="5" t="s">
        <v>45</v>
      </c>
      <c r="B18" s="3"/>
      <c r="C18" s="22">
        <v>2285538</v>
      </c>
      <c r="D18" s="22"/>
      <c r="E18" s="23">
        <v>4399000</v>
      </c>
      <c r="F18" s="24">
        <v>4399000</v>
      </c>
      <c r="G18" s="24"/>
      <c r="H18" s="24"/>
      <c r="I18" s="24">
        <v>1094999</v>
      </c>
      <c r="J18" s="24">
        <v>1094999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1094999</v>
      </c>
      <c r="X18" s="24">
        <v>4399000</v>
      </c>
      <c r="Y18" s="24">
        <v>-3304001</v>
      </c>
      <c r="Z18" s="6">
        <v>-75.11</v>
      </c>
      <c r="AA18" s="22">
        <v>4399000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>
        <v>50439</v>
      </c>
      <c r="D24" s="19"/>
      <c r="E24" s="20">
        <v>25000</v>
      </c>
      <c r="F24" s="21">
        <v>25000</v>
      </c>
      <c r="G24" s="21"/>
      <c r="H24" s="21"/>
      <c r="I24" s="21"/>
      <c r="J24" s="21"/>
      <c r="K24" s="21"/>
      <c r="L24" s="21"/>
      <c r="M24" s="21">
        <v>4386</v>
      </c>
      <c r="N24" s="21">
        <v>4386</v>
      </c>
      <c r="O24" s="21">
        <v>6579</v>
      </c>
      <c r="P24" s="21">
        <v>2193</v>
      </c>
      <c r="Q24" s="21">
        <v>8772</v>
      </c>
      <c r="R24" s="21">
        <v>17544</v>
      </c>
      <c r="S24" s="21"/>
      <c r="T24" s="21"/>
      <c r="U24" s="21"/>
      <c r="V24" s="21"/>
      <c r="W24" s="21">
        <v>21930</v>
      </c>
      <c r="X24" s="21">
        <v>21589</v>
      </c>
      <c r="Y24" s="21">
        <v>341</v>
      </c>
      <c r="Z24" s="4">
        <v>1.58</v>
      </c>
      <c r="AA24" s="19">
        <v>25000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386633147</v>
      </c>
      <c r="D25" s="40">
        <f>+D5+D9+D15+D19+D24</f>
        <v>0</v>
      </c>
      <c r="E25" s="41">
        <f t="shared" si="4"/>
        <v>389480090</v>
      </c>
      <c r="F25" s="42">
        <f t="shared" si="4"/>
        <v>399695997</v>
      </c>
      <c r="G25" s="42">
        <f t="shared" si="4"/>
        <v>92158087</v>
      </c>
      <c r="H25" s="42">
        <f t="shared" si="4"/>
        <v>14097841</v>
      </c>
      <c r="I25" s="42">
        <f t="shared" si="4"/>
        <v>4381131</v>
      </c>
      <c r="J25" s="42">
        <f t="shared" si="4"/>
        <v>110637059</v>
      </c>
      <c r="K25" s="42">
        <f t="shared" si="4"/>
        <v>21231178</v>
      </c>
      <c r="L25" s="42">
        <f t="shared" si="4"/>
        <v>11187225</v>
      </c>
      <c r="M25" s="42">
        <f t="shared" si="4"/>
        <v>74062217</v>
      </c>
      <c r="N25" s="42">
        <f t="shared" si="4"/>
        <v>106480620</v>
      </c>
      <c r="O25" s="42">
        <f t="shared" si="4"/>
        <v>10951090</v>
      </c>
      <c r="P25" s="42">
        <f t="shared" si="4"/>
        <v>24297796</v>
      </c>
      <c r="Q25" s="42">
        <f t="shared" si="4"/>
        <v>74261727</v>
      </c>
      <c r="R25" s="42">
        <f t="shared" si="4"/>
        <v>109510613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326628292</v>
      </c>
      <c r="X25" s="42">
        <f t="shared" si="4"/>
        <v>138540608</v>
      </c>
      <c r="Y25" s="42">
        <f t="shared" si="4"/>
        <v>188087684</v>
      </c>
      <c r="Z25" s="43">
        <f>+IF(X25&lt;&gt;0,+(Y25/X25)*100,0)</f>
        <v>135.7635762649461</v>
      </c>
      <c r="AA25" s="40">
        <f>+AA5+AA9+AA15+AA19+AA24</f>
        <v>399695997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102810159</v>
      </c>
      <c r="D28" s="19">
        <f>SUM(D29:D31)</f>
        <v>0</v>
      </c>
      <c r="E28" s="20">
        <f t="shared" si="5"/>
        <v>128830000</v>
      </c>
      <c r="F28" s="21">
        <f t="shared" si="5"/>
        <v>129465228</v>
      </c>
      <c r="G28" s="21">
        <f t="shared" si="5"/>
        <v>7729952</v>
      </c>
      <c r="H28" s="21">
        <f t="shared" si="5"/>
        <v>7299405</v>
      </c>
      <c r="I28" s="21">
        <f t="shared" si="5"/>
        <v>6952449</v>
      </c>
      <c r="J28" s="21">
        <f t="shared" si="5"/>
        <v>21981806</v>
      </c>
      <c r="K28" s="21">
        <f t="shared" si="5"/>
        <v>7689058</v>
      </c>
      <c r="L28" s="21">
        <f t="shared" si="5"/>
        <v>11326023</v>
      </c>
      <c r="M28" s="21">
        <f t="shared" si="5"/>
        <v>11021706</v>
      </c>
      <c r="N28" s="21">
        <f t="shared" si="5"/>
        <v>30036787</v>
      </c>
      <c r="O28" s="21">
        <f t="shared" si="5"/>
        <v>6874040</v>
      </c>
      <c r="P28" s="21">
        <f t="shared" si="5"/>
        <v>7714143</v>
      </c>
      <c r="Q28" s="21">
        <f t="shared" si="5"/>
        <v>8803024</v>
      </c>
      <c r="R28" s="21">
        <f t="shared" si="5"/>
        <v>23391207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75409800</v>
      </c>
      <c r="X28" s="21">
        <f t="shared" si="5"/>
        <v>83355237</v>
      </c>
      <c r="Y28" s="21">
        <f t="shared" si="5"/>
        <v>-7945437</v>
      </c>
      <c r="Z28" s="4">
        <f>+IF(X28&lt;&gt;0,+(Y28/X28)*100,0)</f>
        <v>-9.532018966006898</v>
      </c>
      <c r="AA28" s="19">
        <f>SUM(AA29:AA31)</f>
        <v>129465228</v>
      </c>
    </row>
    <row r="29" spans="1:27" ht="13.5">
      <c r="A29" s="5" t="s">
        <v>33</v>
      </c>
      <c r="B29" s="3"/>
      <c r="C29" s="22">
        <v>26885685</v>
      </c>
      <c r="D29" s="22"/>
      <c r="E29" s="23">
        <v>36388000</v>
      </c>
      <c r="F29" s="24">
        <v>33199130</v>
      </c>
      <c r="G29" s="24">
        <v>3062568</v>
      </c>
      <c r="H29" s="24">
        <v>1079715</v>
      </c>
      <c r="I29" s="24">
        <v>1837280</v>
      </c>
      <c r="J29" s="24">
        <v>5979563</v>
      </c>
      <c r="K29" s="24">
        <v>2126516</v>
      </c>
      <c r="L29" s="24">
        <v>2595044</v>
      </c>
      <c r="M29" s="24">
        <v>2005297</v>
      </c>
      <c r="N29" s="24">
        <v>6726857</v>
      </c>
      <c r="O29" s="24">
        <v>1376565</v>
      </c>
      <c r="P29" s="24">
        <v>1648427</v>
      </c>
      <c r="Q29" s="24">
        <v>1365146</v>
      </c>
      <c r="R29" s="24">
        <v>4390138</v>
      </c>
      <c r="S29" s="24"/>
      <c r="T29" s="24"/>
      <c r="U29" s="24"/>
      <c r="V29" s="24"/>
      <c r="W29" s="24">
        <v>17096558</v>
      </c>
      <c r="X29" s="24">
        <v>20918783</v>
      </c>
      <c r="Y29" s="24">
        <v>-3822225</v>
      </c>
      <c r="Z29" s="6">
        <v>-18.27</v>
      </c>
      <c r="AA29" s="22">
        <v>33199130</v>
      </c>
    </row>
    <row r="30" spans="1:27" ht="13.5">
      <c r="A30" s="5" t="s">
        <v>34</v>
      </c>
      <c r="B30" s="3"/>
      <c r="C30" s="25">
        <v>17326656</v>
      </c>
      <c r="D30" s="25"/>
      <c r="E30" s="26">
        <v>20716000</v>
      </c>
      <c r="F30" s="27">
        <v>22226070</v>
      </c>
      <c r="G30" s="27">
        <v>1269303</v>
      </c>
      <c r="H30" s="27">
        <v>1399313</v>
      </c>
      <c r="I30" s="27">
        <v>1662550</v>
      </c>
      <c r="J30" s="27">
        <v>4331166</v>
      </c>
      <c r="K30" s="27">
        <v>1489237</v>
      </c>
      <c r="L30" s="27">
        <v>1855304</v>
      </c>
      <c r="M30" s="27">
        <v>1875478</v>
      </c>
      <c r="N30" s="27">
        <v>5220019</v>
      </c>
      <c r="O30" s="27">
        <v>1326920</v>
      </c>
      <c r="P30" s="27">
        <v>1525907</v>
      </c>
      <c r="Q30" s="27">
        <v>1646943</v>
      </c>
      <c r="R30" s="27">
        <v>4499770</v>
      </c>
      <c r="S30" s="27"/>
      <c r="T30" s="27"/>
      <c r="U30" s="27"/>
      <c r="V30" s="27"/>
      <c r="W30" s="27">
        <v>14050955</v>
      </c>
      <c r="X30" s="27">
        <v>15160912</v>
      </c>
      <c r="Y30" s="27">
        <v>-1109957</v>
      </c>
      <c r="Z30" s="7">
        <v>-7.32</v>
      </c>
      <c r="AA30" s="25">
        <v>22226070</v>
      </c>
    </row>
    <row r="31" spans="1:27" ht="13.5">
      <c r="A31" s="5" t="s">
        <v>35</v>
      </c>
      <c r="B31" s="3"/>
      <c r="C31" s="22">
        <v>58597818</v>
      </c>
      <c r="D31" s="22"/>
      <c r="E31" s="23">
        <v>71726000</v>
      </c>
      <c r="F31" s="24">
        <v>74040028</v>
      </c>
      <c r="G31" s="24">
        <v>3398081</v>
      </c>
      <c r="H31" s="24">
        <v>4820377</v>
      </c>
      <c r="I31" s="24">
        <v>3452619</v>
      </c>
      <c r="J31" s="24">
        <v>11671077</v>
      </c>
      <c r="K31" s="24">
        <v>4073305</v>
      </c>
      <c r="L31" s="24">
        <v>6875675</v>
      </c>
      <c r="M31" s="24">
        <v>7140931</v>
      </c>
      <c r="N31" s="24">
        <v>18089911</v>
      </c>
      <c r="O31" s="24">
        <v>4170555</v>
      </c>
      <c r="P31" s="24">
        <v>4539809</v>
      </c>
      <c r="Q31" s="24">
        <v>5790935</v>
      </c>
      <c r="R31" s="24">
        <v>14501299</v>
      </c>
      <c r="S31" s="24"/>
      <c r="T31" s="24"/>
      <c r="U31" s="24"/>
      <c r="V31" s="24"/>
      <c r="W31" s="24">
        <v>44262287</v>
      </c>
      <c r="X31" s="24">
        <v>47275542</v>
      </c>
      <c r="Y31" s="24">
        <v>-3013255</v>
      </c>
      <c r="Z31" s="6">
        <v>-6.37</v>
      </c>
      <c r="AA31" s="22">
        <v>74040028</v>
      </c>
    </row>
    <row r="32" spans="1:27" ht="13.5">
      <c r="A32" s="2" t="s">
        <v>36</v>
      </c>
      <c r="B32" s="3"/>
      <c r="C32" s="19">
        <f aca="true" t="shared" si="6" ref="C32:Y32">SUM(C33:C37)</f>
        <v>106964521</v>
      </c>
      <c r="D32" s="19">
        <f>SUM(D33:D37)</f>
        <v>0</v>
      </c>
      <c r="E32" s="20">
        <f t="shared" si="6"/>
        <v>127497000</v>
      </c>
      <c r="F32" s="21">
        <f t="shared" si="6"/>
        <v>132499670</v>
      </c>
      <c r="G32" s="21">
        <f t="shared" si="6"/>
        <v>6200692</v>
      </c>
      <c r="H32" s="21">
        <f t="shared" si="6"/>
        <v>8216166</v>
      </c>
      <c r="I32" s="21">
        <f t="shared" si="6"/>
        <v>8575755</v>
      </c>
      <c r="J32" s="21">
        <f t="shared" si="6"/>
        <v>22992613</v>
      </c>
      <c r="K32" s="21">
        <f t="shared" si="6"/>
        <v>8035990</v>
      </c>
      <c r="L32" s="21">
        <f t="shared" si="6"/>
        <v>11875819</v>
      </c>
      <c r="M32" s="21">
        <f t="shared" si="6"/>
        <v>11650637</v>
      </c>
      <c r="N32" s="21">
        <f t="shared" si="6"/>
        <v>31562446</v>
      </c>
      <c r="O32" s="21">
        <f t="shared" si="6"/>
        <v>11909492</v>
      </c>
      <c r="P32" s="21">
        <f t="shared" si="6"/>
        <v>11638570</v>
      </c>
      <c r="Q32" s="21">
        <f t="shared" si="6"/>
        <v>16532872</v>
      </c>
      <c r="R32" s="21">
        <f t="shared" si="6"/>
        <v>40080934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94635993</v>
      </c>
      <c r="X32" s="21">
        <f t="shared" si="6"/>
        <v>91285318</v>
      </c>
      <c r="Y32" s="21">
        <f t="shared" si="6"/>
        <v>3350675</v>
      </c>
      <c r="Z32" s="4">
        <f>+IF(X32&lt;&gt;0,+(Y32/X32)*100,0)</f>
        <v>3.6705519281863044</v>
      </c>
      <c r="AA32" s="19">
        <f>SUM(AA33:AA37)</f>
        <v>132499670</v>
      </c>
    </row>
    <row r="33" spans="1:27" ht="13.5">
      <c r="A33" s="5" t="s">
        <v>37</v>
      </c>
      <c r="B33" s="3"/>
      <c r="C33" s="22">
        <v>13178478</v>
      </c>
      <c r="D33" s="22"/>
      <c r="E33" s="23">
        <v>14680000</v>
      </c>
      <c r="F33" s="24">
        <v>21668984</v>
      </c>
      <c r="G33" s="24">
        <v>1029608</v>
      </c>
      <c r="H33" s="24">
        <v>2877515</v>
      </c>
      <c r="I33" s="24">
        <v>1589628</v>
      </c>
      <c r="J33" s="24">
        <v>5496751</v>
      </c>
      <c r="K33" s="24">
        <v>1640000</v>
      </c>
      <c r="L33" s="24">
        <v>1610603</v>
      </c>
      <c r="M33" s="24">
        <v>2196093</v>
      </c>
      <c r="N33" s="24">
        <v>5446696</v>
      </c>
      <c r="O33" s="24">
        <v>400002</v>
      </c>
      <c r="P33" s="24">
        <v>581643</v>
      </c>
      <c r="Q33" s="24">
        <v>2082732</v>
      </c>
      <c r="R33" s="24">
        <v>3064377</v>
      </c>
      <c r="S33" s="24"/>
      <c r="T33" s="24"/>
      <c r="U33" s="24"/>
      <c r="V33" s="24"/>
      <c r="W33" s="24">
        <v>14007824</v>
      </c>
      <c r="X33" s="24">
        <v>10236038</v>
      </c>
      <c r="Y33" s="24">
        <v>3771786</v>
      </c>
      <c r="Z33" s="6">
        <v>36.85</v>
      </c>
      <c r="AA33" s="22">
        <v>21668984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52215802</v>
      </c>
      <c r="D35" s="22"/>
      <c r="E35" s="23">
        <v>57316000</v>
      </c>
      <c r="F35" s="24">
        <v>63391366</v>
      </c>
      <c r="G35" s="24">
        <v>2327512</v>
      </c>
      <c r="H35" s="24">
        <v>2783545</v>
      </c>
      <c r="I35" s="24">
        <v>3322768</v>
      </c>
      <c r="J35" s="24">
        <v>8433825</v>
      </c>
      <c r="K35" s="24">
        <v>3583772</v>
      </c>
      <c r="L35" s="24">
        <v>5744667</v>
      </c>
      <c r="M35" s="24">
        <v>5504316</v>
      </c>
      <c r="N35" s="24">
        <v>14832755</v>
      </c>
      <c r="O35" s="24">
        <v>8809571</v>
      </c>
      <c r="P35" s="24">
        <v>6698392</v>
      </c>
      <c r="Q35" s="24">
        <v>9532163</v>
      </c>
      <c r="R35" s="24">
        <v>25040126</v>
      </c>
      <c r="S35" s="24"/>
      <c r="T35" s="24"/>
      <c r="U35" s="24"/>
      <c r="V35" s="24"/>
      <c r="W35" s="24">
        <v>48306706</v>
      </c>
      <c r="X35" s="24">
        <v>42043946</v>
      </c>
      <c r="Y35" s="24">
        <v>6262760</v>
      </c>
      <c r="Z35" s="6">
        <v>14.9</v>
      </c>
      <c r="AA35" s="22">
        <v>63391366</v>
      </c>
    </row>
    <row r="36" spans="1:27" ht="13.5">
      <c r="A36" s="5" t="s">
        <v>40</v>
      </c>
      <c r="B36" s="3"/>
      <c r="C36" s="22">
        <v>11350115</v>
      </c>
      <c r="D36" s="22"/>
      <c r="E36" s="23">
        <v>20535000</v>
      </c>
      <c r="F36" s="24">
        <v>14039850</v>
      </c>
      <c r="G36" s="24">
        <v>689150</v>
      </c>
      <c r="H36" s="24">
        <v>336009</v>
      </c>
      <c r="I36" s="24">
        <v>1209400</v>
      </c>
      <c r="J36" s="24">
        <v>2234559</v>
      </c>
      <c r="K36" s="24">
        <v>350286</v>
      </c>
      <c r="L36" s="24">
        <v>796400</v>
      </c>
      <c r="M36" s="24">
        <v>1261682</v>
      </c>
      <c r="N36" s="24">
        <v>2408368</v>
      </c>
      <c r="O36" s="24">
        <v>642362</v>
      </c>
      <c r="P36" s="24">
        <v>1641107</v>
      </c>
      <c r="Q36" s="24">
        <v>2359161</v>
      </c>
      <c r="R36" s="24">
        <v>4642630</v>
      </c>
      <c r="S36" s="24"/>
      <c r="T36" s="24"/>
      <c r="U36" s="24"/>
      <c r="V36" s="24"/>
      <c r="W36" s="24">
        <v>9285557</v>
      </c>
      <c r="X36" s="24">
        <v>13961131</v>
      </c>
      <c r="Y36" s="24">
        <v>-4675574</v>
      </c>
      <c r="Z36" s="6">
        <v>-33.49</v>
      </c>
      <c r="AA36" s="22">
        <v>14039850</v>
      </c>
    </row>
    <row r="37" spans="1:27" ht="13.5">
      <c r="A37" s="5" t="s">
        <v>41</v>
      </c>
      <c r="B37" s="3"/>
      <c r="C37" s="25">
        <v>30220126</v>
      </c>
      <c r="D37" s="25"/>
      <c r="E37" s="26">
        <v>34966000</v>
      </c>
      <c r="F37" s="27">
        <v>33399470</v>
      </c>
      <c r="G37" s="27">
        <v>2154422</v>
      </c>
      <c r="H37" s="27">
        <v>2219097</v>
      </c>
      <c r="I37" s="27">
        <v>2453959</v>
      </c>
      <c r="J37" s="27">
        <v>6827478</v>
      </c>
      <c r="K37" s="27">
        <v>2461932</v>
      </c>
      <c r="L37" s="27">
        <v>3724149</v>
      </c>
      <c r="M37" s="27">
        <v>2688546</v>
      </c>
      <c r="N37" s="27">
        <v>8874627</v>
      </c>
      <c r="O37" s="27">
        <v>2057557</v>
      </c>
      <c r="P37" s="27">
        <v>2717428</v>
      </c>
      <c r="Q37" s="27">
        <v>2558816</v>
      </c>
      <c r="R37" s="27">
        <v>7333801</v>
      </c>
      <c r="S37" s="27"/>
      <c r="T37" s="27"/>
      <c r="U37" s="27"/>
      <c r="V37" s="27"/>
      <c r="W37" s="27">
        <v>23035906</v>
      </c>
      <c r="X37" s="27">
        <v>25044203</v>
      </c>
      <c r="Y37" s="27">
        <v>-2008297</v>
      </c>
      <c r="Z37" s="7">
        <v>-8.02</v>
      </c>
      <c r="AA37" s="25">
        <v>33399470</v>
      </c>
    </row>
    <row r="38" spans="1:27" ht="13.5">
      <c r="A38" s="2" t="s">
        <v>42</v>
      </c>
      <c r="B38" s="8"/>
      <c r="C38" s="19">
        <f aca="true" t="shared" si="7" ref="C38:Y38">SUM(C39:C41)</f>
        <v>126622845</v>
      </c>
      <c r="D38" s="19">
        <f>SUM(D39:D41)</f>
        <v>0</v>
      </c>
      <c r="E38" s="20">
        <f t="shared" si="7"/>
        <v>127639000</v>
      </c>
      <c r="F38" s="21">
        <f t="shared" si="7"/>
        <v>132600509</v>
      </c>
      <c r="G38" s="21">
        <f t="shared" si="7"/>
        <v>3914032</v>
      </c>
      <c r="H38" s="21">
        <f t="shared" si="7"/>
        <v>7377967</v>
      </c>
      <c r="I38" s="21">
        <f t="shared" si="7"/>
        <v>7447600</v>
      </c>
      <c r="J38" s="21">
        <f t="shared" si="7"/>
        <v>18739599</v>
      </c>
      <c r="K38" s="21">
        <f t="shared" si="7"/>
        <v>7109901</v>
      </c>
      <c r="L38" s="21">
        <f t="shared" si="7"/>
        <v>11188805</v>
      </c>
      <c r="M38" s="21">
        <f t="shared" si="7"/>
        <v>17812441</v>
      </c>
      <c r="N38" s="21">
        <f t="shared" si="7"/>
        <v>36111147</v>
      </c>
      <c r="O38" s="21">
        <f t="shared" si="7"/>
        <v>7157944</v>
      </c>
      <c r="P38" s="21">
        <f t="shared" si="7"/>
        <v>13802493</v>
      </c>
      <c r="Q38" s="21">
        <f t="shared" si="7"/>
        <v>14920288</v>
      </c>
      <c r="R38" s="21">
        <f t="shared" si="7"/>
        <v>35880725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90731471</v>
      </c>
      <c r="X38" s="21">
        <f t="shared" si="7"/>
        <v>102712600</v>
      </c>
      <c r="Y38" s="21">
        <f t="shared" si="7"/>
        <v>-11981129</v>
      </c>
      <c r="Z38" s="4">
        <f>+IF(X38&lt;&gt;0,+(Y38/X38)*100,0)</f>
        <v>-11.664712021699382</v>
      </c>
      <c r="AA38" s="19">
        <f>SUM(AA39:AA41)</f>
        <v>132600509</v>
      </c>
    </row>
    <row r="39" spans="1:27" ht="13.5">
      <c r="A39" s="5" t="s">
        <v>43</v>
      </c>
      <c r="B39" s="3"/>
      <c r="C39" s="22">
        <v>7995278</v>
      </c>
      <c r="D39" s="22"/>
      <c r="E39" s="23">
        <v>7877000</v>
      </c>
      <c r="F39" s="24">
        <v>9187230</v>
      </c>
      <c r="G39" s="24">
        <v>219954</v>
      </c>
      <c r="H39" s="24">
        <v>399435</v>
      </c>
      <c r="I39" s="24">
        <v>963048</v>
      </c>
      <c r="J39" s="24">
        <v>1582437</v>
      </c>
      <c r="K39" s="24">
        <v>512785</v>
      </c>
      <c r="L39" s="24">
        <v>1197067</v>
      </c>
      <c r="M39" s="24">
        <v>532432</v>
      </c>
      <c r="N39" s="24">
        <v>2242284</v>
      </c>
      <c r="O39" s="24">
        <v>436888</v>
      </c>
      <c r="P39" s="24">
        <v>503668</v>
      </c>
      <c r="Q39" s="24">
        <v>677757</v>
      </c>
      <c r="R39" s="24">
        <v>1618313</v>
      </c>
      <c r="S39" s="24"/>
      <c r="T39" s="24"/>
      <c r="U39" s="24"/>
      <c r="V39" s="24"/>
      <c r="W39" s="24">
        <v>5443034</v>
      </c>
      <c r="X39" s="24">
        <v>4451419</v>
      </c>
      <c r="Y39" s="24">
        <v>991615</v>
      </c>
      <c r="Z39" s="6">
        <v>22.28</v>
      </c>
      <c r="AA39" s="22">
        <v>9187230</v>
      </c>
    </row>
    <row r="40" spans="1:27" ht="13.5">
      <c r="A40" s="5" t="s">
        <v>44</v>
      </c>
      <c r="B40" s="3"/>
      <c r="C40" s="22">
        <v>114942070</v>
      </c>
      <c r="D40" s="22"/>
      <c r="E40" s="23">
        <v>113922000</v>
      </c>
      <c r="F40" s="24">
        <v>118205179</v>
      </c>
      <c r="G40" s="24">
        <v>3502119</v>
      </c>
      <c r="H40" s="24">
        <v>6653383</v>
      </c>
      <c r="I40" s="24">
        <v>6199219</v>
      </c>
      <c r="J40" s="24">
        <v>16354721</v>
      </c>
      <c r="K40" s="24">
        <v>6356475</v>
      </c>
      <c r="L40" s="24">
        <v>9812278</v>
      </c>
      <c r="M40" s="24">
        <v>16950915</v>
      </c>
      <c r="N40" s="24">
        <v>33119668</v>
      </c>
      <c r="O40" s="24">
        <v>6466627</v>
      </c>
      <c r="P40" s="24">
        <v>13021226</v>
      </c>
      <c r="Q40" s="24">
        <v>13665073</v>
      </c>
      <c r="R40" s="24">
        <v>33152926</v>
      </c>
      <c r="S40" s="24"/>
      <c r="T40" s="24"/>
      <c r="U40" s="24"/>
      <c r="V40" s="24"/>
      <c r="W40" s="24">
        <v>82627315</v>
      </c>
      <c r="X40" s="24">
        <v>93214520</v>
      </c>
      <c r="Y40" s="24">
        <v>-10587205</v>
      </c>
      <c r="Z40" s="6">
        <v>-11.36</v>
      </c>
      <c r="AA40" s="22">
        <v>118205179</v>
      </c>
    </row>
    <row r="41" spans="1:27" ht="13.5">
      <c r="A41" s="5" t="s">
        <v>45</v>
      </c>
      <c r="B41" s="3"/>
      <c r="C41" s="22">
        <v>3685497</v>
      </c>
      <c r="D41" s="22"/>
      <c r="E41" s="23">
        <v>5840000</v>
      </c>
      <c r="F41" s="24">
        <v>5208100</v>
      </c>
      <c r="G41" s="24">
        <v>191959</v>
      </c>
      <c r="H41" s="24">
        <v>325149</v>
      </c>
      <c r="I41" s="24">
        <v>285333</v>
      </c>
      <c r="J41" s="24">
        <v>802441</v>
      </c>
      <c r="K41" s="24">
        <v>240641</v>
      </c>
      <c r="L41" s="24">
        <v>179460</v>
      </c>
      <c r="M41" s="24">
        <v>329094</v>
      </c>
      <c r="N41" s="24">
        <v>749195</v>
      </c>
      <c r="O41" s="24">
        <v>254429</v>
      </c>
      <c r="P41" s="24">
        <v>277599</v>
      </c>
      <c r="Q41" s="24">
        <v>577458</v>
      </c>
      <c r="R41" s="24">
        <v>1109486</v>
      </c>
      <c r="S41" s="24"/>
      <c r="T41" s="24"/>
      <c r="U41" s="24"/>
      <c r="V41" s="24"/>
      <c r="W41" s="24">
        <v>2661122</v>
      </c>
      <c r="X41" s="24">
        <v>5046661</v>
      </c>
      <c r="Y41" s="24">
        <v>-2385539</v>
      </c>
      <c r="Z41" s="6">
        <v>-47.27</v>
      </c>
      <c r="AA41" s="22">
        <v>5208100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4454849</v>
      </c>
      <c r="D47" s="19"/>
      <c r="E47" s="20">
        <v>5514090</v>
      </c>
      <c r="F47" s="21">
        <v>5130590</v>
      </c>
      <c r="G47" s="21">
        <v>228027</v>
      </c>
      <c r="H47" s="21">
        <v>355377</v>
      </c>
      <c r="I47" s="21">
        <v>358047</v>
      </c>
      <c r="J47" s="21">
        <v>941451</v>
      </c>
      <c r="K47" s="21">
        <v>697013</v>
      </c>
      <c r="L47" s="21">
        <v>497337</v>
      </c>
      <c r="M47" s="21">
        <v>340509</v>
      </c>
      <c r="N47" s="21">
        <v>1534859</v>
      </c>
      <c r="O47" s="21">
        <v>463455</v>
      </c>
      <c r="P47" s="21">
        <v>654282</v>
      </c>
      <c r="Q47" s="21">
        <v>302694</v>
      </c>
      <c r="R47" s="21">
        <v>1420431</v>
      </c>
      <c r="S47" s="21"/>
      <c r="T47" s="21"/>
      <c r="U47" s="21"/>
      <c r="V47" s="21"/>
      <c r="W47" s="21">
        <v>3896741</v>
      </c>
      <c r="X47" s="21">
        <v>4197508</v>
      </c>
      <c r="Y47" s="21">
        <v>-300767</v>
      </c>
      <c r="Z47" s="4">
        <v>-7.17</v>
      </c>
      <c r="AA47" s="19">
        <v>5130590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340852374</v>
      </c>
      <c r="D48" s="40">
        <f>+D28+D32+D38+D42+D47</f>
        <v>0</v>
      </c>
      <c r="E48" s="41">
        <f t="shared" si="9"/>
        <v>389480090</v>
      </c>
      <c r="F48" s="42">
        <f t="shared" si="9"/>
        <v>399695997</v>
      </c>
      <c r="G48" s="42">
        <f t="shared" si="9"/>
        <v>18072703</v>
      </c>
      <c r="H48" s="42">
        <f t="shared" si="9"/>
        <v>23248915</v>
      </c>
      <c r="I48" s="42">
        <f t="shared" si="9"/>
        <v>23333851</v>
      </c>
      <c r="J48" s="42">
        <f t="shared" si="9"/>
        <v>64655469</v>
      </c>
      <c r="K48" s="42">
        <f t="shared" si="9"/>
        <v>23531962</v>
      </c>
      <c r="L48" s="42">
        <f t="shared" si="9"/>
        <v>34887984</v>
      </c>
      <c r="M48" s="42">
        <f t="shared" si="9"/>
        <v>40825293</v>
      </c>
      <c r="N48" s="42">
        <f t="shared" si="9"/>
        <v>99245239</v>
      </c>
      <c r="O48" s="42">
        <f t="shared" si="9"/>
        <v>26404931</v>
      </c>
      <c r="P48" s="42">
        <f t="shared" si="9"/>
        <v>33809488</v>
      </c>
      <c r="Q48" s="42">
        <f t="shared" si="9"/>
        <v>40558878</v>
      </c>
      <c r="R48" s="42">
        <f t="shared" si="9"/>
        <v>100773297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264674005</v>
      </c>
      <c r="X48" s="42">
        <f t="shared" si="9"/>
        <v>281550663</v>
      </c>
      <c r="Y48" s="42">
        <f t="shared" si="9"/>
        <v>-16876658</v>
      </c>
      <c r="Z48" s="43">
        <f>+IF(X48&lt;&gt;0,+(Y48/X48)*100,0)</f>
        <v>-5.994181587134106</v>
      </c>
      <c r="AA48" s="40">
        <f>+AA28+AA32+AA38+AA42+AA47</f>
        <v>399695997</v>
      </c>
    </row>
    <row r="49" spans="1:27" ht="13.5">
      <c r="A49" s="14" t="s">
        <v>58</v>
      </c>
      <c r="B49" s="15"/>
      <c r="C49" s="44">
        <f aca="true" t="shared" si="10" ref="C49:Y49">+C25-C48</f>
        <v>45780773</v>
      </c>
      <c r="D49" s="44">
        <f>+D25-D48</f>
        <v>0</v>
      </c>
      <c r="E49" s="45">
        <f t="shared" si="10"/>
        <v>0</v>
      </c>
      <c r="F49" s="46">
        <f t="shared" si="10"/>
        <v>0</v>
      </c>
      <c r="G49" s="46">
        <f t="shared" si="10"/>
        <v>74085384</v>
      </c>
      <c r="H49" s="46">
        <f t="shared" si="10"/>
        <v>-9151074</v>
      </c>
      <c r="I49" s="46">
        <f t="shared" si="10"/>
        <v>-18952720</v>
      </c>
      <c r="J49" s="46">
        <f t="shared" si="10"/>
        <v>45981590</v>
      </c>
      <c r="K49" s="46">
        <f t="shared" si="10"/>
        <v>-2300784</v>
      </c>
      <c r="L49" s="46">
        <f t="shared" si="10"/>
        <v>-23700759</v>
      </c>
      <c r="M49" s="46">
        <f t="shared" si="10"/>
        <v>33236924</v>
      </c>
      <c r="N49" s="46">
        <f t="shared" si="10"/>
        <v>7235381</v>
      </c>
      <c r="O49" s="46">
        <f t="shared" si="10"/>
        <v>-15453841</v>
      </c>
      <c r="P49" s="46">
        <f t="shared" si="10"/>
        <v>-9511692</v>
      </c>
      <c r="Q49" s="46">
        <f t="shared" si="10"/>
        <v>33702849</v>
      </c>
      <c r="R49" s="46">
        <f t="shared" si="10"/>
        <v>8737316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61954287</v>
      </c>
      <c r="X49" s="46">
        <f>IF(F25=F48,0,X25-X48)</f>
        <v>0</v>
      </c>
      <c r="Y49" s="46">
        <f t="shared" si="10"/>
        <v>204964342</v>
      </c>
      <c r="Z49" s="47">
        <f>+IF(X49&lt;&gt;0,+(Y49/X49)*100,0)</f>
        <v>0</v>
      </c>
      <c r="AA49" s="44">
        <f>+AA25-AA48</f>
        <v>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193894920</v>
      </c>
      <c r="D5" s="19">
        <f>SUM(D6:D8)</f>
        <v>0</v>
      </c>
      <c r="E5" s="20">
        <f t="shared" si="0"/>
        <v>184612696</v>
      </c>
      <c r="F5" s="21">
        <f t="shared" si="0"/>
        <v>190048109</v>
      </c>
      <c r="G5" s="21">
        <f t="shared" si="0"/>
        <v>64477204</v>
      </c>
      <c r="H5" s="21">
        <f t="shared" si="0"/>
        <v>4443017</v>
      </c>
      <c r="I5" s="21">
        <f t="shared" si="0"/>
        <v>8342452</v>
      </c>
      <c r="J5" s="21">
        <f t="shared" si="0"/>
        <v>77262673</v>
      </c>
      <c r="K5" s="21">
        <f t="shared" si="0"/>
        <v>6885829</v>
      </c>
      <c r="L5" s="21">
        <f t="shared" si="0"/>
        <v>10363125</v>
      </c>
      <c r="M5" s="21">
        <f t="shared" si="0"/>
        <v>35461687</v>
      </c>
      <c r="N5" s="21">
        <f t="shared" si="0"/>
        <v>52710641</v>
      </c>
      <c r="O5" s="21">
        <f t="shared" si="0"/>
        <v>6250885</v>
      </c>
      <c r="P5" s="21">
        <f t="shared" si="0"/>
        <v>4429984</v>
      </c>
      <c r="Q5" s="21">
        <f t="shared" si="0"/>
        <v>4429984</v>
      </c>
      <c r="R5" s="21">
        <f t="shared" si="0"/>
        <v>15110853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145084167</v>
      </c>
      <c r="X5" s="21">
        <f t="shared" si="0"/>
        <v>168525445</v>
      </c>
      <c r="Y5" s="21">
        <f t="shared" si="0"/>
        <v>-23441278</v>
      </c>
      <c r="Z5" s="4">
        <f>+IF(X5&lt;&gt;0,+(Y5/X5)*100,0)</f>
        <v>-13.909637206417107</v>
      </c>
      <c r="AA5" s="19">
        <f>SUM(AA6:AA8)</f>
        <v>190048109</v>
      </c>
    </row>
    <row r="6" spans="1:27" ht="13.5">
      <c r="A6" s="5" t="s">
        <v>33</v>
      </c>
      <c r="B6" s="3"/>
      <c r="C6" s="22">
        <v>7762790</v>
      </c>
      <c r="D6" s="22"/>
      <c r="E6" s="23">
        <v>218000</v>
      </c>
      <c r="F6" s="24">
        <v>909135</v>
      </c>
      <c r="G6" s="24">
        <v>59868</v>
      </c>
      <c r="H6" s="24">
        <v>130469</v>
      </c>
      <c r="I6" s="24">
        <v>59698</v>
      </c>
      <c r="J6" s="24">
        <v>250035</v>
      </c>
      <c r="K6" s="24">
        <v>85826</v>
      </c>
      <c r="L6" s="24">
        <v>123658</v>
      </c>
      <c r="M6" s="24">
        <v>42914</v>
      </c>
      <c r="N6" s="24">
        <v>252398</v>
      </c>
      <c r="O6" s="24">
        <v>160015</v>
      </c>
      <c r="P6" s="24">
        <v>74584</v>
      </c>
      <c r="Q6" s="24">
        <v>74584</v>
      </c>
      <c r="R6" s="24">
        <v>309183</v>
      </c>
      <c r="S6" s="24"/>
      <c r="T6" s="24"/>
      <c r="U6" s="24"/>
      <c r="V6" s="24"/>
      <c r="W6" s="24">
        <v>811616</v>
      </c>
      <c r="X6" s="24">
        <v>208419</v>
      </c>
      <c r="Y6" s="24">
        <v>603197</v>
      </c>
      <c r="Z6" s="6">
        <v>289.42</v>
      </c>
      <c r="AA6" s="22">
        <v>909135</v>
      </c>
    </row>
    <row r="7" spans="1:27" ht="13.5">
      <c r="A7" s="5" t="s">
        <v>34</v>
      </c>
      <c r="B7" s="3"/>
      <c r="C7" s="25">
        <v>181916542</v>
      </c>
      <c r="D7" s="25"/>
      <c r="E7" s="26">
        <v>180427636</v>
      </c>
      <c r="F7" s="27">
        <v>184907253</v>
      </c>
      <c r="G7" s="27">
        <v>64491213</v>
      </c>
      <c r="H7" s="27">
        <v>4676678</v>
      </c>
      <c r="I7" s="27">
        <v>8477977</v>
      </c>
      <c r="J7" s="27">
        <v>77645868</v>
      </c>
      <c r="K7" s="27">
        <v>6914769</v>
      </c>
      <c r="L7" s="27">
        <v>10324356</v>
      </c>
      <c r="M7" s="27">
        <v>35244790</v>
      </c>
      <c r="N7" s="27">
        <v>52483915</v>
      </c>
      <c r="O7" s="27">
        <v>6317188</v>
      </c>
      <c r="P7" s="27">
        <v>4852234</v>
      </c>
      <c r="Q7" s="27">
        <v>4852234</v>
      </c>
      <c r="R7" s="27">
        <v>16021656</v>
      </c>
      <c r="S7" s="27"/>
      <c r="T7" s="27"/>
      <c r="U7" s="27"/>
      <c r="V7" s="27"/>
      <c r="W7" s="27">
        <v>146151439</v>
      </c>
      <c r="X7" s="27">
        <v>161564593</v>
      </c>
      <c r="Y7" s="27">
        <v>-15413154</v>
      </c>
      <c r="Z7" s="7">
        <v>-9.54</v>
      </c>
      <c r="AA7" s="25">
        <v>184907253</v>
      </c>
    </row>
    <row r="8" spans="1:27" ht="13.5">
      <c r="A8" s="5" t="s">
        <v>35</v>
      </c>
      <c r="B8" s="3"/>
      <c r="C8" s="22">
        <v>4215588</v>
      </c>
      <c r="D8" s="22"/>
      <c r="E8" s="23">
        <v>3967060</v>
      </c>
      <c r="F8" s="24">
        <v>4231721</v>
      </c>
      <c r="G8" s="24">
        <v>-73877</v>
      </c>
      <c r="H8" s="24">
        <v>-364130</v>
      </c>
      <c r="I8" s="24">
        <v>-195223</v>
      </c>
      <c r="J8" s="24">
        <v>-633230</v>
      </c>
      <c r="K8" s="24">
        <v>-114766</v>
      </c>
      <c r="L8" s="24">
        <v>-84889</v>
      </c>
      <c r="M8" s="24">
        <v>173983</v>
      </c>
      <c r="N8" s="24">
        <v>-25672</v>
      </c>
      <c r="O8" s="24">
        <v>-226318</v>
      </c>
      <c r="P8" s="24">
        <v>-496834</v>
      </c>
      <c r="Q8" s="24">
        <v>-496834</v>
      </c>
      <c r="R8" s="24">
        <v>-1219986</v>
      </c>
      <c r="S8" s="24"/>
      <c r="T8" s="24"/>
      <c r="U8" s="24"/>
      <c r="V8" s="24"/>
      <c r="W8" s="24">
        <v>-1878888</v>
      </c>
      <c r="X8" s="24">
        <v>6752433</v>
      </c>
      <c r="Y8" s="24">
        <v>-8631321</v>
      </c>
      <c r="Z8" s="6">
        <v>-127.83</v>
      </c>
      <c r="AA8" s="22">
        <v>4231721</v>
      </c>
    </row>
    <row r="9" spans="1:27" ht="13.5">
      <c r="A9" s="2" t="s">
        <v>36</v>
      </c>
      <c r="B9" s="3"/>
      <c r="C9" s="19">
        <f aca="true" t="shared" si="1" ref="C9:Y9">SUM(C10:C14)</f>
        <v>89519151</v>
      </c>
      <c r="D9" s="19">
        <f>SUM(D10:D14)</f>
        <v>0</v>
      </c>
      <c r="E9" s="20">
        <f t="shared" si="1"/>
        <v>87095857</v>
      </c>
      <c r="F9" s="21">
        <f t="shared" si="1"/>
        <v>83498932</v>
      </c>
      <c r="G9" s="21">
        <f t="shared" si="1"/>
        <v>420815</v>
      </c>
      <c r="H9" s="21">
        <f t="shared" si="1"/>
        <v>1750225</v>
      </c>
      <c r="I9" s="21">
        <f t="shared" si="1"/>
        <v>2606409</v>
      </c>
      <c r="J9" s="21">
        <f t="shared" si="1"/>
        <v>4777449</v>
      </c>
      <c r="K9" s="21">
        <f t="shared" si="1"/>
        <v>1033704</v>
      </c>
      <c r="L9" s="21">
        <f t="shared" si="1"/>
        <v>2507126</v>
      </c>
      <c r="M9" s="21">
        <f t="shared" si="1"/>
        <v>3311199</v>
      </c>
      <c r="N9" s="21">
        <f t="shared" si="1"/>
        <v>6852029</v>
      </c>
      <c r="O9" s="21">
        <f t="shared" si="1"/>
        <v>784844</v>
      </c>
      <c r="P9" s="21">
        <f t="shared" si="1"/>
        <v>3296334</v>
      </c>
      <c r="Q9" s="21">
        <f t="shared" si="1"/>
        <v>3296334</v>
      </c>
      <c r="R9" s="21">
        <f t="shared" si="1"/>
        <v>7377512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19006990</v>
      </c>
      <c r="X9" s="21">
        <f t="shared" si="1"/>
        <v>57737883</v>
      </c>
      <c r="Y9" s="21">
        <f t="shared" si="1"/>
        <v>-38730893</v>
      </c>
      <c r="Z9" s="4">
        <f>+IF(X9&lt;&gt;0,+(Y9/X9)*100,0)</f>
        <v>-67.08055610559882</v>
      </c>
      <c r="AA9" s="19">
        <f>SUM(AA10:AA14)</f>
        <v>83498932</v>
      </c>
    </row>
    <row r="10" spans="1:27" ht="13.5">
      <c r="A10" s="5" t="s">
        <v>37</v>
      </c>
      <c r="B10" s="3"/>
      <c r="C10" s="22">
        <v>7365219</v>
      </c>
      <c r="D10" s="22"/>
      <c r="E10" s="23">
        <v>8165474</v>
      </c>
      <c r="F10" s="24">
        <v>8554267</v>
      </c>
      <c r="G10" s="24">
        <v>50113</v>
      </c>
      <c r="H10" s="24">
        <v>1460195</v>
      </c>
      <c r="I10" s="24">
        <v>-341927</v>
      </c>
      <c r="J10" s="24">
        <v>1168381</v>
      </c>
      <c r="K10" s="24">
        <v>598213</v>
      </c>
      <c r="L10" s="24">
        <v>669991</v>
      </c>
      <c r="M10" s="24">
        <v>671877</v>
      </c>
      <c r="N10" s="24">
        <v>1940081</v>
      </c>
      <c r="O10" s="24">
        <v>556425</v>
      </c>
      <c r="P10" s="24">
        <v>573129</v>
      </c>
      <c r="Q10" s="24">
        <v>573129</v>
      </c>
      <c r="R10" s="24">
        <v>1702683</v>
      </c>
      <c r="S10" s="24"/>
      <c r="T10" s="24"/>
      <c r="U10" s="24"/>
      <c r="V10" s="24"/>
      <c r="W10" s="24">
        <v>4811145</v>
      </c>
      <c r="X10" s="24">
        <v>6086123</v>
      </c>
      <c r="Y10" s="24">
        <v>-1274978</v>
      </c>
      <c r="Z10" s="6">
        <v>-20.95</v>
      </c>
      <c r="AA10" s="22">
        <v>8554267</v>
      </c>
    </row>
    <row r="11" spans="1:27" ht="13.5">
      <c r="A11" s="5" t="s">
        <v>38</v>
      </c>
      <c r="B11" s="3"/>
      <c r="C11" s="22">
        <v>55531</v>
      </c>
      <c r="D11" s="22"/>
      <c r="E11" s="23">
        <v>68849</v>
      </c>
      <c r="F11" s="24">
        <v>46462</v>
      </c>
      <c r="G11" s="24">
        <v>-65264</v>
      </c>
      <c r="H11" s="24">
        <v>-48614</v>
      </c>
      <c r="I11" s="24">
        <v>-42749</v>
      </c>
      <c r="J11" s="24">
        <v>-156627</v>
      </c>
      <c r="K11" s="24">
        <v>-37371</v>
      </c>
      <c r="L11" s="24">
        <v>-36547</v>
      </c>
      <c r="M11" s="24">
        <v>-48463</v>
      </c>
      <c r="N11" s="24">
        <v>-122381</v>
      </c>
      <c r="O11" s="24">
        <v>-175072</v>
      </c>
      <c r="P11" s="24">
        <v>-67016</v>
      </c>
      <c r="Q11" s="24">
        <v>-67016</v>
      </c>
      <c r="R11" s="24">
        <v>-309104</v>
      </c>
      <c r="S11" s="24"/>
      <c r="T11" s="24"/>
      <c r="U11" s="24"/>
      <c r="V11" s="24"/>
      <c r="W11" s="24">
        <v>-588112</v>
      </c>
      <c r="X11" s="24">
        <v>48560</v>
      </c>
      <c r="Y11" s="24">
        <v>-636672</v>
      </c>
      <c r="Z11" s="6">
        <v>-1311.1</v>
      </c>
      <c r="AA11" s="22">
        <v>46462</v>
      </c>
    </row>
    <row r="12" spans="1:27" ht="13.5">
      <c r="A12" s="5" t="s">
        <v>39</v>
      </c>
      <c r="B12" s="3"/>
      <c r="C12" s="22">
        <v>31275486</v>
      </c>
      <c r="D12" s="22"/>
      <c r="E12" s="23">
        <v>27284534</v>
      </c>
      <c r="F12" s="24">
        <v>22519731</v>
      </c>
      <c r="G12" s="24">
        <v>427971</v>
      </c>
      <c r="H12" s="24">
        <v>334644</v>
      </c>
      <c r="I12" s="24">
        <v>518337</v>
      </c>
      <c r="J12" s="24">
        <v>1280952</v>
      </c>
      <c r="K12" s="24">
        <v>288065</v>
      </c>
      <c r="L12" s="24">
        <v>361575</v>
      </c>
      <c r="M12" s="24">
        <v>334628</v>
      </c>
      <c r="N12" s="24">
        <v>984268</v>
      </c>
      <c r="O12" s="24">
        <v>403255</v>
      </c>
      <c r="P12" s="24">
        <v>476516</v>
      </c>
      <c r="Q12" s="24">
        <v>476516</v>
      </c>
      <c r="R12" s="24">
        <v>1356287</v>
      </c>
      <c r="S12" s="24"/>
      <c r="T12" s="24"/>
      <c r="U12" s="24"/>
      <c r="V12" s="24"/>
      <c r="W12" s="24">
        <v>3621507</v>
      </c>
      <c r="X12" s="24">
        <v>20498796</v>
      </c>
      <c r="Y12" s="24">
        <v>-16877289</v>
      </c>
      <c r="Z12" s="6">
        <v>-82.33</v>
      </c>
      <c r="AA12" s="22">
        <v>22519731</v>
      </c>
    </row>
    <row r="13" spans="1:27" ht="13.5">
      <c r="A13" s="5" t="s">
        <v>40</v>
      </c>
      <c r="B13" s="3"/>
      <c r="C13" s="22">
        <v>50822915</v>
      </c>
      <c r="D13" s="22"/>
      <c r="E13" s="23">
        <v>51577000</v>
      </c>
      <c r="F13" s="24">
        <v>52378472</v>
      </c>
      <c r="G13" s="24">
        <v>7995</v>
      </c>
      <c r="H13" s="24">
        <v>4000</v>
      </c>
      <c r="I13" s="24">
        <v>2472748</v>
      </c>
      <c r="J13" s="24">
        <v>2484743</v>
      </c>
      <c r="K13" s="24">
        <v>184797</v>
      </c>
      <c r="L13" s="24">
        <v>1512107</v>
      </c>
      <c r="M13" s="24">
        <v>2353157</v>
      </c>
      <c r="N13" s="24">
        <v>4050061</v>
      </c>
      <c r="O13" s="24">
        <v>236</v>
      </c>
      <c r="P13" s="24">
        <v>2313705</v>
      </c>
      <c r="Q13" s="24">
        <v>2313705</v>
      </c>
      <c r="R13" s="24">
        <v>4627646</v>
      </c>
      <c r="S13" s="24"/>
      <c r="T13" s="24"/>
      <c r="U13" s="24"/>
      <c r="V13" s="24"/>
      <c r="W13" s="24">
        <v>11162450</v>
      </c>
      <c r="X13" s="24">
        <v>31104404</v>
      </c>
      <c r="Y13" s="24">
        <v>-19941954</v>
      </c>
      <c r="Z13" s="6">
        <v>-64.11</v>
      </c>
      <c r="AA13" s="22">
        <v>52378472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11820127</v>
      </c>
      <c r="D15" s="19">
        <f>SUM(D16:D18)</f>
        <v>0</v>
      </c>
      <c r="E15" s="20">
        <f t="shared" si="2"/>
        <v>8604385</v>
      </c>
      <c r="F15" s="21">
        <f t="shared" si="2"/>
        <v>13113790</v>
      </c>
      <c r="G15" s="21">
        <f t="shared" si="2"/>
        <v>293680</v>
      </c>
      <c r="H15" s="21">
        <f t="shared" si="2"/>
        <v>630365</v>
      </c>
      <c r="I15" s="21">
        <f t="shared" si="2"/>
        <v>1093859</v>
      </c>
      <c r="J15" s="21">
        <f t="shared" si="2"/>
        <v>2017904</v>
      </c>
      <c r="K15" s="21">
        <f t="shared" si="2"/>
        <v>640771</v>
      </c>
      <c r="L15" s="21">
        <f t="shared" si="2"/>
        <v>542495</v>
      </c>
      <c r="M15" s="21">
        <f t="shared" si="2"/>
        <v>1124258</v>
      </c>
      <c r="N15" s="21">
        <f t="shared" si="2"/>
        <v>2307524</v>
      </c>
      <c r="O15" s="21">
        <f t="shared" si="2"/>
        <v>641697</v>
      </c>
      <c r="P15" s="21">
        <f t="shared" si="2"/>
        <v>596762</v>
      </c>
      <c r="Q15" s="21">
        <f t="shared" si="2"/>
        <v>596762</v>
      </c>
      <c r="R15" s="21">
        <f t="shared" si="2"/>
        <v>1835221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6160649</v>
      </c>
      <c r="X15" s="21">
        <f t="shared" si="2"/>
        <v>7881366</v>
      </c>
      <c r="Y15" s="21">
        <f t="shared" si="2"/>
        <v>-1720717</v>
      </c>
      <c r="Z15" s="4">
        <f>+IF(X15&lt;&gt;0,+(Y15/X15)*100,0)</f>
        <v>-21.832725443787282</v>
      </c>
      <c r="AA15" s="19">
        <f>SUM(AA16:AA18)</f>
        <v>13113790</v>
      </c>
    </row>
    <row r="16" spans="1:27" ht="13.5">
      <c r="A16" s="5" t="s">
        <v>43</v>
      </c>
      <c r="B16" s="3"/>
      <c r="C16" s="22">
        <v>5238633</v>
      </c>
      <c r="D16" s="22"/>
      <c r="E16" s="23">
        <v>2344470</v>
      </c>
      <c r="F16" s="24">
        <v>2953934</v>
      </c>
      <c r="G16" s="24">
        <v>60764</v>
      </c>
      <c r="H16" s="24">
        <v>190080</v>
      </c>
      <c r="I16" s="24">
        <v>766480</v>
      </c>
      <c r="J16" s="24">
        <v>1017324</v>
      </c>
      <c r="K16" s="24">
        <v>250151</v>
      </c>
      <c r="L16" s="24">
        <v>205213</v>
      </c>
      <c r="M16" s="24">
        <v>860790</v>
      </c>
      <c r="N16" s="24">
        <v>1316154</v>
      </c>
      <c r="O16" s="24">
        <v>221636</v>
      </c>
      <c r="P16" s="24">
        <v>174837</v>
      </c>
      <c r="Q16" s="24">
        <v>174837</v>
      </c>
      <c r="R16" s="24">
        <v>571310</v>
      </c>
      <c r="S16" s="24"/>
      <c r="T16" s="24"/>
      <c r="U16" s="24"/>
      <c r="V16" s="24"/>
      <c r="W16" s="24">
        <v>2904788</v>
      </c>
      <c r="X16" s="24">
        <v>2007937</v>
      </c>
      <c r="Y16" s="24">
        <v>896851</v>
      </c>
      <c r="Z16" s="6">
        <v>44.67</v>
      </c>
      <c r="AA16" s="22">
        <v>2953934</v>
      </c>
    </row>
    <row r="17" spans="1:27" ht="13.5">
      <c r="A17" s="5" t="s">
        <v>44</v>
      </c>
      <c r="B17" s="3"/>
      <c r="C17" s="22">
        <v>6581494</v>
      </c>
      <c r="D17" s="22"/>
      <c r="E17" s="23">
        <v>6259915</v>
      </c>
      <c r="F17" s="24">
        <v>10159856</v>
      </c>
      <c r="G17" s="24">
        <v>232916</v>
      </c>
      <c r="H17" s="24">
        <v>440285</v>
      </c>
      <c r="I17" s="24">
        <v>327379</v>
      </c>
      <c r="J17" s="24">
        <v>1000580</v>
      </c>
      <c r="K17" s="24">
        <v>390620</v>
      </c>
      <c r="L17" s="24">
        <v>337282</v>
      </c>
      <c r="M17" s="24">
        <v>263468</v>
      </c>
      <c r="N17" s="24">
        <v>991370</v>
      </c>
      <c r="O17" s="24">
        <v>420061</v>
      </c>
      <c r="P17" s="24">
        <v>421925</v>
      </c>
      <c r="Q17" s="24">
        <v>421925</v>
      </c>
      <c r="R17" s="24">
        <v>1263911</v>
      </c>
      <c r="S17" s="24"/>
      <c r="T17" s="24"/>
      <c r="U17" s="24"/>
      <c r="V17" s="24"/>
      <c r="W17" s="24">
        <v>3255861</v>
      </c>
      <c r="X17" s="24">
        <v>5873429</v>
      </c>
      <c r="Y17" s="24">
        <v>-2617568</v>
      </c>
      <c r="Z17" s="6">
        <v>-44.57</v>
      </c>
      <c r="AA17" s="22">
        <v>10159856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189479461</v>
      </c>
      <c r="D19" s="19">
        <f>SUM(D20:D23)</f>
        <v>0</v>
      </c>
      <c r="E19" s="20">
        <f t="shared" si="3"/>
        <v>200357244</v>
      </c>
      <c r="F19" s="21">
        <f t="shared" si="3"/>
        <v>209456662</v>
      </c>
      <c r="G19" s="21">
        <f t="shared" si="3"/>
        <v>17921688</v>
      </c>
      <c r="H19" s="21">
        <f t="shared" si="3"/>
        <v>17873847</v>
      </c>
      <c r="I19" s="21">
        <f t="shared" si="3"/>
        <v>16955265</v>
      </c>
      <c r="J19" s="21">
        <f t="shared" si="3"/>
        <v>52750800</v>
      </c>
      <c r="K19" s="21">
        <f t="shared" si="3"/>
        <v>16353266</v>
      </c>
      <c r="L19" s="21">
        <f t="shared" si="3"/>
        <v>16950701</v>
      </c>
      <c r="M19" s="21">
        <f t="shared" si="3"/>
        <v>16831123</v>
      </c>
      <c r="N19" s="21">
        <f t="shared" si="3"/>
        <v>50135090</v>
      </c>
      <c r="O19" s="21">
        <f t="shared" si="3"/>
        <v>20562619</v>
      </c>
      <c r="P19" s="21">
        <f t="shared" si="3"/>
        <v>20716137</v>
      </c>
      <c r="Q19" s="21">
        <f t="shared" si="3"/>
        <v>20716137</v>
      </c>
      <c r="R19" s="21">
        <f t="shared" si="3"/>
        <v>61994893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164880783</v>
      </c>
      <c r="X19" s="21">
        <f t="shared" si="3"/>
        <v>147861436</v>
      </c>
      <c r="Y19" s="21">
        <f t="shared" si="3"/>
        <v>17019347</v>
      </c>
      <c r="Z19" s="4">
        <f>+IF(X19&lt;&gt;0,+(Y19/X19)*100,0)</f>
        <v>11.510335257395985</v>
      </c>
      <c r="AA19" s="19">
        <f>SUM(AA20:AA23)</f>
        <v>209456662</v>
      </c>
    </row>
    <row r="20" spans="1:27" ht="13.5">
      <c r="A20" s="5" t="s">
        <v>47</v>
      </c>
      <c r="B20" s="3"/>
      <c r="C20" s="22">
        <v>75892828</v>
      </c>
      <c r="D20" s="22"/>
      <c r="E20" s="23">
        <v>81340038</v>
      </c>
      <c r="F20" s="24">
        <v>83748085</v>
      </c>
      <c r="G20" s="24">
        <v>7563920</v>
      </c>
      <c r="H20" s="24">
        <v>8420667</v>
      </c>
      <c r="I20" s="24">
        <v>7056258</v>
      </c>
      <c r="J20" s="24">
        <v>23040845</v>
      </c>
      <c r="K20" s="24">
        <v>6570209</v>
      </c>
      <c r="L20" s="24">
        <v>6856434</v>
      </c>
      <c r="M20" s="24">
        <v>6018254</v>
      </c>
      <c r="N20" s="24">
        <v>19444897</v>
      </c>
      <c r="O20" s="24">
        <v>7522343</v>
      </c>
      <c r="P20" s="24">
        <v>6456060</v>
      </c>
      <c r="Q20" s="24">
        <v>6456060</v>
      </c>
      <c r="R20" s="24">
        <v>20434463</v>
      </c>
      <c r="S20" s="24"/>
      <c r="T20" s="24"/>
      <c r="U20" s="24"/>
      <c r="V20" s="24"/>
      <c r="W20" s="24">
        <v>62920205</v>
      </c>
      <c r="X20" s="24">
        <v>59493116</v>
      </c>
      <c r="Y20" s="24">
        <v>3427089</v>
      </c>
      <c r="Z20" s="6">
        <v>5.76</v>
      </c>
      <c r="AA20" s="22">
        <v>83748085</v>
      </c>
    </row>
    <row r="21" spans="1:27" ht="13.5">
      <c r="A21" s="5" t="s">
        <v>48</v>
      </c>
      <c r="B21" s="3"/>
      <c r="C21" s="22">
        <v>52072500</v>
      </c>
      <c r="D21" s="22"/>
      <c r="E21" s="23">
        <v>55270316</v>
      </c>
      <c r="F21" s="24">
        <v>62144087</v>
      </c>
      <c r="G21" s="24">
        <v>5077230</v>
      </c>
      <c r="H21" s="24">
        <v>4285738</v>
      </c>
      <c r="I21" s="24">
        <v>4571804</v>
      </c>
      <c r="J21" s="24">
        <v>13934772</v>
      </c>
      <c r="K21" s="24">
        <v>4489696</v>
      </c>
      <c r="L21" s="24">
        <v>4864650</v>
      </c>
      <c r="M21" s="24">
        <v>6364778</v>
      </c>
      <c r="N21" s="24">
        <v>15719124</v>
      </c>
      <c r="O21" s="24">
        <v>7748256</v>
      </c>
      <c r="P21" s="24">
        <v>6884650</v>
      </c>
      <c r="Q21" s="24">
        <v>6884650</v>
      </c>
      <c r="R21" s="24">
        <v>21517556</v>
      </c>
      <c r="S21" s="24"/>
      <c r="T21" s="24"/>
      <c r="U21" s="24"/>
      <c r="V21" s="24"/>
      <c r="W21" s="24">
        <v>51171452</v>
      </c>
      <c r="X21" s="24">
        <v>41243882</v>
      </c>
      <c r="Y21" s="24">
        <v>9927570</v>
      </c>
      <c r="Z21" s="6">
        <v>24.07</v>
      </c>
      <c r="AA21" s="22">
        <v>62144087</v>
      </c>
    </row>
    <row r="22" spans="1:27" ht="13.5">
      <c r="A22" s="5" t="s">
        <v>49</v>
      </c>
      <c r="B22" s="3"/>
      <c r="C22" s="25">
        <v>30288619</v>
      </c>
      <c r="D22" s="25"/>
      <c r="E22" s="26">
        <v>30065811</v>
      </c>
      <c r="F22" s="27">
        <v>30065811</v>
      </c>
      <c r="G22" s="27">
        <v>2420073</v>
      </c>
      <c r="H22" s="27">
        <v>2329439</v>
      </c>
      <c r="I22" s="27">
        <v>2460924</v>
      </c>
      <c r="J22" s="27">
        <v>7210436</v>
      </c>
      <c r="K22" s="27">
        <v>2433203</v>
      </c>
      <c r="L22" s="27">
        <v>2393341</v>
      </c>
      <c r="M22" s="27">
        <v>1595421</v>
      </c>
      <c r="N22" s="27">
        <v>6421965</v>
      </c>
      <c r="O22" s="27">
        <v>2404908</v>
      </c>
      <c r="P22" s="27">
        <v>4486365</v>
      </c>
      <c r="Q22" s="27">
        <v>4486365</v>
      </c>
      <c r="R22" s="27">
        <v>11377638</v>
      </c>
      <c r="S22" s="27"/>
      <c r="T22" s="27"/>
      <c r="U22" s="27"/>
      <c r="V22" s="27"/>
      <c r="W22" s="27">
        <v>25010039</v>
      </c>
      <c r="X22" s="27">
        <v>21995055</v>
      </c>
      <c r="Y22" s="27">
        <v>3014984</v>
      </c>
      <c r="Z22" s="7">
        <v>13.71</v>
      </c>
      <c r="AA22" s="25">
        <v>30065811</v>
      </c>
    </row>
    <row r="23" spans="1:27" ht="13.5">
      <c r="A23" s="5" t="s">
        <v>50</v>
      </c>
      <c r="B23" s="3"/>
      <c r="C23" s="22">
        <v>31225514</v>
      </c>
      <c r="D23" s="22"/>
      <c r="E23" s="23">
        <v>33681079</v>
      </c>
      <c r="F23" s="24">
        <v>33498679</v>
      </c>
      <c r="G23" s="24">
        <v>2860465</v>
      </c>
      <c r="H23" s="24">
        <v>2838003</v>
      </c>
      <c r="I23" s="24">
        <v>2866279</v>
      </c>
      <c r="J23" s="24">
        <v>8564747</v>
      </c>
      <c r="K23" s="24">
        <v>2860158</v>
      </c>
      <c r="L23" s="24">
        <v>2836276</v>
      </c>
      <c r="M23" s="24">
        <v>2852670</v>
      </c>
      <c r="N23" s="24">
        <v>8549104</v>
      </c>
      <c r="O23" s="24">
        <v>2887112</v>
      </c>
      <c r="P23" s="24">
        <v>2889062</v>
      </c>
      <c r="Q23" s="24">
        <v>2889062</v>
      </c>
      <c r="R23" s="24">
        <v>8665236</v>
      </c>
      <c r="S23" s="24"/>
      <c r="T23" s="24"/>
      <c r="U23" s="24"/>
      <c r="V23" s="24"/>
      <c r="W23" s="24">
        <v>25779087</v>
      </c>
      <c r="X23" s="24">
        <v>25129383</v>
      </c>
      <c r="Y23" s="24">
        <v>649704</v>
      </c>
      <c r="Z23" s="6">
        <v>2.59</v>
      </c>
      <c r="AA23" s="22">
        <v>33498679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484713659</v>
      </c>
      <c r="D25" s="40">
        <f>+D5+D9+D15+D19+D24</f>
        <v>0</v>
      </c>
      <c r="E25" s="41">
        <f t="shared" si="4"/>
        <v>480670182</v>
      </c>
      <c r="F25" s="42">
        <f t="shared" si="4"/>
        <v>496117493</v>
      </c>
      <c r="G25" s="42">
        <f t="shared" si="4"/>
        <v>83113387</v>
      </c>
      <c r="H25" s="42">
        <f t="shared" si="4"/>
        <v>24697454</v>
      </c>
      <c r="I25" s="42">
        <f t="shared" si="4"/>
        <v>28997985</v>
      </c>
      <c r="J25" s="42">
        <f t="shared" si="4"/>
        <v>136808826</v>
      </c>
      <c r="K25" s="42">
        <f t="shared" si="4"/>
        <v>24913570</v>
      </c>
      <c r="L25" s="42">
        <f t="shared" si="4"/>
        <v>30363447</v>
      </c>
      <c r="M25" s="42">
        <f t="shared" si="4"/>
        <v>56728267</v>
      </c>
      <c r="N25" s="42">
        <f t="shared" si="4"/>
        <v>112005284</v>
      </c>
      <c r="O25" s="42">
        <f t="shared" si="4"/>
        <v>28240045</v>
      </c>
      <c r="P25" s="42">
        <f t="shared" si="4"/>
        <v>29039217</v>
      </c>
      <c r="Q25" s="42">
        <f t="shared" si="4"/>
        <v>29039217</v>
      </c>
      <c r="R25" s="42">
        <f t="shared" si="4"/>
        <v>86318479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335132589</v>
      </c>
      <c r="X25" s="42">
        <f t="shared" si="4"/>
        <v>382006130</v>
      </c>
      <c r="Y25" s="42">
        <f t="shared" si="4"/>
        <v>-46873541</v>
      </c>
      <c r="Z25" s="43">
        <f>+IF(X25&lt;&gt;0,+(Y25/X25)*100,0)</f>
        <v>-12.270363567202443</v>
      </c>
      <c r="AA25" s="40">
        <f>+AA5+AA9+AA15+AA19+AA24</f>
        <v>496117493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119168863</v>
      </c>
      <c r="D28" s="19">
        <f>SUM(D29:D31)</f>
        <v>0</v>
      </c>
      <c r="E28" s="20">
        <f t="shared" si="5"/>
        <v>143041110</v>
      </c>
      <c r="F28" s="21">
        <f t="shared" si="5"/>
        <v>136462065</v>
      </c>
      <c r="G28" s="21">
        <f t="shared" si="5"/>
        <v>8646976</v>
      </c>
      <c r="H28" s="21">
        <f t="shared" si="5"/>
        <v>8220257</v>
      </c>
      <c r="I28" s="21">
        <f t="shared" si="5"/>
        <v>10042533</v>
      </c>
      <c r="J28" s="21">
        <f t="shared" si="5"/>
        <v>26909766</v>
      </c>
      <c r="K28" s="21">
        <f t="shared" si="5"/>
        <v>9484292</v>
      </c>
      <c r="L28" s="21">
        <f t="shared" si="5"/>
        <v>10496721</v>
      </c>
      <c r="M28" s="21">
        <f t="shared" si="5"/>
        <v>17587789</v>
      </c>
      <c r="N28" s="21">
        <f t="shared" si="5"/>
        <v>37568802</v>
      </c>
      <c r="O28" s="21">
        <f t="shared" si="5"/>
        <v>9262782</v>
      </c>
      <c r="P28" s="21">
        <f t="shared" si="5"/>
        <v>1553184</v>
      </c>
      <c r="Q28" s="21">
        <f t="shared" si="5"/>
        <v>1553184</v>
      </c>
      <c r="R28" s="21">
        <f t="shared" si="5"/>
        <v>12369150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76847718</v>
      </c>
      <c r="X28" s="21">
        <f t="shared" si="5"/>
        <v>104178611</v>
      </c>
      <c r="Y28" s="21">
        <f t="shared" si="5"/>
        <v>-27330893</v>
      </c>
      <c r="Z28" s="4">
        <f>+IF(X28&lt;&gt;0,+(Y28/X28)*100,0)</f>
        <v>-26.234649068223803</v>
      </c>
      <c r="AA28" s="19">
        <f>SUM(AA29:AA31)</f>
        <v>136462065</v>
      </c>
    </row>
    <row r="29" spans="1:27" ht="13.5">
      <c r="A29" s="5" t="s">
        <v>33</v>
      </c>
      <c r="B29" s="3"/>
      <c r="C29" s="22">
        <v>28069694</v>
      </c>
      <c r="D29" s="22"/>
      <c r="E29" s="23">
        <v>33236698</v>
      </c>
      <c r="F29" s="24">
        <v>34106945</v>
      </c>
      <c r="G29" s="24">
        <v>2185596</v>
      </c>
      <c r="H29" s="24">
        <v>2338975</v>
      </c>
      <c r="I29" s="24">
        <v>2528845</v>
      </c>
      <c r="J29" s="24">
        <v>7053416</v>
      </c>
      <c r="K29" s="24">
        <v>2446968</v>
      </c>
      <c r="L29" s="24">
        <v>2779079</v>
      </c>
      <c r="M29" s="24">
        <v>3882066</v>
      </c>
      <c r="N29" s="24">
        <v>9108113</v>
      </c>
      <c r="O29" s="24">
        <v>2544702</v>
      </c>
      <c r="P29" s="24">
        <v>1792184</v>
      </c>
      <c r="Q29" s="24">
        <v>1792184</v>
      </c>
      <c r="R29" s="24">
        <v>6129070</v>
      </c>
      <c r="S29" s="24"/>
      <c r="T29" s="24"/>
      <c r="U29" s="24"/>
      <c r="V29" s="24"/>
      <c r="W29" s="24">
        <v>22290599</v>
      </c>
      <c r="X29" s="24">
        <v>23863031</v>
      </c>
      <c r="Y29" s="24">
        <v>-1572432</v>
      </c>
      <c r="Z29" s="6">
        <v>-6.59</v>
      </c>
      <c r="AA29" s="22">
        <v>34106945</v>
      </c>
    </row>
    <row r="30" spans="1:27" ht="13.5">
      <c r="A30" s="5" t="s">
        <v>34</v>
      </c>
      <c r="B30" s="3"/>
      <c r="C30" s="25">
        <v>38597006</v>
      </c>
      <c r="D30" s="25"/>
      <c r="E30" s="26">
        <v>41429099</v>
      </c>
      <c r="F30" s="27">
        <v>40111593</v>
      </c>
      <c r="G30" s="27">
        <v>2663353</v>
      </c>
      <c r="H30" s="27">
        <v>2691920</v>
      </c>
      <c r="I30" s="27">
        <v>3691329</v>
      </c>
      <c r="J30" s="27">
        <v>9046602</v>
      </c>
      <c r="K30" s="27">
        <v>3481487</v>
      </c>
      <c r="L30" s="27">
        <v>3993712</v>
      </c>
      <c r="M30" s="27">
        <v>4261222</v>
      </c>
      <c r="N30" s="27">
        <v>11736421</v>
      </c>
      <c r="O30" s="27">
        <v>2721371</v>
      </c>
      <c r="P30" s="27">
        <v>2741476</v>
      </c>
      <c r="Q30" s="27">
        <v>2741476</v>
      </c>
      <c r="R30" s="27">
        <v>8204323</v>
      </c>
      <c r="S30" s="27"/>
      <c r="T30" s="27"/>
      <c r="U30" s="27"/>
      <c r="V30" s="27"/>
      <c r="W30" s="27">
        <v>28987346</v>
      </c>
      <c r="X30" s="27">
        <v>31471604</v>
      </c>
      <c r="Y30" s="27">
        <v>-2484258</v>
      </c>
      <c r="Z30" s="7">
        <v>-7.89</v>
      </c>
      <c r="AA30" s="25">
        <v>40111593</v>
      </c>
    </row>
    <row r="31" spans="1:27" ht="13.5">
      <c r="A31" s="5" t="s">
        <v>35</v>
      </c>
      <c r="B31" s="3"/>
      <c r="C31" s="22">
        <v>52502163</v>
      </c>
      <c r="D31" s="22"/>
      <c r="E31" s="23">
        <v>68375313</v>
      </c>
      <c r="F31" s="24">
        <v>62243527</v>
      </c>
      <c r="G31" s="24">
        <v>3798027</v>
      </c>
      <c r="H31" s="24">
        <v>3189362</v>
      </c>
      <c r="I31" s="24">
        <v>3822359</v>
      </c>
      <c r="J31" s="24">
        <v>10809748</v>
      </c>
      <c r="K31" s="24">
        <v>3555837</v>
      </c>
      <c r="L31" s="24">
        <v>3723930</v>
      </c>
      <c r="M31" s="24">
        <v>9444501</v>
      </c>
      <c r="N31" s="24">
        <v>16724268</v>
      </c>
      <c r="O31" s="24">
        <v>3996709</v>
      </c>
      <c r="P31" s="24">
        <v>-2980476</v>
      </c>
      <c r="Q31" s="24">
        <v>-2980476</v>
      </c>
      <c r="R31" s="24">
        <v>-1964243</v>
      </c>
      <c r="S31" s="24"/>
      <c r="T31" s="24"/>
      <c r="U31" s="24"/>
      <c r="V31" s="24"/>
      <c r="W31" s="24">
        <v>25569773</v>
      </c>
      <c r="X31" s="24">
        <v>48843976</v>
      </c>
      <c r="Y31" s="24">
        <v>-23274203</v>
      </c>
      <c r="Z31" s="6">
        <v>-47.65</v>
      </c>
      <c r="AA31" s="22">
        <v>62243527</v>
      </c>
    </row>
    <row r="32" spans="1:27" ht="13.5">
      <c r="A32" s="2" t="s">
        <v>36</v>
      </c>
      <c r="B32" s="3"/>
      <c r="C32" s="19">
        <f aca="true" t="shared" si="6" ref="C32:Y32">SUM(C33:C37)</f>
        <v>103350597</v>
      </c>
      <c r="D32" s="19">
        <f>SUM(D33:D37)</f>
        <v>0</v>
      </c>
      <c r="E32" s="20">
        <f t="shared" si="6"/>
        <v>105413576</v>
      </c>
      <c r="F32" s="21">
        <f t="shared" si="6"/>
        <v>99216552</v>
      </c>
      <c r="G32" s="21">
        <f t="shared" si="6"/>
        <v>3905456</v>
      </c>
      <c r="H32" s="21">
        <f t="shared" si="6"/>
        <v>4403848</v>
      </c>
      <c r="I32" s="21">
        <f t="shared" si="6"/>
        <v>6637900</v>
      </c>
      <c r="J32" s="21">
        <f t="shared" si="6"/>
        <v>14947204</v>
      </c>
      <c r="K32" s="21">
        <f t="shared" si="6"/>
        <v>4798801</v>
      </c>
      <c r="L32" s="21">
        <f t="shared" si="6"/>
        <v>6157646</v>
      </c>
      <c r="M32" s="21">
        <f t="shared" si="6"/>
        <v>7936731</v>
      </c>
      <c r="N32" s="21">
        <f t="shared" si="6"/>
        <v>18893178</v>
      </c>
      <c r="O32" s="21">
        <f t="shared" si="6"/>
        <v>7050352</v>
      </c>
      <c r="P32" s="21">
        <f t="shared" si="6"/>
        <v>3240733</v>
      </c>
      <c r="Q32" s="21">
        <f t="shared" si="6"/>
        <v>3240733</v>
      </c>
      <c r="R32" s="21">
        <f t="shared" si="6"/>
        <v>13531818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47372200</v>
      </c>
      <c r="X32" s="21">
        <f t="shared" si="6"/>
        <v>82280189</v>
      </c>
      <c r="Y32" s="21">
        <f t="shared" si="6"/>
        <v>-34907989</v>
      </c>
      <c r="Z32" s="4">
        <f>+IF(X32&lt;&gt;0,+(Y32/X32)*100,0)</f>
        <v>-42.425752084745454</v>
      </c>
      <c r="AA32" s="19">
        <f>SUM(AA33:AA37)</f>
        <v>99216552</v>
      </c>
    </row>
    <row r="33" spans="1:27" ht="13.5">
      <c r="A33" s="5" t="s">
        <v>37</v>
      </c>
      <c r="B33" s="3"/>
      <c r="C33" s="22">
        <v>6283269</v>
      </c>
      <c r="D33" s="22"/>
      <c r="E33" s="23">
        <v>8153935</v>
      </c>
      <c r="F33" s="24">
        <v>8543776</v>
      </c>
      <c r="G33" s="24">
        <v>431579</v>
      </c>
      <c r="H33" s="24">
        <v>495786</v>
      </c>
      <c r="I33" s="24">
        <v>578725</v>
      </c>
      <c r="J33" s="24">
        <v>1506090</v>
      </c>
      <c r="K33" s="24">
        <v>604826</v>
      </c>
      <c r="L33" s="24">
        <v>617677</v>
      </c>
      <c r="M33" s="24">
        <v>594022</v>
      </c>
      <c r="N33" s="24">
        <v>1816525</v>
      </c>
      <c r="O33" s="24">
        <v>504058</v>
      </c>
      <c r="P33" s="24">
        <v>514854</v>
      </c>
      <c r="Q33" s="24">
        <v>514854</v>
      </c>
      <c r="R33" s="24">
        <v>1533766</v>
      </c>
      <c r="S33" s="24"/>
      <c r="T33" s="24"/>
      <c r="U33" s="24"/>
      <c r="V33" s="24"/>
      <c r="W33" s="24">
        <v>4856381</v>
      </c>
      <c r="X33" s="24">
        <v>5914782</v>
      </c>
      <c r="Y33" s="24">
        <v>-1058401</v>
      </c>
      <c r="Z33" s="6">
        <v>-17.89</v>
      </c>
      <c r="AA33" s="22">
        <v>8543776</v>
      </c>
    </row>
    <row r="34" spans="1:27" ht="13.5">
      <c r="A34" s="5" t="s">
        <v>38</v>
      </c>
      <c r="B34" s="3"/>
      <c r="C34" s="22">
        <v>7667056</v>
      </c>
      <c r="D34" s="22"/>
      <c r="E34" s="23">
        <v>8858969</v>
      </c>
      <c r="F34" s="24">
        <v>8252338</v>
      </c>
      <c r="G34" s="24">
        <v>438913</v>
      </c>
      <c r="H34" s="24">
        <v>574581</v>
      </c>
      <c r="I34" s="24">
        <v>519264</v>
      </c>
      <c r="J34" s="24">
        <v>1532758</v>
      </c>
      <c r="K34" s="24">
        <v>658175</v>
      </c>
      <c r="L34" s="24">
        <v>654580</v>
      </c>
      <c r="M34" s="24">
        <v>818201</v>
      </c>
      <c r="N34" s="24">
        <v>2130956</v>
      </c>
      <c r="O34" s="24">
        <v>629765</v>
      </c>
      <c r="P34" s="24">
        <v>692323</v>
      </c>
      <c r="Q34" s="24">
        <v>692323</v>
      </c>
      <c r="R34" s="24">
        <v>2014411</v>
      </c>
      <c r="S34" s="24"/>
      <c r="T34" s="24"/>
      <c r="U34" s="24"/>
      <c r="V34" s="24"/>
      <c r="W34" s="24">
        <v>5678125</v>
      </c>
      <c r="X34" s="24">
        <v>6748158</v>
      </c>
      <c r="Y34" s="24">
        <v>-1070033</v>
      </c>
      <c r="Z34" s="6">
        <v>-15.86</v>
      </c>
      <c r="AA34" s="22">
        <v>8252338</v>
      </c>
    </row>
    <row r="35" spans="1:27" ht="13.5">
      <c r="A35" s="5" t="s">
        <v>39</v>
      </c>
      <c r="B35" s="3"/>
      <c r="C35" s="22">
        <v>40843339</v>
      </c>
      <c r="D35" s="22"/>
      <c r="E35" s="23">
        <v>38212776</v>
      </c>
      <c r="F35" s="24">
        <v>39248317</v>
      </c>
      <c r="G35" s="24">
        <v>2663887</v>
      </c>
      <c r="H35" s="24">
        <v>2938946</v>
      </c>
      <c r="I35" s="24">
        <v>3211085</v>
      </c>
      <c r="J35" s="24">
        <v>8813918</v>
      </c>
      <c r="K35" s="24">
        <v>2957651</v>
      </c>
      <c r="L35" s="24">
        <v>2910036</v>
      </c>
      <c r="M35" s="24">
        <v>3096750</v>
      </c>
      <c r="N35" s="24">
        <v>8964437</v>
      </c>
      <c r="O35" s="24">
        <v>3269330</v>
      </c>
      <c r="P35" s="24">
        <v>2944563</v>
      </c>
      <c r="Q35" s="24">
        <v>2944563</v>
      </c>
      <c r="R35" s="24">
        <v>9158456</v>
      </c>
      <c r="S35" s="24"/>
      <c r="T35" s="24"/>
      <c r="U35" s="24"/>
      <c r="V35" s="24"/>
      <c r="W35" s="24">
        <v>26936811</v>
      </c>
      <c r="X35" s="24">
        <v>28024504</v>
      </c>
      <c r="Y35" s="24">
        <v>-1087693</v>
      </c>
      <c r="Z35" s="6">
        <v>-3.88</v>
      </c>
      <c r="AA35" s="22">
        <v>39248317</v>
      </c>
    </row>
    <row r="36" spans="1:27" ht="13.5">
      <c r="A36" s="5" t="s">
        <v>40</v>
      </c>
      <c r="B36" s="3"/>
      <c r="C36" s="22">
        <v>48556933</v>
      </c>
      <c r="D36" s="22"/>
      <c r="E36" s="23">
        <v>50187896</v>
      </c>
      <c r="F36" s="24">
        <v>43172121</v>
      </c>
      <c r="G36" s="24">
        <v>371077</v>
      </c>
      <c r="H36" s="24">
        <v>394535</v>
      </c>
      <c r="I36" s="24">
        <v>2328826</v>
      </c>
      <c r="J36" s="24">
        <v>3094438</v>
      </c>
      <c r="K36" s="24">
        <v>578149</v>
      </c>
      <c r="L36" s="24">
        <v>1975353</v>
      </c>
      <c r="M36" s="24">
        <v>3427758</v>
      </c>
      <c r="N36" s="24">
        <v>5981260</v>
      </c>
      <c r="O36" s="24">
        <v>2647199</v>
      </c>
      <c r="P36" s="24">
        <v>-911007</v>
      </c>
      <c r="Q36" s="24">
        <v>-911007</v>
      </c>
      <c r="R36" s="24">
        <v>825185</v>
      </c>
      <c r="S36" s="24"/>
      <c r="T36" s="24"/>
      <c r="U36" s="24"/>
      <c r="V36" s="24"/>
      <c r="W36" s="24">
        <v>9900883</v>
      </c>
      <c r="X36" s="24">
        <v>41592745</v>
      </c>
      <c r="Y36" s="24">
        <v>-31691862</v>
      </c>
      <c r="Z36" s="6">
        <v>-76.2</v>
      </c>
      <c r="AA36" s="22">
        <v>43172121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38316107</v>
      </c>
      <c r="D38" s="19">
        <f>SUM(D39:D41)</f>
        <v>0</v>
      </c>
      <c r="E38" s="20">
        <f t="shared" si="7"/>
        <v>46169673</v>
      </c>
      <c r="F38" s="21">
        <f t="shared" si="7"/>
        <v>42025709</v>
      </c>
      <c r="G38" s="21">
        <f t="shared" si="7"/>
        <v>2167285</v>
      </c>
      <c r="H38" s="21">
        <f t="shared" si="7"/>
        <v>2731553</v>
      </c>
      <c r="I38" s="21">
        <f t="shared" si="7"/>
        <v>3039036</v>
      </c>
      <c r="J38" s="21">
        <f t="shared" si="7"/>
        <v>7937874</v>
      </c>
      <c r="K38" s="21">
        <f t="shared" si="7"/>
        <v>2726633</v>
      </c>
      <c r="L38" s="21">
        <f t="shared" si="7"/>
        <v>3160159</v>
      </c>
      <c r="M38" s="21">
        <f t="shared" si="7"/>
        <v>5312796</v>
      </c>
      <c r="N38" s="21">
        <f t="shared" si="7"/>
        <v>11199588</v>
      </c>
      <c r="O38" s="21">
        <f t="shared" si="7"/>
        <v>3499970</v>
      </c>
      <c r="P38" s="21">
        <f t="shared" si="7"/>
        <v>3120377</v>
      </c>
      <c r="Q38" s="21">
        <f t="shared" si="7"/>
        <v>3120377</v>
      </c>
      <c r="R38" s="21">
        <f t="shared" si="7"/>
        <v>9740724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28878186</v>
      </c>
      <c r="X38" s="21">
        <f t="shared" si="7"/>
        <v>34621005</v>
      </c>
      <c r="Y38" s="21">
        <f t="shared" si="7"/>
        <v>-5742819</v>
      </c>
      <c r="Z38" s="4">
        <f>+IF(X38&lt;&gt;0,+(Y38/X38)*100,0)</f>
        <v>-16.587672714873527</v>
      </c>
      <c r="AA38" s="19">
        <f>SUM(AA39:AA41)</f>
        <v>42025709</v>
      </c>
    </row>
    <row r="39" spans="1:27" ht="13.5">
      <c r="A39" s="5" t="s">
        <v>43</v>
      </c>
      <c r="B39" s="3"/>
      <c r="C39" s="22">
        <v>9537346</v>
      </c>
      <c r="D39" s="22"/>
      <c r="E39" s="23">
        <v>11582206</v>
      </c>
      <c r="F39" s="24">
        <v>11037464</v>
      </c>
      <c r="G39" s="24">
        <v>732971</v>
      </c>
      <c r="H39" s="24">
        <v>707424</v>
      </c>
      <c r="I39" s="24">
        <v>781655</v>
      </c>
      <c r="J39" s="24">
        <v>2222050</v>
      </c>
      <c r="K39" s="24">
        <v>702463</v>
      </c>
      <c r="L39" s="24">
        <v>767888</v>
      </c>
      <c r="M39" s="24">
        <v>988015</v>
      </c>
      <c r="N39" s="24">
        <v>2458366</v>
      </c>
      <c r="O39" s="24">
        <v>888616</v>
      </c>
      <c r="P39" s="24">
        <v>656193</v>
      </c>
      <c r="Q39" s="24">
        <v>656193</v>
      </c>
      <c r="R39" s="24">
        <v>2201002</v>
      </c>
      <c r="S39" s="24"/>
      <c r="T39" s="24"/>
      <c r="U39" s="24"/>
      <c r="V39" s="24"/>
      <c r="W39" s="24">
        <v>6881418</v>
      </c>
      <c r="X39" s="24">
        <v>8651222</v>
      </c>
      <c r="Y39" s="24">
        <v>-1769804</v>
      </c>
      <c r="Z39" s="6">
        <v>-20.46</v>
      </c>
      <c r="AA39" s="22">
        <v>11037464</v>
      </c>
    </row>
    <row r="40" spans="1:27" ht="13.5">
      <c r="A40" s="5" t="s">
        <v>44</v>
      </c>
      <c r="B40" s="3"/>
      <c r="C40" s="22">
        <v>28776950</v>
      </c>
      <c r="D40" s="22"/>
      <c r="E40" s="23">
        <v>34547238</v>
      </c>
      <c r="F40" s="24">
        <v>30988016</v>
      </c>
      <c r="G40" s="24">
        <v>1434314</v>
      </c>
      <c r="H40" s="24">
        <v>2024129</v>
      </c>
      <c r="I40" s="24">
        <v>2257343</v>
      </c>
      <c r="J40" s="24">
        <v>5715786</v>
      </c>
      <c r="K40" s="24">
        <v>2024170</v>
      </c>
      <c r="L40" s="24">
        <v>2392271</v>
      </c>
      <c r="M40" s="24">
        <v>4324781</v>
      </c>
      <c r="N40" s="24">
        <v>8741222</v>
      </c>
      <c r="O40" s="24">
        <v>2611257</v>
      </c>
      <c r="P40" s="24">
        <v>2464184</v>
      </c>
      <c r="Q40" s="24">
        <v>2464184</v>
      </c>
      <c r="R40" s="24">
        <v>7539625</v>
      </c>
      <c r="S40" s="24"/>
      <c r="T40" s="24"/>
      <c r="U40" s="24"/>
      <c r="V40" s="24"/>
      <c r="W40" s="24">
        <v>21996633</v>
      </c>
      <c r="X40" s="24">
        <v>25929938</v>
      </c>
      <c r="Y40" s="24">
        <v>-3933305</v>
      </c>
      <c r="Z40" s="6">
        <v>-15.17</v>
      </c>
      <c r="AA40" s="22">
        <v>30988016</v>
      </c>
    </row>
    <row r="41" spans="1:27" ht="13.5">
      <c r="A41" s="5" t="s">
        <v>45</v>
      </c>
      <c r="B41" s="3"/>
      <c r="C41" s="22">
        <v>1811</v>
      </c>
      <c r="D41" s="22"/>
      <c r="E41" s="23">
        <v>40229</v>
      </c>
      <c r="F41" s="24">
        <v>229</v>
      </c>
      <c r="G41" s="24"/>
      <c r="H41" s="24"/>
      <c r="I41" s="24">
        <v>38</v>
      </c>
      <c r="J41" s="24">
        <v>38</v>
      </c>
      <c r="K41" s="24"/>
      <c r="L41" s="24"/>
      <c r="M41" s="24"/>
      <c r="N41" s="24"/>
      <c r="O41" s="24">
        <v>97</v>
      </c>
      <c r="P41" s="24"/>
      <c r="Q41" s="24"/>
      <c r="R41" s="24">
        <v>97</v>
      </c>
      <c r="S41" s="24"/>
      <c r="T41" s="24"/>
      <c r="U41" s="24"/>
      <c r="V41" s="24"/>
      <c r="W41" s="24">
        <v>135</v>
      </c>
      <c r="X41" s="24">
        <v>39845</v>
      </c>
      <c r="Y41" s="24">
        <v>-39710</v>
      </c>
      <c r="Z41" s="6">
        <v>-99.66</v>
      </c>
      <c r="AA41" s="22">
        <v>229</v>
      </c>
    </row>
    <row r="42" spans="1:27" ht="13.5">
      <c r="A42" s="2" t="s">
        <v>46</v>
      </c>
      <c r="B42" s="8"/>
      <c r="C42" s="19">
        <f aca="true" t="shared" si="8" ref="C42:Y42">SUM(C43:C46)</f>
        <v>178594595</v>
      </c>
      <c r="D42" s="19">
        <f>SUM(D43:D46)</f>
        <v>0</v>
      </c>
      <c r="E42" s="20">
        <f t="shared" si="8"/>
        <v>173823756</v>
      </c>
      <c r="F42" s="21">
        <f t="shared" si="8"/>
        <v>198362762</v>
      </c>
      <c r="G42" s="21">
        <f t="shared" si="8"/>
        <v>5867990</v>
      </c>
      <c r="H42" s="21">
        <f t="shared" si="8"/>
        <v>14325273</v>
      </c>
      <c r="I42" s="21">
        <f t="shared" si="8"/>
        <v>16578455</v>
      </c>
      <c r="J42" s="21">
        <f t="shared" si="8"/>
        <v>36771718</v>
      </c>
      <c r="K42" s="21">
        <f t="shared" si="8"/>
        <v>12115957</v>
      </c>
      <c r="L42" s="21">
        <f t="shared" si="8"/>
        <v>12430972</v>
      </c>
      <c r="M42" s="21">
        <f t="shared" si="8"/>
        <v>18257449</v>
      </c>
      <c r="N42" s="21">
        <f t="shared" si="8"/>
        <v>42804378</v>
      </c>
      <c r="O42" s="21">
        <f t="shared" si="8"/>
        <v>14008310</v>
      </c>
      <c r="P42" s="21">
        <f t="shared" si="8"/>
        <v>21730670</v>
      </c>
      <c r="Q42" s="21">
        <f t="shared" si="8"/>
        <v>21730670</v>
      </c>
      <c r="R42" s="21">
        <f t="shared" si="8"/>
        <v>57469650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137045746</v>
      </c>
      <c r="X42" s="21">
        <f t="shared" si="8"/>
        <v>129737587</v>
      </c>
      <c r="Y42" s="21">
        <f t="shared" si="8"/>
        <v>7308159</v>
      </c>
      <c r="Z42" s="4">
        <f>+IF(X42&lt;&gt;0,+(Y42/X42)*100,0)</f>
        <v>5.633031389739044</v>
      </c>
      <c r="AA42" s="19">
        <f>SUM(AA43:AA46)</f>
        <v>198362762</v>
      </c>
    </row>
    <row r="43" spans="1:27" ht="13.5">
      <c r="A43" s="5" t="s">
        <v>47</v>
      </c>
      <c r="B43" s="3"/>
      <c r="C43" s="22">
        <v>64006058</v>
      </c>
      <c r="D43" s="22"/>
      <c r="E43" s="23">
        <v>69340624</v>
      </c>
      <c r="F43" s="24">
        <v>70004315</v>
      </c>
      <c r="G43" s="24">
        <v>1267081</v>
      </c>
      <c r="H43" s="24">
        <v>7614348</v>
      </c>
      <c r="I43" s="24">
        <v>7714848</v>
      </c>
      <c r="J43" s="24">
        <v>16596277</v>
      </c>
      <c r="K43" s="24">
        <v>5277490</v>
      </c>
      <c r="L43" s="24">
        <v>4425045</v>
      </c>
      <c r="M43" s="24">
        <v>6475337</v>
      </c>
      <c r="N43" s="24">
        <v>16177872</v>
      </c>
      <c r="O43" s="24">
        <v>5401525</v>
      </c>
      <c r="P43" s="24">
        <v>4300015</v>
      </c>
      <c r="Q43" s="24">
        <v>4300015</v>
      </c>
      <c r="R43" s="24">
        <v>14001555</v>
      </c>
      <c r="S43" s="24"/>
      <c r="T43" s="24"/>
      <c r="U43" s="24"/>
      <c r="V43" s="24"/>
      <c r="W43" s="24">
        <v>46775704</v>
      </c>
      <c r="X43" s="24">
        <v>52439829</v>
      </c>
      <c r="Y43" s="24">
        <v>-5664125</v>
      </c>
      <c r="Z43" s="6">
        <v>-10.8</v>
      </c>
      <c r="AA43" s="22">
        <v>70004315</v>
      </c>
    </row>
    <row r="44" spans="1:27" ht="13.5">
      <c r="A44" s="5" t="s">
        <v>48</v>
      </c>
      <c r="B44" s="3"/>
      <c r="C44" s="22">
        <v>42023348</v>
      </c>
      <c r="D44" s="22"/>
      <c r="E44" s="23">
        <v>46031668</v>
      </c>
      <c r="F44" s="24">
        <v>49751630</v>
      </c>
      <c r="G44" s="24">
        <v>1654655</v>
      </c>
      <c r="H44" s="24">
        <v>3096215</v>
      </c>
      <c r="I44" s="24">
        <v>4256405</v>
      </c>
      <c r="J44" s="24">
        <v>9007275</v>
      </c>
      <c r="K44" s="24">
        <v>2105037</v>
      </c>
      <c r="L44" s="24">
        <v>4398304</v>
      </c>
      <c r="M44" s="24">
        <v>5488949</v>
      </c>
      <c r="N44" s="24">
        <v>11992290</v>
      </c>
      <c r="O44" s="24">
        <v>4115398</v>
      </c>
      <c r="P44" s="24">
        <v>3770594</v>
      </c>
      <c r="Q44" s="24">
        <v>3770594</v>
      </c>
      <c r="R44" s="24">
        <v>11656586</v>
      </c>
      <c r="S44" s="24"/>
      <c r="T44" s="24"/>
      <c r="U44" s="24"/>
      <c r="V44" s="24"/>
      <c r="W44" s="24">
        <v>32656151</v>
      </c>
      <c r="X44" s="24">
        <v>33943737</v>
      </c>
      <c r="Y44" s="24">
        <v>-1287586</v>
      </c>
      <c r="Z44" s="6">
        <v>-3.79</v>
      </c>
      <c r="AA44" s="22">
        <v>49751630</v>
      </c>
    </row>
    <row r="45" spans="1:27" ht="13.5">
      <c r="A45" s="5" t="s">
        <v>49</v>
      </c>
      <c r="B45" s="3"/>
      <c r="C45" s="25">
        <v>28515020</v>
      </c>
      <c r="D45" s="25"/>
      <c r="E45" s="26">
        <v>28352366</v>
      </c>
      <c r="F45" s="27">
        <v>31262045</v>
      </c>
      <c r="G45" s="27">
        <v>1384279</v>
      </c>
      <c r="H45" s="27">
        <v>1671807</v>
      </c>
      <c r="I45" s="27">
        <v>2329338</v>
      </c>
      <c r="J45" s="27">
        <v>5385424</v>
      </c>
      <c r="K45" s="27">
        <v>1803106</v>
      </c>
      <c r="L45" s="27">
        <v>1983425</v>
      </c>
      <c r="M45" s="27">
        <v>3841213</v>
      </c>
      <c r="N45" s="27">
        <v>7627744</v>
      </c>
      <c r="O45" s="27">
        <v>2303093</v>
      </c>
      <c r="P45" s="27">
        <v>3062827</v>
      </c>
      <c r="Q45" s="27">
        <v>3062827</v>
      </c>
      <c r="R45" s="27">
        <v>8428747</v>
      </c>
      <c r="S45" s="27"/>
      <c r="T45" s="27"/>
      <c r="U45" s="27"/>
      <c r="V45" s="27"/>
      <c r="W45" s="27">
        <v>21441915</v>
      </c>
      <c r="X45" s="27">
        <v>21035096</v>
      </c>
      <c r="Y45" s="27">
        <v>406819</v>
      </c>
      <c r="Z45" s="7">
        <v>1.93</v>
      </c>
      <c r="AA45" s="25">
        <v>31262045</v>
      </c>
    </row>
    <row r="46" spans="1:27" ht="13.5">
      <c r="A46" s="5" t="s">
        <v>50</v>
      </c>
      <c r="B46" s="3"/>
      <c r="C46" s="22">
        <v>44050169</v>
      </c>
      <c r="D46" s="22"/>
      <c r="E46" s="23">
        <v>30099098</v>
      </c>
      <c r="F46" s="24">
        <v>47344772</v>
      </c>
      <c r="G46" s="24">
        <v>1561975</v>
      </c>
      <c r="H46" s="24">
        <v>1942903</v>
      </c>
      <c r="I46" s="24">
        <v>2277864</v>
      </c>
      <c r="J46" s="24">
        <v>5782742</v>
      </c>
      <c r="K46" s="24">
        <v>2930324</v>
      </c>
      <c r="L46" s="24">
        <v>1624198</v>
      </c>
      <c r="M46" s="24">
        <v>2451950</v>
      </c>
      <c r="N46" s="24">
        <v>7006472</v>
      </c>
      <c r="O46" s="24">
        <v>2188294</v>
      </c>
      <c r="P46" s="24">
        <v>10597234</v>
      </c>
      <c r="Q46" s="24">
        <v>10597234</v>
      </c>
      <c r="R46" s="24">
        <v>23382762</v>
      </c>
      <c r="S46" s="24"/>
      <c r="T46" s="24"/>
      <c r="U46" s="24"/>
      <c r="V46" s="24"/>
      <c r="W46" s="24">
        <v>36171976</v>
      </c>
      <c r="X46" s="24">
        <v>22318925</v>
      </c>
      <c r="Y46" s="24">
        <v>13853051</v>
      </c>
      <c r="Z46" s="6">
        <v>62.07</v>
      </c>
      <c r="AA46" s="22">
        <v>47344772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439430162</v>
      </c>
      <c r="D48" s="40">
        <f>+D28+D32+D38+D42+D47</f>
        <v>0</v>
      </c>
      <c r="E48" s="41">
        <f t="shared" si="9"/>
        <v>468448115</v>
      </c>
      <c r="F48" s="42">
        <f t="shared" si="9"/>
        <v>476067088</v>
      </c>
      <c r="G48" s="42">
        <f t="shared" si="9"/>
        <v>20587707</v>
      </c>
      <c r="H48" s="42">
        <f t="shared" si="9"/>
        <v>29680931</v>
      </c>
      <c r="I48" s="42">
        <f t="shared" si="9"/>
        <v>36297924</v>
      </c>
      <c r="J48" s="42">
        <f t="shared" si="9"/>
        <v>86566562</v>
      </c>
      <c r="K48" s="42">
        <f t="shared" si="9"/>
        <v>29125683</v>
      </c>
      <c r="L48" s="42">
        <f t="shared" si="9"/>
        <v>32245498</v>
      </c>
      <c r="M48" s="42">
        <f t="shared" si="9"/>
        <v>49094765</v>
      </c>
      <c r="N48" s="42">
        <f t="shared" si="9"/>
        <v>110465946</v>
      </c>
      <c r="O48" s="42">
        <f t="shared" si="9"/>
        <v>33821414</v>
      </c>
      <c r="P48" s="42">
        <f t="shared" si="9"/>
        <v>29644964</v>
      </c>
      <c r="Q48" s="42">
        <f t="shared" si="9"/>
        <v>29644964</v>
      </c>
      <c r="R48" s="42">
        <f t="shared" si="9"/>
        <v>93111342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290143850</v>
      </c>
      <c r="X48" s="42">
        <f t="shared" si="9"/>
        <v>350817392</v>
      </c>
      <c r="Y48" s="42">
        <f t="shared" si="9"/>
        <v>-60673542</v>
      </c>
      <c r="Z48" s="43">
        <f>+IF(X48&lt;&gt;0,+(Y48/X48)*100,0)</f>
        <v>-17.294907089440994</v>
      </c>
      <c r="AA48" s="40">
        <f>+AA28+AA32+AA38+AA42+AA47</f>
        <v>476067088</v>
      </c>
    </row>
    <row r="49" spans="1:27" ht="13.5">
      <c r="A49" s="14" t="s">
        <v>58</v>
      </c>
      <c r="B49" s="15"/>
      <c r="C49" s="44">
        <f aca="true" t="shared" si="10" ref="C49:Y49">+C25-C48</f>
        <v>45283497</v>
      </c>
      <c r="D49" s="44">
        <f>+D25-D48</f>
        <v>0</v>
      </c>
      <c r="E49" s="45">
        <f t="shared" si="10"/>
        <v>12222067</v>
      </c>
      <c r="F49" s="46">
        <f t="shared" si="10"/>
        <v>20050405</v>
      </c>
      <c r="G49" s="46">
        <f t="shared" si="10"/>
        <v>62525680</v>
      </c>
      <c r="H49" s="46">
        <f t="shared" si="10"/>
        <v>-4983477</v>
      </c>
      <c r="I49" s="46">
        <f t="shared" si="10"/>
        <v>-7299939</v>
      </c>
      <c r="J49" s="46">
        <f t="shared" si="10"/>
        <v>50242264</v>
      </c>
      <c r="K49" s="46">
        <f t="shared" si="10"/>
        <v>-4212113</v>
      </c>
      <c r="L49" s="46">
        <f t="shared" si="10"/>
        <v>-1882051</v>
      </c>
      <c r="M49" s="46">
        <f t="shared" si="10"/>
        <v>7633502</v>
      </c>
      <c r="N49" s="46">
        <f t="shared" si="10"/>
        <v>1539338</v>
      </c>
      <c r="O49" s="46">
        <f t="shared" si="10"/>
        <v>-5581369</v>
      </c>
      <c r="P49" s="46">
        <f t="shared" si="10"/>
        <v>-605747</v>
      </c>
      <c r="Q49" s="46">
        <f t="shared" si="10"/>
        <v>-605747</v>
      </c>
      <c r="R49" s="46">
        <f t="shared" si="10"/>
        <v>-6792863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44988739</v>
      </c>
      <c r="X49" s="46">
        <f>IF(F25=F48,0,X25-X48)</f>
        <v>31188738</v>
      </c>
      <c r="Y49" s="46">
        <f t="shared" si="10"/>
        <v>13800001</v>
      </c>
      <c r="Z49" s="47">
        <f>+IF(X49&lt;&gt;0,+(Y49/X49)*100,0)</f>
        <v>44.24674380861451</v>
      </c>
      <c r="AA49" s="44">
        <f>+AA25-AA48</f>
        <v>20050405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275006627</v>
      </c>
      <c r="D5" s="19">
        <f>SUM(D6:D8)</f>
        <v>0</v>
      </c>
      <c r="E5" s="20">
        <f t="shared" si="0"/>
        <v>274983787</v>
      </c>
      <c r="F5" s="21">
        <f t="shared" si="0"/>
        <v>289837316</v>
      </c>
      <c r="G5" s="21">
        <f t="shared" si="0"/>
        <v>52046573</v>
      </c>
      <c r="H5" s="21">
        <f t="shared" si="0"/>
        <v>19709732</v>
      </c>
      <c r="I5" s="21">
        <f t="shared" si="0"/>
        <v>17987960</v>
      </c>
      <c r="J5" s="21">
        <f t="shared" si="0"/>
        <v>89744265</v>
      </c>
      <c r="K5" s="21">
        <f t="shared" si="0"/>
        <v>20043945</v>
      </c>
      <c r="L5" s="21">
        <f t="shared" si="0"/>
        <v>22218147</v>
      </c>
      <c r="M5" s="21">
        <f t="shared" si="0"/>
        <v>44073731</v>
      </c>
      <c r="N5" s="21">
        <f t="shared" si="0"/>
        <v>86335823</v>
      </c>
      <c r="O5" s="21">
        <f t="shared" si="0"/>
        <v>19459136</v>
      </c>
      <c r="P5" s="21">
        <f t="shared" si="0"/>
        <v>19528400</v>
      </c>
      <c r="Q5" s="21">
        <f t="shared" si="0"/>
        <v>37475205</v>
      </c>
      <c r="R5" s="21">
        <f t="shared" si="0"/>
        <v>76462741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252542829</v>
      </c>
      <c r="X5" s="21">
        <f t="shared" si="0"/>
        <v>221127638</v>
      </c>
      <c r="Y5" s="21">
        <f t="shared" si="0"/>
        <v>31415191</v>
      </c>
      <c r="Z5" s="4">
        <f>+IF(X5&lt;&gt;0,+(Y5/X5)*100,0)</f>
        <v>14.20681344228893</v>
      </c>
      <c r="AA5" s="19">
        <f>SUM(AA6:AA8)</f>
        <v>289837316</v>
      </c>
    </row>
    <row r="6" spans="1:27" ht="13.5">
      <c r="A6" s="5" t="s">
        <v>33</v>
      </c>
      <c r="B6" s="3"/>
      <c r="C6" s="22">
        <v>64990891</v>
      </c>
      <c r="D6" s="22"/>
      <c r="E6" s="23">
        <v>73269246</v>
      </c>
      <c r="F6" s="24">
        <v>73389246</v>
      </c>
      <c r="G6" s="24">
        <v>30420759</v>
      </c>
      <c r="H6" s="24">
        <v>11580</v>
      </c>
      <c r="I6" s="24">
        <v>17930</v>
      </c>
      <c r="J6" s="24">
        <v>30450269</v>
      </c>
      <c r="K6" s="24">
        <v>19753</v>
      </c>
      <c r="L6" s="24">
        <v>27603</v>
      </c>
      <c r="M6" s="24">
        <v>24361527</v>
      </c>
      <c r="N6" s="24">
        <v>24408883</v>
      </c>
      <c r="O6" s="24">
        <v>16921</v>
      </c>
      <c r="P6" s="24">
        <v>23126</v>
      </c>
      <c r="Q6" s="24">
        <v>18257577</v>
      </c>
      <c r="R6" s="24">
        <v>18297624</v>
      </c>
      <c r="S6" s="24"/>
      <c r="T6" s="24"/>
      <c r="U6" s="24"/>
      <c r="V6" s="24"/>
      <c r="W6" s="24">
        <v>73156776</v>
      </c>
      <c r="X6" s="24">
        <v>70457165</v>
      </c>
      <c r="Y6" s="24">
        <v>2699611</v>
      </c>
      <c r="Z6" s="6">
        <v>3.83</v>
      </c>
      <c r="AA6" s="22">
        <v>73389246</v>
      </c>
    </row>
    <row r="7" spans="1:27" ht="13.5">
      <c r="A7" s="5" t="s">
        <v>34</v>
      </c>
      <c r="B7" s="3"/>
      <c r="C7" s="25">
        <v>189357832</v>
      </c>
      <c r="D7" s="25"/>
      <c r="E7" s="26">
        <v>200952711</v>
      </c>
      <c r="F7" s="27">
        <v>214709522</v>
      </c>
      <c r="G7" s="27">
        <v>21037698</v>
      </c>
      <c r="H7" s="27">
        <v>19085442</v>
      </c>
      <c r="I7" s="27">
        <v>17311082</v>
      </c>
      <c r="J7" s="27">
        <v>57434222</v>
      </c>
      <c r="K7" s="27">
        <v>19372557</v>
      </c>
      <c r="L7" s="27">
        <v>21217482</v>
      </c>
      <c r="M7" s="27">
        <v>18707055</v>
      </c>
      <c r="N7" s="27">
        <v>59297094</v>
      </c>
      <c r="O7" s="27">
        <v>18481473</v>
      </c>
      <c r="P7" s="27">
        <v>18729386</v>
      </c>
      <c r="Q7" s="27">
        <v>18655904</v>
      </c>
      <c r="R7" s="27">
        <v>55866763</v>
      </c>
      <c r="S7" s="27"/>
      <c r="T7" s="27"/>
      <c r="U7" s="27"/>
      <c r="V7" s="27"/>
      <c r="W7" s="27">
        <v>172598079</v>
      </c>
      <c r="X7" s="27">
        <v>150090553</v>
      </c>
      <c r="Y7" s="27">
        <v>22507526</v>
      </c>
      <c r="Z7" s="7">
        <v>15</v>
      </c>
      <c r="AA7" s="25">
        <v>214709522</v>
      </c>
    </row>
    <row r="8" spans="1:27" ht="13.5">
      <c r="A8" s="5" t="s">
        <v>35</v>
      </c>
      <c r="B8" s="3"/>
      <c r="C8" s="22">
        <v>20657904</v>
      </c>
      <c r="D8" s="22"/>
      <c r="E8" s="23">
        <v>761830</v>
      </c>
      <c r="F8" s="24">
        <v>1738548</v>
      </c>
      <c r="G8" s="24">
        <v>588116</v>
      </c>
      <c r="H8" s="24">
        <v>612710</v>
      </c>
      <c r="I8" s="24">
        <v>658948</v>
      </c>
      <c r="J8" s="24">
        <v>1859774</v>
      </c>
      <c r="K8" s="24">
        <v>651635</v>
      </c>
      <c r="L8" s="24">
        <v>973062</v>
      </c>
      <c r="M8" s="24">
        <v>1005149</v>
      </c>
      <c r="N8" s="24">
        <v>2629846</v>
      </c>
      <c r="O8" s="24">
        <v>960742</v>
      </c>
      <c r="P8" s="24">
        <v>775888</v>
      </c>
      <c r="Q8" s="24">
        <v>561724</v>
      </c>
      <c r="R8" s="24">
        <v>2298354</v>
      </c>
      <c r="S8" s="24"/>
      <c r="T8" s="24"/>
      <c r="U8" s="24"/>
      <c r="V8" s="24"/>
      <c r="W8" s="24">
        <v>6787974</v>
      </c>
      <c r="X8" s="24">
        <v>579920</v>
      </c>
      <c r="Y8" s="24">
        <v>6208054</v>
      </c>
      <c r="Z8" s="6">
        <v>1070.5</v>
      </c>
      <c r="AA8" s="22">
        <v>1738548</v>
      </c>
    </row>
    <row r="9" spans="1:27" ht="13.5">
      <c r="A9" s="2" t="s">
        <v>36</v>
      </c>
      <c r="B9" s="3"/>
      <c r="C9" s="19">
        <f aca="true" t="shared" si="1" ref="C9:Y9">SUM(C10:C14)</f>
        <v>99869492</v>
      </c>
      <c r="D9" s="19">
        <f>SUM(D10:D14)</f>
        <v>0</v>
      </c>
      <c r="E9" s="20">
        <f t="shared" si="1"/>
        <v>116536537</v>
      </c>
      <c r="F9" s="21">
        <f t="shared" si="1"/>
        <v>105233267</v>
      </c>
      <c r="G9" s="21">
        <f t="shared" si="1"/>
        <v>3668035</v>
      </c>
      <c r="H9" s="21">
        <f t="shared" si="1"/>
        <v>14668669</v>
      </c>
      <c r="I9" s="21">
        <f t="shared" si="1"/>
        <v>9945254</v>
      </c>
      <c r="J9" s="21">
        <f t="shared" si="1"/>
        <v>28281958</v>
      </c>
      <c r="K9" s="21">
        <f t="shared" si="1"/>
        <v>10151688</v>
      </c>
      <c r="L9" s="21">
        <f t="shared" si="1"/>
        <v>7717766</v>
      </c>
      <c r="M9" s="21">
        <f t="shared" si="1"/>
        <v>9458200</v>
      </c>
      <c r="N9" s="21">
        <f t="shared" si="1"/>
        <v>27327654</v>
      </c>
      <c r="O9" s="21">
        <f t="shared" si="1"/>
        <v>5569315</v>
      </c>
      <c r="P9" s="21">
        <f t="shared" si="1"/>
        <v>3953800</v>
      </c>
      <c r="Q9" s="21">
        <f t="shared" si="1"/>
        <v>5393947</v>
      </c>
      <c r="R9" s="21">
        <f t="shared" si="1"/>
        <v>14917062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70526674</v>
      </c>
      <c r="X9" s="21">
        <f t="shared" si="1"/>
        <v>81168396</v>
      </c>
      <c r="Y9" s="21">
        <f t="shared" si="1"/>
        <v>-10641722</v>
      </c>
      <c r="Z9" s="4">
        <f>+IF(X9&lt;&gt;0,+(Y9/X9)*100,0)</f>
        <v>-13.110671793982476</v>
      </c>
      <c r="AA9" s="19">
        <f>SUM(AA10:AA14)</f>
        <v>105233267</v>
      </c>
    </row>
    <row r="10" spans="1:27" ht="13.5">
      <c r="A10" s="5" t="s">
        <v>37</v>
      </c>
      <c r="B10" s="3"/>
      <c r="C10" s="22">
        <v>3218329</v>
      </c>
      <c r="D10" s="22"/>
      <c r="E10" s="23">
        <v>11676038</v>
      </c>
      <c r="F10" s="24">
        <v>10676038</v>
      </c>
      <c r="G10" s="24">
        <v>273312</v>
      </c>
      <c r="H10" s="24">
        <v>278432</v>
      </c>
      <c r="I10" s="24">
        <v>294452</v>
      </c>
      <c r="J10" s="24">
        <v>846196</v>
      </c>
      <c r="K10" s="24">
        <v>309632</v>
      </c>
      <c r="L10" s="24">
        <v>315354</v>
      </c>
      <c r="M10" s="24">
        <v>303650</v>
      </c>
      <c r="N10" s="24">
        <v>928636</v>
      </c>
      <c r="O10" s="24">
        <v>277473</v>
      </c>
      <c r="P10" s="24">
        <v>288308</v>
      </c>
      <c r="Q10" s="24">
        <v>325263</v>
      </c>
      <c r="R10" s="24">
        <v>891044</v>
      </c>
      <c r="S10" s="24"/>
      <c r="T10" s="24"/>
      <c r="U10" s="24"/>
      <c r="V10" s="24"/>
      <c r="W10" s="24">
        <v>2665876</v>
      </c>
      <c r="X10" s="24">
        <v>8333372</v>
      </c>
      <c r="Y10" s="24">
        <v>-5667496</v>
      </c>
      <c r="Z10" s="6">
        <v>-68.01</v>
      </c>
      <c r="AA10" s="22">
        <v>10676038</v>
      </c>
    </row>
    <row r="11" spans="1:27" ht="13.5">
      <c r="A11" s="5" t="s">
        <v>38</v>
      </c>
      <c r="B11" s="3"/>
      <c r="C11" s="22">
        <v>9743167</v>
      </c>
      <c r="D11" s="22"/>
      <c r="E11" s="23">
        <v>9875450</v>
      </c>
      <c r="F11" s="24">
        <v>9421039</v>
      </c>
      <c r="G11" s="24">
        <v>340461</v>
      </c>
      <c r="H11" s="24">
        <v>349419</v>
      </c>
      <c r="I11" s="24">
        <v>525475</v>
      </c>
      <c r="J11" s="24">
        <v>1215355</v>
      </c>
      <c r="K11" s="24">
        <v>548108</v>
      </c>
      <c r="L11" s="24">
        <v>1469153</v>
      </c>
      <c r="M11" s="24">
        <v>2000917</v>
      </c>
      <c r="N11" s="24">
        <v>4018178</v>
      </c>
      <c r="O11" s="24">
        <v>734207</v>
      </c>
      <c r="P11" s="24">
        <v>585288</v>
      </c>
      <c r="Q11" s="24">
        <v>643909</v>
      </c>
      <c r="R11" s="24">
        <v>1963404</v>
      </c>
      <c r="S11" s="24"/>
      <c r="T11" s="24"/>
      <c r="U11" s="24"/>
      <c r="V11" s="24"/>
      <c r="W11" s="24">
        <v>7196937</v>
      </c>
      <c r="X11" s="24">
        <v>5380318</v>
      </c>
      <c r="Y11" s="24">
        <v>1816619</v>
      </c>
      <c r="Z11" s="6">
        <v>33.76</v>
      </c>
      <c r="AA11" s="22">
        <v>9421039</v>
      </c>
    </row>
    <row r="12" spans="1:27" ht="13.5">
      <c r="A12" s="5" t="s">
        <v>39</v>
      </c>
      <c r="B12" s="3"/>
      <c r="C12" s="22">
        <v>30412407</v>
      </c>
      <c r="D12" s="22"/>
      <c r="E12" s="23">
        <v>37987900</v>
      </c>
      <c r="F12" s="24">
        <v>39188872</v>
      </c>
      <c r="G12" s="24">
        <v>2986386</v>
      </c>
      <c r="H12" s="24">
        <v>3887509</v>
      </c>
      <c r="I12" s="24">
        <v>3170338</v>
      </c>
      <c r="J12" s="24">
        <v>10044233</v>
      </c>
      <c r="K12" s="24">
        <v>3000897</v>
      </c>
      <c r="L12" s="24">
        <v>3309449</v>
      </c>
      <c r="M12" s="24">
        <v>3132394</v>
      </c>
      <c r="N12" s="24">
        <v>9442740</v>
      </c>
      <c r="O12" s="24">
        <v>3119930</v>
      </c>
      <c r="P12" s="24">
        <v>3042394</v>
      </c>
      <c r="Q12" s="24">
        <v>3056481</v>
      </c>
      <c r="R12" s="24">
        <v>9218805</v>
      </c>
      <c r="S12" s="24"/>
      <c r="T12" s="24"/>
      <c r="U12" s="24"/>
      <c r="V12" s="24"/>
      <c r="W12" s="24">
        <v>28705778</v>
      </c>
      <c r="X12" s="24">
        <v>24158097</v>
      </c>
      <c r="Y12" s="24">
        <v>4547681</v>
      </c>
      <c r="Z12" s="6">
        <v>18.82</v>
      </c>
      <c r="AA12" s="22">
        <v>39188872</v>
      </c>
    </row>
    <row r="13" spans="1:27" ht="13.5">
      <c r="A13" s="5" t="s">
        <v>40</v>
      </c>
      <c r="B13" s="3"/>
      <c r="C13" s="22">
        <v>56495589</v>
      </c>
      <c r="D13" s="22"/>
      <c r="E13" s="23">
        <v>56997149</v>
      </c>
      <c r="F13" s="24">
        <v>45947318</v>
      </c>
      <c r="G13" s="24">
        <v>67876</v>
      </c>
      <c r="H13" s="24">
        <v>10153309</v>
      </c>
      <c r="I13" s="24">
        <v>5954989</v>
      </c>
      <c r="J13" s="24">
        <v>16176174</v>
      </c>
      <c r="K13" s="24">
        <v>6293051</v>
      </c>
      <c r="L13" s="24">
        <v>2623810</v>
      </c>
      <c r="M13" s="24">
        <v>4021239</v>
      </c>
      <c r="N13" s="24">
        <v>12938100</v>
      </c>
      <c r="O13" s="24">
        <v>1437705</v>
      </c>
      <c r="P13" s="24">
        <v>37810</v>
      </c>
      <c r="Q13" s="24">
        <v>1368294</v>
      </c>
      <c r="R13" s="24">
        <v>2843809</v>
      </c>
      <c r="S13" s="24"/>
      <c r="T13" s="24"/>
      <c r="U13" s="24"/>
      <c r="V13" s="24"/>
      <c r="W13" s="24">
        <v>31958083</v>
      </c>
      <c r="X13" s="24">
        <v>43296609</v>
      </c>
      <c r="Y13" s="24">
        <v>-11338526</v>
      </c>
      <c r="Z13" s="6">
        <v>-26.19</v>
      </c>
      <c r="AA13" s="22">
        <v>45947318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24901548</v>
      </c>
      <c r="D15" s="19">
        <f>SUM(D16:D18)</f>
        <v>0</v>
      </c>
      <c r="E15" s="20">
        <f t="shared" si="2"/>
        <v>25639192</v>
      </c>
      <c r="F15" s="21">
        <f t="shared" si="2"/>
        <v>22564499</v>
      </c>
      <c r="G15" s="21">
        <f t="shared" si="2"/>
        <v>790935</v>
      </c>
      <c r="H15" s="21">
        <f t="shared" si="2"/>
        <v>1148519</v>
      </c>
      <c r="I15" s="21">
        <f t="shared" si="2"/>
        <v>2064014</v>
      </c>
      <c r="J15" s="21">
        <f t="shared" si="2"/>
        <v>4003468</v>
      </c>
      <c r="K15" s="21">
        <f t="shared" si="2"/>
        <v>1779164</v>
      </c>
      <c r="L15" s="21">
        <f t="shared" si="2"/>
        <v>1151192</v>
      </c>
      <c r="M15" s="21">
        <f t="shared" si="2"/>
        <v>1829637</v>
      </c>
      <c r="N15" s="21">
        <f t="shared" si="2"/>
        <v>4759993</v>
      </c>
      <c r="O15" s="21">
        <f t="shared" si="2"/>
        <v>2015959</v>
      </c>
      <c r="P15" s="21">
        <f t="shared" si="2"/>
        <v>2308243</v>
      </c>
      <c r="Q15" s="21">
        <f t="shared" si="2"/>
        <v>3560929</v>
      </c>
      <c r="R15" s="21">
        <f t="shared" si="2"/>
        <v>7885131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16648592</v>
      </c>
      <c r="X15" s="21">
        <f t="shared" si="2"/>
        <v>13615979</v>
      </c>
      <c r="Y15" s="21">
        <f t="shared" si="2"/>
        <v>3032613</v>
      </c>
      <c r="Z15" s="4">
        <f>+IF(X15&lt;&gt;0,+(Y15/X15)*100,0)</f>
        <v>22.272456501291607</v>
      </c>
      <c r="AA15" s="19">
        <f>SUM(AA16:AA18)</f>
        <v>22564499</v>
      </c>
    </row>
    <row r="16" spans="1:27" ht="13.5">
      <c r="A16" s="5" t="s">
        <v>43</v>
      </c>
      <c r="B16" s="3"/>
      <c r="C16" s="22">
        <v>12821775</v>
      </c>
      <c r="D16" s="22"/>
      <c r="E16" s="23">
        <v>14809952</v>
      </c>
      <c r="F16" s="24">
        <v>12380848</v>
      </c>
      <c r="G16" s="24">
        <v>770782</v>
      </c>
      <c r="H16" s="24">
        <v>1117263</v>
      </c>
      <c r="I16" s="24">
        <v>1131699</v>
      </c>
      <c r="J16" s="24">
        <v>3019744</v>
      </c>
      <c r="K16" s="24">
        <v>1590708</v>
      </c>
      <c r="L16" s="24">
        <v>1093846</v>
      </c>
      <c r="M16" s="24">
        <v>904969</v>
      </c>
      <c r="N16" s="24">
        <v>3589523</v>
      </c>
      <c r="O16" s="24">
        <v>565065</v>
      </c>
      <c r="P16" s="24">
        <v>1121933</v>
      </c>
      <c r="Q16" s="24">
        <v>1360265</v>
      </c>
      <c r="R16" s="24">
        <v>3047263</v>
      </c>
      <c r="S16" s="24"/>
      <c r="T16" s="24"/>
      <c r="U16" s="24"/>
      <c r="V16" s="24"/>
      <c r="W16" s="24">
        <v>9656530</v>
      </c>
      <c r="X16" s="24">
        <v>9476182</v>
      </c>
      <c r="Y16" s="24">
        <v>180348</v>
      </c>
      <c r="Z16" s="6">
        <v>1.9</v>
      </c>
      <c r="AA16" s="22">
        <v>12380848</v>
      </c>
    </row>
    <row r="17" spans="1:27" ht="13.5">
      <c r="A17" s="5" t="s">
        <v>44</v>
      </c>
      <c r="B17" s="3"/>
      <c r="C17" s="22">
        <v>12070582</v>
      </c>
      <c r="D17" s="22"/>
      <c r="E17" s="23">
        <v>10746040</v>
      </c>
      <c r="F17" s="24">
        <v>10100451</v>
      </c>
      <c r="G17" s="24"/>
      <c r="H17" s="24">
        <v>31256</v>
      </c>
      <c r="I17" s="24">
        <v>932315</v>
      </c>
      <c r="J17" s="24">
        <v>963571</v>
      </c>
      <c r="K17" s="24">
        <v>188456</v>
      </c>
      <c r="L17" s="24">
        <v>57346</v>
      </c>
      <c r="M17" s="24">
        <v>924668</v>
      </c>
      <c r="N17" s="24">
        <v>1170470</v>
      </c>
      <c r="O17" s="24">
        <v>1450894</v>
      </c>
      <c r="P17" s="24">
        <v>1186310</v>
      </c>
      <c r="Q17" s="24">
        <v>2200664</v>
      </c>
      <c r="R17" s="24">
        <v>4837868</v>
      </c>
      <c r="S17" s="24"/>
      <c r="T17" s="24"/>
      <c r="U17" s="24"/>
      <c r="V17" s="24"/>
      <c r="W17" s="24">
        <v>6971909</v>
      </c>
      <c r="X17" s="24">
        <v>4122137</v>
      </c>
      <c r="Y17" s="24">
        <v>2849772</v>
      </c>
      <c r="Z17" s="6">
        <v>69.13</v>
      </c>
      <c r="AA17" s="22">
        <v>10100451</v>
      </c>
    </row>
    <row r="18" spans="1:27" ht="13.5">
      <c r="A18" s="5" t="s">
        <v>45</v>
      </c>
      <c r="B18" s="3"/>
      <c r="C18" s="22">
        <v>9191</v>
      </c>
      <c r="D18" s="22"/>
      <c r="E18" s="23">
        <v>83200</v>
      </c>
      <c r="F18" s="24">
        <v>83200</v>
      </c>
      <c r="G18" s="24">
        <v>20153</v>
      </c>
      <c r="H18" s="24"/>
      <c r="I18" s="24"/>
      <c r="J18" s="24">
        <v>20153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20153</v>
      </c>
      <c r="X18" s="24">
        <v>17660</v>
      </c>
      <c r="Y18" s="24">
        <v>2493</v>
      </c>
      <c r="Z18" s="6">
        <v>14.12</v>
      </c>
      <c r="AA18" s="22">
        <v>83200</v>
      </c>
    </row>
    <row r="19" spans="1:27" ht="13.5">
      <c r="A19" s="2" t="s">
        <v>46</v>
      </c>
      <c r="B19" s="8"/>
      <c r="C19" s="19">
        <f aca="true" t="shared" si="3" ref="C19:Y19">SUM(C20:C23)</f>
        <v>595050373</v>
      </c>
      <c r="D19" s="19">
        <f>SUM(D20:D23)</f>
        <v>0</v>
      </c>
      <c r="E19" s="20">
        <f t="shared" si="3"/>
        <v>620477515</v>
      </c>
      <c r="F19" s="21">
        <f t="shared" si="3"/>
        <v>623051298</v>
      </c>
      <c r="G19" s="21">
        <f t="shared" si="3"/>
        <v>49373594</v>
      </c>
      <c r="H19" s="21">
        <f t="shared" si="3"/>
        <v>50157618</v>
      </c>
      <c r="I19" s="21">
        <f t="shared" si="3"/>
        <v>50940591</v>
      </c>
      <c r="J19" s="21">
        <f t="shared" si="3"/>
        <v>150471803</v>
      </c>
      <c r="K19" s="21">
        <f t="shared" si="3"/>
        <v>50423835</v>
      </c>
      <c r="L19" s="21">
        <f t="shared" si="3"/>
        <v>53247842</v>
      </c>
      <c r="M19" s="21">
        <f t="shared" si="3"/>
        <v>57146785</v>
      </c>
      <c r="N19" s="21">
        <f t="shared" si="3"/>
        <v>160818462</v>
      </c>
      <c r="O19" s="21">
        <f t="shared" si="3"/>
        <v>62880270</v>
      </c>
      <c r="P19" s="21">
        <f t="shared" si="3"/>
        <v>51947124</v>
      </c>
      <c r="Q19" s="21">
        <f t="shared" si="3"/>
        <v>53804494</v>
      </c>
      <c r="R19" s="21">
        <f t="shared" si="3"/>
        <v>168631888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479922153</v>
      </c>
      <c r="X19" s="21">
        <f t="shared" si="3"/>
        <v>460626442</v>
      </c>
      <c r="Y19" s="21">
        <f t="shared" si="3"/>
        <v>19295711</v>
      </c>
      <c r="Z19" s="4">
        <f>+IF(X19&lt;&gt;0,+(Y19/X19)*100,0)</f>
        <v>4.1890150544158296</v>
      </c>
      <c r="AA19" s="19">
        <f>SUM(AA20:AA23)</f>
        <v>623051298</v>
      </c>
    </row>
    <row r="20" spans="1:27" ht="13.5">
      <c r="A20" s="5" t="s">
        <v>47</v>
      </c>
      <c r="B20" s="3"/>
      <c r="C20" s="22">
        <v>334746598</v>
      </c>
      <c r="D20" s="22"/>
      <c r="E20" s="23">
        <v>362878081</v>
      </c>
      <c r="F20" s="24">
        <v>360599864</v>
      </c>
      <c r="G20" s="24">
        <v>29588627</v>
      </c>
      <c r="H20" s="24">
        <v>30148216</v>
      </c>
      <c r="I20" s="24">
        <v>29601291</v>
      </c>
      <c r="J20" s="24">
        <v>89338134</v>
      </c>
      <c r="K20" s="24">
        <v>29043215</v>
      </c>
      <c r="L20" s="24">
        <v>30666455</v>
      </c>
      <c r="M20" s="24">
        <v>31986670</v>
      </c>
      <c r="N20" s="24">
        <v>91696340</v>
      </c>
      <c r="O20" s="24">
        <v>34536699</v>
      </c>
      <c r="P20" s="24">
        <v>28221343</v>
      </c>
      <c r="Q20" s="24">
        <v>30912331</v>
      </c>
      <c r="R20" s="24">
        <v>93670373</v>
      </c>
      <c r="S20" s="24"/>
      <c r="T20" s="24"/>
      <c r="U20" s="24"/>
      <c r="V20" s="24"/>
      <c r="W20" s="24">
        <v>274704847</v>
      </c>
      <c r="X20" s="24">
        <v>257932265</v>
      </c>
      <c r="Y20" s="24">
        <v>16772582</v>
      </c>
      <c r="Z20" s="6">
        <v>6.5</v>
      </c>
      <c r="AA20" s="22">
        <v>360599864</v>
      </c>
    </row>
    <row r="21" spans="1:27" ht="13.5">
      <c r="A21" s="5" t="s">
        <v>48</v>
      </c>
      <c r="B21" s="3"/>
      <c r="C21" s="22">
        <v>118583489</v>
      </c>
      <c r="D21" s="22"/>
      <c r="E21" s="23">
        <v>114099684</v>
      </c>
      <c r="F21" s="24">
        <v>117698684</v>
      </c>
      <c r="G21" s="24">
        <v>8375821</v>
      </c>
      <c r="H21" s="24">
        <v>8466030</v>
      </c>
      <c r="I21" s="24">
        <v>9516486</v>
      </c>
      <c r="J21" s="24">
        <v>26358337</v>
      </c>
      <c r="K21" s="24">
        <v>9564374</v>
      </c>
      <c r="L21" s="24">
        <v>10479277</v>
      </c>
      <c r="M21" s="24">
        <v>11993576</v>
      </c>
      <c r="N21" s="24">
        <v>32037227</v>
      </c>
      <c r="O21" s="24">
        <v>14541708</v>
      </c>
      <c r="P21" s="24">
        <v>11413085</v>
      </c>
      <c r="Q21" s="24">
        <v>10400338</v>
      </c>
      <c r="R21" s="24">
        <v>36355131</v>
      </c>
      <c r="S21" s="24"/>
      <c r="T21" s="24"/>
      <c r="U21" s="24"/>
      <c r="V21" s="24"/>
      <c r="W21" s="24">
        <v>94750695</v>
      </c>
      <c r="X21" s="24">
        <v>91790193</v>
      </c>
      <c r="Y21" s="24">
        <v>2960502</v>
      </c>
      <c r="Z21" s="6">
        <v>3.23</v>
      </c>
      <c r="AA21" s="22">
        <v>117698684</v>
      </c>
    </row>
    <row r="22" spans="1:27" ht="13.5">
      <c r="A22" s="5" t="s">
        <v>49</v>
      </c>
      <c r="B22" s="3"/>
      <c r="C22" s="25">
        <v>79987513</v>
      </c>
      <c r="D22" s="25"/>
      <c r="E22" s="26">
        <v>77929550</v>
      </c>
      <c r="F22" s="27">
        <v>79130550</v>
      </c>
      <c r="G22" s="27">
        <v>5895189</v>
      </c>
      <c r="H22" s="27">
        <v>6079801</v>
      </c>
      <c r="I22" s="27">
        <v>6383041</v>
      </c>
      <c r="J22" s="27">
        <v>18358031</v>
      </c>
      <c r="K22" s="27">
        <v>6325343</v>
      </c>
      <c r="L22" s="27">
        <v>6610408</v>
      </c>
      <c r="M22" s="27">
        <v>7577097</v>
      </c>
      <c r="N22" s="27">
        <v>20512848</v>
      </c>
      <c r="O22" s="27">
        <v>8248104</v>
      </c>
      <c r="P22" s="27">
        <v>6778172</v>
      </c>
      <c r="Q22" s="27">
        <v>6951881</v>
      </c>
      <c r="R22" s="27">
        <v>21978157</v>
      </c>
      <c r="S22" s="27"/>
      <c r="T22" s="27"/>
      <c r="U22" s="27"/>
      <c r="V22" s="27"/>
      <c r="W22" s="27">
        <v>60849036</v>
      </c>
      <c r="X22" s="27">
        <v>60972776</v>
      </c>
      <c r="Y22" s="27">
        <v>-123740</v>
      </c>
      <c r="Z22" s="7">
        <v>-0.2</v>
      </c>
      <c r="AA22" s="25">
        <v>79130550</v>
      </c>
    </row>
    <row r="23" spans="1:27" ht="13.5">
      <c r="A23" s="5" t="s">
        <v>50</v>
      </c>
      <c r="B23" s="3"/>
      <c r="C23" s="22">
        <v>61732773</v>
      </c>
      <c r="D23" s="22"/>
      <c r="E23" s="23">
        <v>65570200</v>
      </c>
      <c r="F23" s="24">
        <v>65622200</v>
      </c>
      <c r="G23" s="24">
        <v>5513957</v>
      </c>
      <c r="H23" s="24">
        <v>5463571</v>
      </c>
      <c r="I23" s="24">
        <v>5439773</v>
      </c>
      <c r="J23" s="24">
        <v>16417301</v>
      </c>
      <c r="K23" s="24">
        <v>5490903</v>
      </c>
      <c r="L23" s="24">
        <v>5491702</v>
      </c>
      <c r="M23" s="24">
        <v>5589442</v>
      </c>
      <c r="N23" s="24">
        <v>16572047</v>
      </c>
      <c r="O23" s="24">
        <v>5553759</v>
      </c>
      <c r="P23" s="24">
        <v>5534524</v>
      </c>
      <c r="Q23" s="24">
        <v>5539944</v>
      </c>
      <c r="R23" s="24">
        <v>16628227</v>
      </c>
      <c r="S23" s="24"/>
      <c r="T23" s="24"/>
      <c r="U23" s="24"/>
      <c r="V23" s="24"/>
      <c r="W23" s="24">
        <v>49617575</v>
      </c>
      <c r="X23" s="24">
        <v>49931208</v>
      </c>
      <c r="Y23" s="24">
        <v>-313633</v>
      </c>
      <c r="Z23" s="6">
        <v>-0.63</v>
      </c>
      <c r="AA23" s="22">
        <v>65622200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994828040</v>
      </c>
      <c r="D25" s="40">
        <f>+D5+D9+D15+D19+D24</f>
        <v>0</v>
      </c>
      <c r="E25" s="41">
        <f t="shared" si="4"/>
        <v>1037637031</v>
      </c>
      <c r="F25" s="42">
        <f t="shared" si="4"/>
        <v>1040686380</v>
      </c>
      <c r="G25" s="42">
        <f t="shared" si="4"/>
        <v>105879137</v>
      </c>
      <c r="H25" s="42">
        <f t="shared" si="4"/>
        <v>85684538</v>
      </c>
      <c r="I25" s="42">
        <f t="shared" si="4"/>
        <v>80937819</v>
      </c>
      <c r="J25" s="42">
        <f t="shared" si="4"/>
        <v>272501494</v>
      </c>
      <c r="K25" s="42">
        <f t="shared" si="4"/>
        <v>82398632</v>
      </c>
      <c r="L25" s="42">
        <f t="shared" si="4"/>
        <v>84334947</v>
      </c>
      <c r="M25" s="42">
        <f t="shared" si="4"/>
        <v>112508353</v>
      </c>
      <c r="N25" s="42">
        <f t="shared" si="4"/>
        <v>279241932</v>
      </c>
      <c r="O25" s="42">
        <f t="shared" si="4"/>
        <v>89924680</v>
      </c>
      <c r="P25" s="42">
        <f t="shared" si="4"/>
        <v>77737567</v>
      </c>
      <c r="Q25" s="42">
        <f t="shared" si="4"/>
        <v>100234575</v>
      </c>
      <c r="R25" s="42">
        <f t="shared" si="4"/>
        <v>267896822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819640248</v>
      </c>
      <c r="X25" s="42">
        <f t="shared" si="4"/>
        <v>776538455</v>
      </c>
      <c r="Y25" s="42">
        <f t="shared" si="4"/>
        <v>43101793</v>
      </c>
      <c r="Z25" s="43">
        <f>+IF(X25&lt;&gt;0,+(Y25/X25)*100,0)</f>
        <v>5.550503355303891</v>
      </c>
      <c r="AA25" s="40">
        <f>+AA5+AA9+AA15+AA19+AA24</f>
        <v>1040686380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233017199</v>
      </c>
      <c r="D28" s="19">
        <f>SUM(D29:D31)</f>
        <v>0</v>
      </c>
      <c r="E28" s="20">
        <f t="shared" si="5"/>
        <v>262294806</v>
      </c>
      <c r="F28" s="21">
        <f t="shared" si="5"/>
        <v>265975034</v>
      </c>
      <c r="G28" s="21">
        <f t="shared" si="5"/>
        <v>16579449</v>
      </c>
      <c r="H28" s="21">
        <f t="shared" si="5"/>
        <v>19718643</v>
      </c>
      <c r="I28" s="21">
        <f t="shared" si="5"/>
        <v>19804286</v>
      </c>
      <c r="J28" s="21">
        <f t="shared" si="5"/>
        <v>56102378</v>
      </c>
      <c r="K28" s="21">
        <f t="shared" si="5"/>
        <v>23158560</v>
      </c>
      <c r="L28" s="21">
        <f t="shared" si="5"/>
        <v>25515254</v>
      </c>
      <c r="M28" s="21">
        <f t="shared" si="5"/>
        <v>21045438</v>
      </c>
      <c r="N28" s="21">
        <f t="shared" si="5"/>
        <v>69719252</v>
      </c>
      <c r="O28" s="21">
        <f t="shared" si="5"/>
        <v>18448606</v>
      </c>
      <c r="P28" s="21">
        <f t="shared" si="5"/>
        <v>22049175</v>
      </c>
      <c r="Q28" s="21">
        <f t="shared" si="5"/>
        <v>19814359</v>
      </c>
      <c r="R28" s="21">
        <f t="shared" si="5"/>
        <v>60312140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186133770</v>
      </c>
      <c r="X28" s="21">
        <f t="shared" si="5"/>
        <v>187805342</v>
      </c>
      <c r="Y28" s="21">
        <f t="shared" si="5"/>
        <v>-1671572</v>
      </c>
      <c r="Z28" s="4">
        <f>+IF(X28&lt;&gt;0,+(Y28/X28)*100,0)</f>
        <v>-0.8900556193976634</v>
      </c>
      <c r="AA28" s="19">
        <f>SUM(AA29:AA31)</f>
        <v>265975034</v>
      </c>
    </row>
    <row r="29" spans="1:27" ht="13.5">
      <c r="A29" s="5" t="s">
        <v>33</v>
      </c>
      <c r="B29" s="3"/>
      <c r="C29" s="22">
        <v>95209970</v>
      </c>
      <c r="D29" s="22"/>
      <c r="E29" s="23">
        <v>114535324</v>
      </c>
      <c r="F29" s="24">
        <v>115930918</v>
      </c>
      <c r="G29" s="24">
        <v>7948008</v>
      </c>
      <c r="H29" s="24">
        <v>8752020</v>
      </c>
      <c r="I29" s="24">
        <v>8743259</v>
      </c>
      <c r="J29" s="24">
        <v>25443287</v>
      </c>
      <c r="K29" s="24">
        <v>11295520</v>
      </c>
      <c r="L29" s="24">
        <v>9496781</v>
      </c>
      <c r="M29" s="24">
        <v>9051687</v>
      </c>
      <c r="N29" s="24">
        <v>29843988</v>
      </c>
      <c r="O29" s="24">
        <v>8737717</v>
      </c>
      <c r="P29" s="24">
        <v>8812018</v>
      </c>
      <c r="Q29" s="24">
        <v>8763873</v>
      </c>
      <c r="R29" s="24">
        <v>26313608</v>
      </c>
      <c r="S29" s="24"/>
      <c r="T29" s="24"/>
      <c r="U29" s="24"/>
      <c r="V29" s="24"/>
      <c r="W29" s="24">
        <v>81600883</v>
      </c>
      <c r="X29" s="24">
        <v>88422273</v>
      </c>
      <c r="Y29" s="24">
        <v>-6821390</v>
      </c>
      <c r="Z29" s="6">
        <v>-7.71</v>
      </c>
      <c r="AA29" s="22">
        <v>115930918</v>
      </c>
    </row>
    <row r="30" spans="1:27" ht="13.5">
      <c r="A30" s="5" t="s">
        <v>34</v>
      </c>
      <c r="B30" s="3"/>
      <c r="C30" s="25">
        <v>63843153</v>
      </c>
      <c r="D30" s="25"/>
      <c r="E30" s="26">
        <v>69180135</v>
      </c>
      <c r="F30" s="27">
        <v>68440904</v>
      </c>
      <c r="G30" s="27">
        <v>4090571</v>
      </c>
      <c r="H30" s="27">
        <v>4413534</v>
      </c>
      <c r="I30" s="27">
        <v>5535404</v>
      </c>
      <c r="J30" s="27">
        <v>14039509</v>
      </c>
      <c r="K30" s="27">
        <v>6118357</v>
      </c>
      <c r="L30" s="27">
        <v>8482586</v>
      </c>
      <c r="M30" s="27">
        <v>6006618</v>
      </c>
      <c r="N30" s="27">
        <v>20607561</v>
      </c>
      <c r="O30" s="27">
        <v>4629531</v>
      </c>
      <c r="P30" s="27">
        <v>4697024</v>
      </c>
      <c r="Q30" s="27">
        <v>4552785</v>
      </c>
      <c r="R30" s="27">
        <v>13879340</v>
      </c>
      <c r="S30" s="27"/>
      <c r="T30" s="27"/>
      <c r="U30" s="27"/>
      <c r="V30" s="27"/>
      <c r="W30" s="27">
        <v>48526410</v>
      </c>
      <c r="X30" s="27">
        <v>43201237</v>
      </c>
      <c r="Y30" s="27">
        <v>5325173</v>
      </c>
      <c r="Z30" s="7">
        <v>12.33</v>
      </c>
      <c r="AA30" s="25">
        <v>68440904</v>
      </c>
    </row>
    <row r="31" spans="1:27" ht="13.5">
      <c r="A31" s="5" t="s">
        <v>35</v>
      </c>
      <c r="B31" s="3"/>
      <c r="C31" s="22">
        <v>73964076</v>
      </c>
      <c r="D31" s="22"/>
      <c r="E31" s="23">
        <v>78579347</v>
      </c>
      <c r="F31" s="24">
        <v>81603212</v>
      </c>
      <c r="G31" s="24">
        <v>4540870</v>
      </c>
      <c r="H31" s="24">
        <v>6553089</v>
      </c>
      <c r="I31" s="24">
        <v>5525623</v>
      </c>
      <c r="J31" s="24">
        <v>16619582</v>
      </c>
      <c r="K31" s="24">
        <v>5744683</v>
      </c>
      <c r="L31" s="24">
        <v>7535887</v>
      </c>
      <c r="M31" s="24">
        <v>5987133</v>
      </c>
      <c r="N31" s="24">
        <v>19267703</v>
      </c>
      <c r="O31" s="24">
        <v>5081358</v>
      </c>
      <c r="P31" s="24">
        <v>8540133</v>
      </c>
      <c r="Q31" s="24">
        <v>6497701</v>
      </c>
      <c r="R31" s="24">
        <v>20119192</v>
      </c>
      <c r="S31" s="24"/>
      <c r="T31" s="24"/>
      <c r="U31" s="24"/>
      <c r="V31" s="24"/>
      <c r="W31" s="24">
        <v>56006477</v>
      </c>
      <c r="X31" s="24">
        <v>56181832</v>
      </c>
      <c r="Y31" s="24">
        <v>-175355</v>
      </c>
      <c r="Z31" s="6">
        <v>-0.31</v>
      </c>
      <c r="AA31" s="22">
        <v>81603212</v>
      </c>
    </row>
    <row r="32" spans="1:27" ht="13.5">
      <c r="A32" s="2" t="s">
        <v>36</v>
      </c>
      <c r="B32" s="3"/>
      <c r="C32" s="19">
        <f aca="true" t="shared" si="6" ref="C32:Y32">SUM(C33:C37)</f>
        <v>121431605</v>
      </c>
      <c r="D32" s="19">
        <f>SUM(D33:D37)</f>
        <v>0</v>
      </c>
      <c r="E32" s="20">
        <f t="shared" si="6"/>
        <v>179162547</v>
      </c>
      <c r="F32" s="21">
        <f t="shared" si="6"/>
        <v>169748485</v>
      </c>
      <c r="G32" s="21">
        <f t="shared" si="6"/>
        <v>7413075</v>
      </c>
      <c r="H32" s="21">
        <f t="shared" si="6"/>
        <v>19496587</v>
      </c>
      <c r="I32" s="21">
        <f t="shared" si="6"/>
        <v>15737271</v>
      </c>
      <c r="J32" s="21">
        <f t="shared" si="6"/>
        <v>42646933</v>
      </c>
      <c r="K32" s="21">
        <f t="shared" si="6"/>
        <v>15855333</v>
      </c>
      <c r="L32" s="21">
        <f t="shared" si="6"/>
        <v>15794839</v>
      </c>
      <c r="M32" s="21">
        <f t="shared" si="6"/>
        <v>14476714</v>
      </c>
      <c r="N32" s="21">
        <f t="shared" si="6"/>
        <v>46126886</v>
      </c>
      <c r="O32" s="21">
        <f t="shared" si="6"/>
        <v>13710102</v>
      </c>
      <c r="P32" s="21">
        <f t="shared" si="6"/>
        <v>7798924</v>
      </c>
      <c r="Q32" s="21">
        <f t="shared" si="6"/>
        <v>10684111</v>
      </c>
      <c r="R32" s="21">
        <f t="shared" si="6"/>
        <v>32193137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120966956</v>
      </c>
      <c r="X32" s="21">
        <f t="shared" si="6"/>
        <v>114501005</v>
      </c>
      <c r="Y32" s="21">
        <f t="shared" si="6"/>
        <v>6465951</v>
      </c>
      <c r="Z32" s="4">
        <f>+IF(X32&lt;&gt;0,+(Y32/X32)*100,0)</f>
        <v>5.647069211313909</v>
      </c>
      <c r="AA32" s="19">
        <f>SUM(AA33:AA37)</f>
        <v>169748485</v>
      </c>
    </row>
    <row r="33" spans="1:27" ht="13.5">
      <c r="A33" s="5" t="s">
        <v>37</v>
      </c>
      <c r="B33" s="3"/>
      <c r="C33" s="22">
        <v>32027166</v>
      </c>
      <c r="D33" s="22"/>
      <c r="E33" s="23">
        <v>34464994</v>
      </c>
      <c r="F33" s="24">
        <v>34028183</v>
      </c>
      <c r="G33" s="24">
        <v>2021008</v>
      </c>
      <c r="H33" s="24">
        <v>2412999</v>
      </c>
      <c r="I33" s="24">
        <v>2630598</v>
      </c>
      <c r="J33" s="24">
        <v>7064605</v>
      </c>
      <c r="K33" s="24">
        <v>2627345</v>
      </c>
      <c r="L33" s="24">
        <v>3950777</v>
      </c>
      <c r="M33" s="24">
        <v>2510055</v>
      </c>
      <c r="N33" s="24">
        <v>9088177</v>
      </c>
      <c r="O33" s="24">
        <v>2559810</v>
      </c>
      <c r="P33" s="24">
        <v>2033234</v>
      </c>
      <c r="Q33" s="24">
        <v>2718806</v>
      </c>
      <c r="R33" s="24">
        <v>7311850</v>
      </c>
      <c r="S33" s="24"/>
      <c r="T33" s="24"/>
      <c r="U33" s="24"/>
      <c r="V33" s="24"/>
      <c r="W33" s="24">
        <v>23464632</v>
      </c>
      <c r="X33" s="24">
        <v>24238499</v>
      </c>
      <c r="Y33" s="24">
        <v>-773867</v>
      </c>
      <c r="Z33" s="6">
        <v>-3.19</v>
      </c>
      <c r="AA33" s="22">
        <v>34028183</v>
      </c>
    </row>
    <row r="34" spans="1:27" ht="13.5">
      <c r="A34" s="5" t="s">
        <v>38</v>
      </c>
      <c r="B34" s="3"/>
      <c r="C34" s="22">
        <v>12881408</v>
      </c>
      <c r="D34" s="22"/>
      <c r="E34" s="23">
        <v>20238934</v>
      </c>
      <c r="F34" s="24">
        <v>16926550</v>
      </c>
      <c r="G34" s="24">
        <v>847094</v>
      </c>
      <c r="H34" s="24">
        <v>1079887</v>
      </c>
      <c r="I34" s="24">
        <v>1378122</v>
      </c>
      <c r="J34" s="24">
        <v>3305103</v>
      </c>
      <c r="K34" s="24">
        <v>1306777</v>
      </c>
      <c r="L34" s="24">
        <v>1724006</v>
      </c>
      <c r="M34" s="24">
        <v>2424319</v>
      </c>
      <c r="N34" s="24">
        <v>5455102</v>
      </c>
      <c r="O34" s="24">
        <v>2603034</v>
      </c>
      <c r="P34" s="24">
        <v>-164327</v>
      </c>
      <c r="Q34" s="24">
        <v>1233283</v>
      </c>
      <c r="R34" s="24">
        <v>3671990</v>
      </c>
      <c r="S34" s="24"/>
      <c r="T34" s="24"/>
      <c r="U34" s="24"/>
      <c r="V34" s="24"/>
      <c r="W34" s="24">
        <v>12432195</v>
      </c>
      <c r="X34" s="24">
        <v>14823367</v>
      </c>
      <c r="Y34" s="24">
        <v>-2391172</v>
      </c>
      <c r="Z34" s="6">
        <v>-16.13</v>
      </c>
      <c r="AA34" s="22">
        <v>16926550</v>
      </c>
    </row>
    <row r="35" spans="1:27" ht="13.5">
      <c r="A35" s="5" t="s">
        <v>39</v>
      </c>
      <c r="B35" s="3"/>
      <c r="C35" s="22">
        <v>61347317</v>
      </c>
      <c r="D35" s="22"/>
      <c r="E35" s="23">
        <v>74656501</v>
      </c>
      <c r="F35" s="24">
        <v>75010549</v>
      </c>
      <c r="G35" s="24">
        <v>4375062</v>
      </c>
      <c r="H35" s="24">
        <v>5659307</v>
      </c>
      <c r="I35" s="24">
        <v>5606424</v>
      </c>
      <c r="J35" s="24">
        <v>15640793</v>
      </c>
      <c r="K35" s="24">
        <v>5438202</v>
      </c>
      <c r="L35" s="24">
        <v>7181855</v>
      </c>
      <c r="M35" s="24">
        <v>5802773</v>
      </c>
      <c r="N35" s="24">
        <v>18422830</v>
      </c>
      <c r="O35" s="24">
        <v>6528218</v>
      </c>
      <c r="P35" s="24">
        <v>5683875</v>
      </c>
      <c r="Q35" s="24">
        <v>5616315</v>
      </c>
      <c r="R35" s="24">
        <v>17828408</v>
      </c>
      <c r="S35" s="24"/>
      <c r="T35" s="24"/>
      <c r="U35" s="24"/>
      <c r="V35" s="24"/>
      <c r="W35" s="24">
        <v>51892031</v>
      </c>
      <c r="X35" s="24">
        <v>49126639</v>
      </c>
      <c r="Y35" s="24">
        <v>2765392</v>
      </c>
      <c r="Z35" s="6">
        <v>5.63</v>
      </c>
      <c r="AA35" s="22">
        <v>75010549</v>
      </c>
    </row>
    <row r="36" spans="1:27" ht="13.5">
      <c r="A36" s="5" t="s">
        <v>40</v>
      </c>
      <c r="B36" s="3"/>
      <c r="C36" s="22">
        <v>15175714</v>
      </c>
      <c r="D36" s="22"/>
      <c r="E36" s="23">
        <v>49802118</v>
      </c>
      <c r="F36" s="24">
        <v>43783203</v>
      </c>
      <c r="G36" s="24">
        <v>169911</v>
      </c>
      <c r="H36" s="24">
        <v>10344394</v>
      </c>
      <c r="I36" s="24">
        <v>6122127</v>
      </c>
      <c r="J36" s="24">
        <v>16636432</v>
      </c>
      <c r="K36" s="24">
        <v>6483009</v>
      </c>
      <c r="L36" s="24">
        <v>2938201</v>
      </c>
      <c r="M36" s="24">
        <v>3739567</v>
      </c>
      <c r="N36" s="24">
        <v>13160777</v>
      </c>
      <c r="O36" s="24">
        <v>2019040</v>
      </c>
      <c r="P36" s="24">
        <v>246142</v>
      </c>
      <c r="Q36" s="24">
        <v>1115707</v>
      </c>
      <c r="R36" s="24">
        <v>3380889</v>
      </c>
      <c r="S36" s="24"/>
      <c r="T36" s="24"/>
      <c r="U36" s="24"/>
      <c r="V36" s="24"/>
      <c r="W36" s="24">
        <v>33178098</v>
      </c>
      <c r="X36" s="24">
        <v>26312500</v>
      </c>
      <c r="Y36" s="24">
        <v>6865598</v>
      </c>
      <c r="Z36" s="6">
        <v>26.09</v>
      </c>
      <c r="AA36" s="22">
        <v>43783203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158553596</v>
      </c>
      <c r="D38" s="19">
        <f>SUM(D39:D41)</f>
        <v>0</v>
      </c>
      <c r="E38" s="20">
        <f t="shared" si="7"/>
        <v>176434653</v>
      </c>
      <c r="F38" s="21">
        <f t="shared" si="7"/>
        <v>179896992</v>
      </c>
      <c r="G38" s="21">
        <f t="shared" si="7"/>
        <v>6651997</v>
      </c>
      <c r="H38" s="21">
        <f t="shared" si="7"/>
        <v>11768745</v>
      </c>
      <c r="I38" s="21">
        <f t="shared" si="7"/>
        <v>14040486</v>
      </c>
      <c r="J38" s="21">
        <f t="shared" si="7"/>
        <v>32461228</v>
      </c>
      <c r="K38" s="21">
        <f t="shared" si="7"/>
        <v>13689281</v>
      </c>
      <c r="L38" s="21">
        <f t="shared" si="7"/>
        <v>15508912</v>
      </c>
      <c r="M38" s="21">
        <f t="shared" si="7"/>
        <v>14768797</v>
      </c>
      <c r="N38" s="21">
        <f t="shared" si="7"/>
        <v>43966990</v>
      </c>
      <c r="O38" s="21">
        <f t="shared" si="7"/>
        <v>12074121</v>
      </c>
      <c r="P38" s="21">
        <f t="shared" si="7"/>
        <v>14348200</v>
      </c>
      <c r="Q38" s="21">
        <f t="shared" si="7"/>
        <v>14873848</v>
      </c>
      <c r="R38" s="21">
        <f t="shared" si="7"/>
        <v>41296169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117724387</v>
      </c>
      <c r="X38" s="21">
        <f t="shared" si="7"/>
        <v>128160762</v>
      </c>
      <c r="Y38" s="21">
        <f t="shared" si="7"/>
        <v>-10436375</v>
      </c>
      <c r="Z38" s="4">
        <f>+IF(X38&lt;&gt;0,+(Y38/X38)*100,0)</f>
        <v>-8.143190503190048</v>
      </c>
      <c r="AA38" s="19">
        <f>SUM(AA39:AA41)</f>
        <v>179896992</v>
      </c>
    </row>
    <row r="39" spans="1:27" ht="13.5">
      <c r="A39" s="5" t="s">
        <v>43</v>
      </c>
      <c r="B39" s="3"/>
      <c r="C39" s="22">
        <v>67297746</v>
      </c>
      <c r="D39" s="22"/>
      <c r="E39" s="23">
        <v>80325437</v>
      </c>
      <c r="F39" s="24">
        <v>80284650</v>
      </c>
      <c r="G39" s="24">
        <v>2174199</v>
      </c>
      <c r="H39" s="24">
        <v>6095130</v>
      </c>
      <c r="I39" s="24">
        <v>6815614</v>
      </c>
      <c r="J39" s="24">
        <v>15084943</v>
      </c>
      <c r="K39" s="24">
        <v>5836068</v>
      </c>
      <c r="L39" s="24">
        <v>7698863</v>
      </c>
      <c r="M39" s="24">
        <v>6909771</v>
      </c>
      <c r="N39" s="24">
        <v>20444702</v>
      </c>
      <c r="O39" s="24">
        <v>6413715</v>
      </c>
      <c r="P39" s="24">
        <v>6458502</v>
      </c>
      <c r="Q39" s="24">
        <v>6213755</v>
      </c>
      <c r="R39" s="24">
        <v>19085972</v>
      </c>
      <c r="S39" s="24"/>
      <c r="T39" s="24"/>
      <c r="U39" s="24"/>
      <c r="V39" s="24"/>
      <c r="W39" s="24">
        <v>54615617</v>
      </c>
      <c r="X39" s="24">
        <v>65264755</v>
      </c>
      <c r="Y39" s="24">
        <v>-10649138</v>
      </c>
      <c r="Z39" s="6">
        <v>-16.32</v>
      </c>
      <c r="AA39" s="22">
        <v>80284650</v>
      </c>
    </row>
    <row r="40" spans="1:27" ht="13.5">
      <c r="A40" s="5" t="s">
        <v>44</v>
      </c>
      <c r="B40" s="3"/>
      <c r="C40" s="22">
        <v>86499859</v>
      </c>
      <c r="D40" s="22"/>
      <c r="E40" s="23">
        <v>90396889</v>
      </c>
      <c r="F40" s="24">
        <v>93958842</v>
      </c>
      <c r="G40" s="24">
        <v>4196578</v>
      </c>
      <c r="H40" s="24">
        <v>5310492</v>
      </c>
      <c r="I40" s="24">
        <v>6767225</v>
      </c>
      <c r="J40" s="24">
        <v>16274295</v>
      </c>
      <c r="K40" s="24">
        <v>7436809</v>
      </c>
      <c r="L40" s="24">
        <v>7158173</v>
      </c>
      <c r="M40" s="24">
        <v>7443387</v>
      </c>
      <c r="N40" s="24">
        <v>22038369</v>
      </c>
      <c r="O40" s="24">
        <v>5317730</v>
      </c>
      <c r="P40" s="24">
        <v>7564921</v>
      </c>
      <c r="Q40" s="24">
        <v>8250780</v>
      </c>
      <c r="R40" s="24">
        <v>21133431</v>
      </c>
      <c r="S40" s="24"/>
      <c r="T40" s="24"/>
      <c r="U40" s="24"/>
      <c r="V40" s="24"/>
      <c r="W40" s="24">
        <v>59446095</v>
      </c>
      <c r="X40" s="24">
        <v>59662609</v>
      </c>
      <c r="Y40" s="24">
        <v>-216514</v>
      </c>
      <c r="Z40" s="6">
        <v>-0.36</v>
      </c>
      <c r="AA40" s="22">
        <v>93958842</v>
      </c>
    </row>
    <row r="41" spans="1:27" ht="13.5">
      <c r="A41" s="5" t="s">
        <v>45</v>
      </c>
      <c r="B41" s="3"/>
      <c r="C41" s="22">
        <v>4755991</v>
      </c>
      <c r="D41" s="22"/>
      <c r="E41" s="23">
        <v>5712327</v>
      </c>
      <c r="F41" s="24">
        <v>5653500</v>
      </c>
      <c r="G41" s="24">
        <v>281220</v>
      </c>
      <c r="H41" s="24">
        <v>363123</v>
      </c>
      <c r="I41" s="24">
        <v>457647</v>
      </c>
      <c r="J41" s="24">
        <v>1101990</v>
      </c>
      <c r="K41" s="24">
        <v>416404</v>
      </c>
      <c r="L41" s="24">
        <v>651876</v>
      </c>
      <c r="M41" s="24">
        <v>415639</v>
      </c>
      <c r="N41" s="24">
        <v>1483919</v>
      </c>
      <c r="O41" s="24">
        <v>342676</v>
      </c>
      <c r="P41" s="24">
        <v>324777</v>
      </c>
      <c r="Q41" s="24">
        <v>409313</v>
      </c>
      <c r="R41" s="24">
        <v>1076766</v>
      </c>
      <c r="S41" s="24"/>
      <c r="T41" s="24"/>
      <c r="U41" s="24"/>
      <c r="V41" s="24"/>
      <c r="W41" s="24">
        <v>3662675</v>
      </c>
      <c r="X41" s="24">
        <v>3233398</v>
      </c>
      <c r="Y41" s="24">
        <v>429277</v>
      </c>
      <c r="Z41" s="6">
        <v>13.28</v>
      </c>
      <c r="AA41" s="22">
        <v>5653500</v>
      </c>
    </row>
    <row r="42" spans="1:27" ht="13.5">
      <c r="A42" s="2" t="s">
        <v>46</v>
      </c>
      <c r="B42" s="8"/>
      <c r="C42" s="19">
        <f aca="true" t="shared" si="8" ref="C42:Y42">SUM(C43:C46)</f>
        <v>430129774</v>
      </c>
      <c r="D42" s="19">
        <f>SUM(D43:D46)</f>
        <v>0</v>
      </c>
      <c r="E42" s="20">
        <f t="shared" si="8"/>
        <v>455103221</v>
      </c>
      <c r="F42" s="21">
        <f t="shared" si="8"/>
        <v>457343475</v>
      </c>
      <c r="G42" s="21">
        <f t="shared" si="8"/>
        <v>14807755</v>
      </c>
      <c r="H42" s="21">
        <f t="shared" si="8"/>
        <v>39756873</v>
      </c>
      <c r="I42" s="21">
        <f t="shared" si="8"/>
        <v>40873769</v>
      </c>
      <c r="J42" s="21">
        <f t="shared" si="8"/>
        <v>95438397</v>
      </c>
      <c r="K42" s="21">
        <f t="shared" si="8"/>
        <v>34606294</v>
      </c>
      <c r="L42" s="21">
        <f t="shared" si="8"/>
        <v>36073809</v>
      </c>
      <c r="M42" s="21">
        <f t="shared" si="8"/>
        <v>40777272</v>
      </c>
      <c r="N42" s="21">
        <f t="shared" si="8"/>
        <v>111457375</v>
      </c>
      <c r="O42" s="21">
        <f t="shared" si="8"/>
        <v>34661052</v>
      </c>
      <c r="P42" s="21">
        <f t="shared" si="8"/>
        <v>38152459</v>
      </c>
      <c r="Q42" s="21">
        <f t="shared" si="8"/>
        <v>34525824</v>
      </c>
      <c r="R42" s="21">
        <f t="shared" si="8"/>
        <v>107339335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314235107</v>
      </c>
      <c r="X42" s="21">
        <f t="shared" si="8"/>
        <v>314173497</v>
      </c>
      <c r="Y42" s="21">
        <f t="shared" si="8"/>
        <v>61610</v>
      </c>
      <c r="Z42" s="4">
        <f>+IF(X42&lt;&gt;0,+(Y42/X42)*100,0)</f>
        <v>0.019610183732334367</v>
      </c>
      <c r="AA42" s="19">
        <f>SUM(AA43:AA46)</f>
        <v>457343475</v>
      </c>
    </row>
    <row r="43" spans="1:27" ht="13.5">
      <c r="A43" s="5" t="s">
        <v>47</v>
      </c>
      <c r="B43" s="3"/>
      <c r="C43" s="22">
        <v>261042219</v>
      </c>
      <c r="D43" s="22"/>
      <c r="E43" s="23">
        <v>277742150</v>
      </c>
      <c r="F43" s="24">
        <v>276598721</v>
      </c>
      <c r="G43" s="24">
        <v>6937352</v>
      </c>
      <c r="H43" s="24">
        <v>28098198</v>
      </c>
      <c r="I43" s="24">
        <v>28376030</v>
      </c>
      <c r="J43" s="24">
        <v>63411580</v>
      </c>
      <c r="K43" s="24">
        <v>21766712</v>
      </c>
      <c r="L43" s="24">
        <v>20933495</v>
      </c>
      <c r="M43" s="24">
        <v>22546651</v>
      </c>
      <c r="N43" s="24">
        <v>65246858</v>
      </c>
      <c r="O43" s="24">
        <v>20703755</v>
      </c>
      <c r="P43" s="24">
        <v>23188749</v>
      </c>
      <c r="Q43" s="24">
        <v>20518517</v>
      </c>
      <c r="R43" s="24">
        <v>64411021</v>
      </c>
      <c r="S43" s="24"/>
      <c r="T43" s="24"/>
      <c r="U43" s="24"/>
      <c r="V43" s="24"/>
      <c r="W43" s="24">
        <v>193069459</v>
      </c>
      <c r="X43" s="24">
        <v>193172654</v>
      </c>
      <c r="Y43" s="24">
        <v>-103195</v>
      </c>
      <c r="Z43" s="6">
        <v>-0.05</v>
      </c>
      <c r="AA43" s="22">
        <v>276598721</v>
      </c>
    </row>
    <row r="44" spans="1:27" ht="13.5">
      <c r="A44" s="5" t="s">
        <v>48</v>
      </c>
      <c r="B44" s="3"/>
      <c r="C44" s="22">
        <v>67334857</v>
      </c>
      <c r="D44" s="22"/>
      <c r="E44" s="23">
        <v>59028380</v>
      </c>
      <c r="F44" s="24">
        <v>64429510</v>
      </c>
      <c r="G44" s="24">
        <v>2598572</v>
      </c>
      <c r="H44" s="24">
        <v>3136967</v>
      </c>
      <c r="I44" s="24">
        <v>3449990</v>
      </c>
      <c r="J44" s="24">
        <v>9185529</v>
      </c>
      <c r="K44" s="24">
        <v>3989576</v>
      </c>
      <c r="L44" s="24">
        <v>3958277</v>
      </c>
      <c r="M44" s="24">
        <v>6835643</v>
      </c>
      <c r="N44" s="24">
        <v>14783496</v>
      </c>
      <c r="O44" s="24">
        <v>3714207</v>
      </c>
      <c r="P44" s="24">
        <v>7255853</v>
      </c>
      <c r="Q44" s="24">
        <v>4840040</v>
      </c>
      <c r="R44" s="24">
        <v>15810100</v>
      </c>
      <c r="S44" s="24"/>
      <c r="T44" s="24"/>
      <c r="U44" s="24"/>
      <c r="V44" s="24"/>
      <c r="W44" s="24">
        <v>39779125</v>
      </c>
      <c r="X44" s="24">
        <v>42561107</v>
      </c>
      <c r="Y44" s="24">
        <v>-2781982</v>
      </c>
      <c r="Z44" s="6">
        <v>-6.54</v>
      </c>
      <c r="AA44" s="22">
        <v>64429510</v>
      </c>
    </row>
    <row r="45" spans="1:27" ht="13.5">
      <c r="A45" s="5" t="s">
        <v>49</v>
      </c>
      <c r="B45" s="3"/>
      <c r="C45" s="25">
        <v>57091683</v>
      </c>
      <c r="D45" s="25"/>
      <c r="E45" s="26">
        <v>59827500</v>
      </c>
      <c r="F45" s="27">
        <v>58240292</v>
      </c>
      <c r="G45" s="27">
        <v>2796534</v>
      </c>
      <c r="H45" s="27">
        <v>4326067</v>
      </c>
      <c r="I45" s="27">
        <v>4454179</v>
      </c>
      <c r="J45" s="27">
        <v>11576780</v>
      </c>
      <c r="K45" s="27">
        <v>4974002</v>
      </c>
      <c r="L45" s="27">
        <v>5349140</v>
      </c>
      <c r="M45" s="27">
        <v>6496923</v>
      </c>
      <c r="N45" s="27">
        <v>16820065</v>
      </c>
      <c r="O45" s="27">
        <v>5402264</v>
      </c>
      <c r="P45" s="27">
        <v>3135998</v>
      </c>
      <c r="Q45" s="27">
        <v>4735007</v>
      </c>
      <c r="R45" s="27">
        <v>13273269</v>
      </c>
      <c r="S45" s="27"/>
      <c r="T45" s="27"/>
      <c r="U45" s="27"/>
      <c r="V45" s="27"/>
      <c r="W45" s="27">
        <v>41670114</v>
      </c>
      <c r="X45" s="27">
        <v>41318171</v>
      </c>
      <c r="Y45" s="27">
        <v>351943</v>
      </c>
      <c r="Z45" s="7">
        <v>0.85</v>
      </c>
      <c r="AA45" s="25">
        <v>58240292</v>
      </c>
    </row>
    <row r="46" spans="1:27" ht="13.5">
      <c r="A46" s="5" t="s">
        <v>50</v>
      </c>
      <c r="B46" s="3"/>
      <c r="C46" s="22">
        <v>44661015</v>
      </c>
      <c r="D46" s="22"/>
      <c r="E46" s="23">
        <v>58505191</v>
      </c>
      <c r="F46" s="24">
        <v>58074952</v>
      </c>
      <c r="G46" s="24">
        <v>2475297</v>
      </c>
      <c r="H46" s="24">
        <v>4195641</v>
      </c>
      <c r="I46" s="24">
        <v>4593570</v>
      </c>
      <c r="J46" s="24">
        <v>11264508</v>
      </c>
      <c r="K46" s="24">
        <v>3876004</v>
      </c>
      <c r="L46" s="24">
        <v>5832897</v>
      </c>
      <c r="M46" s="24">
        <v>4898055</v>
      </c>
      <c r="N46" s="24">
        <v>14606956</v>
      </c>
      <c r="O46" s="24">
        <v>4840826</v>
      </c>
      <c r="P46" s="24">
        <v>4571859</v>
      </c>
      <c r="Q46" s="24">
        <v>4432260</v>
      </c>
      <c r="R46" s="24">
        <v>13844945</v>
      </c>
      <c r="S46" s="24"/>
      <c r="T46" s="24"/>
      <c r="U46" s="24"/>
      <c r="V46" s="24"/>
      <c r="W46" s="24">
        <v>39716409</v>
      </c>
      <c r="X46" s="24">
        <v>37121565</v>
      </c>
      <c r="Y46" s="24">
        <v>2594844</v>
      </c>
      <c r="Z46" s="6">
        <v>6.99</v>
      </c>
      <c r="AA46" s="22">
        <v>58074952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943132174</v>
      </c>
      <c r="D48" s="40">
        <f>+D28+D32+D38+D42+D47</f>
        <v>0</v>
      </c>
      <c r="E48" s="41">
        <f t="shared" si="9"/>
        <v>1072995227</v>
      </c>
      <c r="F48" s="42">
        <f t="shared" si="9"/>
        <v>1072963986</v>
      </c>
      <c r="G48" s="42">
        <f t="shared" si="9"/>
        <v>45452276</v>
      </c>
      <c r="H48" s="42">
        <f t="shared" si="9"/>
        <v>90740848</v>
      </c>
      <c r="I48" s="42">
        <f t="shared" si="9"/>
        <v>90455812</v>
      </c>
      <c r="J48" s="42">
        <f t="shared" si="9"/>
        <v>226648936</v>
      </c>
      <c r="K48" s="42">
        <f t="shared" si="9"/>
        <v>87309468</v>
      </c>
      <c r="L48" s="42">
        <f t="shared" si="9"/>
        <v>92892814</v>
      </c>
      <c r="M48" s="42">
        <f t="shared" si="9"/>
        <v>91068221</v>
      </c>
      <c r="N48" s="42">
        <f t="shared" si="9"/>
        <v>271270503</v>
      </c>
      <c r="O48" s="42">
        <f t="shared" si="9"/>
        <v>78893881</v>
      </c>
      <c r="P48" s="42">
        <f t="shared" si="9"/>
        <v>82348758</v>
      </c>
      <c r="Q48" s="42">
        <f t="shared" si="9"/>
        <v>79898142</v>
      </c>
      <c r="R48" s="42">
        <f t="shared" si="9"/>
        <v>241140781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739060220</v>
      </c>
      <c r="X48" s="42">
        <f t="shared" si="9"/>
        <v>744640606</v>
      </c>
      <c r="Y48" s="42">
        <f t="shared" si="9"/>
        <v>-5580386</v>
      </c>
      <c r="Z48" s="43">
        <f>+IF(X48&lt;&gt;0,+(Y48/X48)*100,0)</f>
        <v>-0.7494066204603406</v>
      </c>
      <c r="AA48" s="40">
        <f>+AA28+AA32+AA38+AA42+AA47</f>
        <v>1072963986</v>
      </c>
    </row>
    <row r="49" spans="1:27" ht="13.5">
      <c r="A49" s="14" t="s">
        <v>58</v>
      </c>
      <c r="B49" s="15"/>
      <c r="C49" s="44">
        <f aca="true" t="shared" si="10" ref="C49:Y49">+C25-C48</f>
        <v>51695866</v>
      </c>
      <c r="D49" s="44">
        <f>+D25-D48</f>
        <v>0</v>
      </c>
      <c r="E49" s="45">
        <f t="shared" si="10"/>
        <v>-35358196</v>
      </c>
      <c r="F49" s="46">
        <f t="shared" si="10"/>
        <v>-32277606</v>
      </c>
      <c r="G49" s="46">
        <f t="shared" si="10"/>
        <v>60426861</v>
      </c>
      <c r="H49" s="46">
        <f t="shared" si="10"/>
        <v>-5056310</v>
      </c>
      <c r="I49" s="46">
        <f t="shared" si="10"/>
        <v>-9517993</v>
      </c>
      <c r="J49" s="46">
        <f t="shared" si="10"/>
        <v>45852558</v>
      </c>
      <c r="K49" s="46">
        <f t="shared" si="10"/>
        <v>-4910836</v>
      </c>
      <c r="L49" s="46">
        <f t="shared" si="10"/>
        <v>-8557867</v>
      </c>
      <c r="M49" s="46">
        <f t="shared" si="10"/>
        <v>21440132</v>
      </c>
      <c r="N49" s="46">
        <f t="shared" si="10"/>
        <v>7971429</v>
      </c>
      <c r="O49" s="46">
        <f t="shared" si="10"/>
        <v>11030799</v>
      </c>
      <c r="P49" s="46">
        <f t="shared" si="10"/>
        <v>-4611191</v>
      </c>
      <c r="Q49" s="46">
        <f t="shared" si="10"/>
        <v>20336433</v>
      </c>
      <c r="R49" s="46">
        <f t="shared" si="10"/>
        <v>26756041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80580028</v>
      </c>
      <c r="X49" s="46">
        <f>IF(F25=F48,0,X25-X48)</f>
        <v>31897849</v>
      </c>
      <c r="Y49" s="46">
        <f t="shared" si="10"/>
        <v>48682179</v>
      </c>
      <c r="Z49" s="47">
        <f>+IF(X49&lt;&gt;0,+(Y49/X49)*100,0)</f>
        <v>152.6190026167595</v>
      </c>
      <c r="AA49" s="44">
        <f>+AA25-AA48</f>
        <v>-32277606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74709065</v>
      </c>
      <c r="D5" s="19">
        <f>SUM(D6:D8)</f>
        <v>0</v>
      </c>
      <c r="E5" s="20">
        <f t="shared" si="0"/>
        <v>77523100</v>
      </c>
      <c r="F5" s="21">
        <f t="shared" si="0"/>
        <v>77671650</v>
      </c>
      <c r="G5" s="21">
        <f t="shared" si="0"/>
        <v>35999643</v>
      </c>
      <c r="H5" s="21">
        <f t="shared" si="0"/>
        <v>1860557</v>
      </c>
      <c r="I5" s="21">
        <f t="shared" si="0"/>
        <v>2724760</v>
      </c>
      <c r="J5" s="21">
        <f t="shared" si="0"/>
        <v>40584960</v>
      </c>
      <c r="K5" s="21">
        <f t="shared" si="0"/>
        <v>2147296</v>
      </c>
      <c r="L5" s="21">
        <f t="shared" si="0"/>
        <v>2408363</v>
      </c>
      <c r="M5" s="21">
        <f t="shared" si="0"/>
        <v>9843812</v>
      </c>
      <c r="N5" s="21">
        <f t="shared" si="0"/>
        <v>14399471</v>
      </c>
      <c r="O5" s="21">
        <f t="shared" si="0"/>
        <v>2968160</v>
      </c>
      <c r="P5" s="21">
        <f t="shared" si="0"/>
        <v>3126242</v>
      </c>
      <c r="Q5" s="21">
        <f t="shared" si="0"/>
        <v>7321726</v>
      </c>
      <c r="R5" s="21">
        <f t="shared" si="0"/>
        <v>13416128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68400559</v>
      </c>
      <c r="X5" s="21">
        <f t="shared" si="0"/>
        <v>76962557</v>
      </c>
      <c r="Y5" s="21">
        <f t="shared" si="0"/>
        <v>-8561998</v>
      </c>
      <c r="Z5" s="4">
        <f>+IF(X5&lt;&gt;0,+(Y5/X5)*100,0)</f>
        <v>-11.124887651536836</v>
      </c>
      <c r="AA5" s="19">
        <f>SUM(AA6:AA8)</f>
        <v>77671650</v>
      </c>
    </row>
    <row r="6" spans="1:27" ht="13.5">
      <c r="A6" s="5" t="s">
        <v>33</v>
      </c>
      <c r="B6" s="3"/>
      <c r="C6" s="22">
        <v>13252297</v>
      </c>
      <c r="D6" s="22"/>
      <c r="E6" s="23">
        <v>15373100</v>
      </c>
      <c r="F6" s="24">
        <v>14391100</v>
      </c>
      <c r="G6" s="24">
        <v>8902467</v>
      </c>
      <c r="H6" s="24">
        <v>-721822</v>
      </c>
      <c r="I6" s="24">
        <v>-735294</v>
      </c>
      <c r="J6" s="24">
        <v>7445351</v>
      </c>
      <c r="K6" s="24">
        <v>-737844</v>
      </c>
      <c r="L6" s="24">
        <v>-762132</v>
      </c>
      <c r="M6" s="24">
        <v>6947150</v>
      </c>
      <c r="N6" s="24">
        <v>5447174</v>
      </c>
      <c r="O6" s="24">
        <v>-751820</v>
      </c>
      <c r="P6" s="24">
        <v>-751824</v>
      </c>
      <c r="Q6" s="24">
        <v>5007760</v>
      </c>
      <c r="R6" s="24">
        <v>3504116</v>
      </c>
      <c r="S6" s="24"/>
      <c r="T6" s="24"/>
      <c r="U6" s="24"/>
      <c r="V6" s="24"/>
      <c r="W6" s="24">
        <v>16396641</v>
      </c>
      <c r="X6" s="24">
        <v>17259629</v>
      </c>
      <c r="Y6" s="24">
        <v>-862988</v>
      </c>
      <c r="Z6" s="6">
        <v>-5</v>
      </c>
      <c r="AA6" s="22">
        <v>14391100</v>
      </c>
    </row>
    <row r="7" spans="1:27" ht="13.5">
      <c r="A7" s="5" t="s">
        <v>34</v>
      </c>
      <c r="B7" s="3"/>
      <c r="C7" s="25">
        <v>60134382</v>
      </c>
      <c r="D7" s="25"/>
      <c r="E7" s="26">
        <v>59673000</v>
      </c>
      <c r="F7" s="27">
        <v>59845690</v>
      </c>
      <c r="G7" s="27">
        <v>26993259</v>
      </c>
      <c r="H7" s="27">
        <v>2512513</v>
      </c>
      <c r="I7" s="27">
        <v>3412517</v>
      </c>
      <c r="J7" s="27">
        <v>32918289</v>
      </c>
      <c r="K7" s="27">
        <v>2840135</v>
      </c>
      <c r="L7" s="27">
        <v>3133024</v>
      </c>
      <c r="M7" s="27">
        <v>2872296</v>
      </c>
      <c r="N7" s="27">
        <v>8845455</v>
      </c>
      <c r="O7" s="27">
        <v>3250875</v>
      </c>
      <c r="P7" s="27">
        <v>3654806</v>
      </c>
      <c r="Q7" s="27">
        <v>2275672</v>
      </c>
      <c r="R7" s="27">
        <v>9181353</v>
      </c>
      <c r="S7" s="27"/>
      <c r="T7" s="27"/>
      <c r="U7" s="27"/>
      <c r="V7" s="27"/>
      <c r="W7" s="27">
        <v>50945097</v>
      </c>
      <c r="X7" s="27">
        <v>57643744</v>
      </c>
      <c r="Y7" s="27">
        <v>-6698647</v>
      </c>
      <c r="Z7" s="7">
        <v>-11.62</v>
      </c>
      <c r="AA7" s="25">
        <v>59845690</v>
      </c>
    </row>
    <row r="8" spans="1:27" ht="13.5">
      <c r="A8" s="5" t="s">
        <v>35</v>
      </c>
      <c r="B8" s="3"/>
      <c r="C8" s="22">
        <v>1322386</v>
      </c>
      <c r="D8" s="22"/>
      <c r="E8" s="23">
        <v>2477000</v>
      </c>
      <c r="F8" s="24">
        <v>3434860</v>
      </c>
      <c r="G8" s="24">
        <v>103917</v>
      </c>
      <c r="H8" s="24">
        <v>69866</v>
      </c>
      <c r="I8" s="24">
        <v>47537</v>
      </c>
      <c r="J8" s="24">
        <v>221320</v>
      </c>
      <c r="K8" s="24">
        <v>45005</v>
      </c>
      <c r="L8" s="24">
        <v>37471</v>
      </c>
      <c r="M8" s="24">
        <v>24366</v>
      </c>
      <c r="N8" s="24">
        <v>106842</v>
      </c>
      <c r="O8" s="24">
        <v>469105</v>
      </c>
      <c r="P8" s="24">
        <v>223260</v>
      </c>
      <c r="Q8" s="24">
        <v>38294</v>
      </c>
      <c r="R8" s="24">
        <v>730659</v>
      </c>
      <c r="S8" s="24"/>
      <c r="T8" s="24"/>
      <c r="U8" s="24"/>
      <c r="V8" s="24"/>
      <c r="W8" s="24">
        <v>1058821</v>
      </c>
      <c r="X8" s="24">
        <v>2059184</v>
      </c>
      <c r="Y8" s="24">
        <v>-1000363</v>
      </c>
      <c r="Z8" s="6">
        <v>-48.58</v>
      </c>
      <c r="AA8" s="22">
        <v>3434860</v>
      </c>
    </row>
    <row r="9" spans="1:27" ht="13.5">
      <c r="A9" s="2" t="s">
        <v>36</v>
      </c>
      <c r="B9" s="3"/>
      <c r="C9" s="19">
        <f aca="true" t="shared" si="1" ref="C9:Y9">SUM(C10:C14)</f>
        <v>27332932</v>
      </c>
      <c r="D9" s="19">
        <f>SUM(D10:D14)</f>
        <v>0</v>
      </c>
      <c r="E9" s="20">
        <f t="shared" si="1"/>
        <v>51737600</v>
      </c>
      <c r="F9" s="21">
        <f t="shared" si="1"/>
        <v>41832100</v>
      </c>
      <c r="G9" s="21">
        <f t="shared" si="1"/>
        <v>495702</v>
      </c>
      <c r="H9" s="21">
        <f t="shared" si="1"/>
        <v>729422</v>
      </c>
      <c r="I9" s="21">
        <f t="shared" si="1"/>
        <v>3041028</v>
      </c>
      <c r="J9" s="21">
        <f t="shared" si="1"/>
        <v>4266152</v>
      </c>
      <c r="K9" s="21">
        <f t="shared" si="1"/>
        <v>1367793</v>
      </c>
      <c r="L9" s="21">
        <f t="shared" si="1"/>
        <v>2019707</v>
      </c>
      <c r="M9" s="21">
        <f t="shared" si="1"/>
        <v>883735</v>
      </c>
      <c r="N9" s="21">
        <f t="shared" si="1"/>
        <v>4271235</v>
      </c>
      <c r="O9" s="21">
        <f t="shared" si="1"/>
        <v>4227334</v>
      </c>
      <c r="P9" s="21">
        <f t="shared" si="1"/>
        <v>789474</v>
      </c>
      <c r="Q9" s="21">
        <f t="shared" si="1"/>
        <v>2178454</v>
      </c>
      <c r="R9" s="21">
        <f t="shared" si="1"/>
        <v>7195262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15732649</v>
      </c>
      <c r="X9" s="21">
        <f t="shared" si="1"/>
        <v>39582970</v>
      </c>
      <c r="Y9" s="21">
        <f t="shared" si="1"/>
        <v>-23850321</v>
      </c>
      <c r="Z9" s="4">
        <f>+IF(X9&lt;&gt;0,+(Y9/X9)*100,0)</f>
        <v>-60.253995594570085</v>
      </c>
      <c r="AA9" s="19">
        <f>SUM(AA10:AA14)</f>
        <v>41832100</v>
      </c>
    </row>
    <row r="10" spans="1:27" ht="13.5">
      <c r="A10" s="5" t="s">
        <v>37</v>
      </c>
      <c r="B10" s="3"/>
      <c r="C10" s="22">
        <v>5107941</v>
      </c>
      <c r="D10" s="22"/>
      <c r="E10" s="23">
        <v>6148300</v>
      </c>
      <c r="F10" s="24">
        <v>6180300</v>
      </c>
      <c r="G10" s="24">
        <v>50368</v>
      </c>
      <c r="H10" s="24">
        <v>31602</v>
      </c>
      <c r="I10" s="24">
        <v>1220064</v>
      </c>
      <c r="J10" s="24">
        <v>1302034</v>
      </c>
      <c r="K10" s="24">
        <v>34760</v>
      </c>
      <c r="L10" s="24">
        <v>943786</v>
      </c>
      <c r="M10" s="24">
        <v>27706</v>
      </c>
      <c r="N10" s="24">
        <v>1006252</v>
      </c>
      <c r="O10" s="24">
        <v>536280</v>
      </c>
      <c r="P10" s="24">
        <v>39841</v>
      </c>
      <c r="Q10" s="24">
        <v>998294</v>
      </c>
      <c r="R10" s="24">
        <v>1574415</v>
      </c>
      <c r="S10" s="24"/>
      <c r="T10" s="24"/>
      <c r="U10" s="24"/>
      <c r="V10" s="24"/>
      <c r="W10" s="24">
        <v>3882701</v>
      </c>
      <c r="X10" s="24">
        <v>4512319</v>
      </c>
      <c r="Y10" s="24">
        <v>-629618</v>
      </c>
      <c r="Z10" s="6">
        <v>-13.95</v>
      </c>
      <c r="AA10" s="22">
        <v>6180300</v>
      </c>
    </row>
    <row r="11" spans="1:27" ht="13.5">
      <c r="A11" s="5" t="s">
        <v>38</v>
      </c>
      <c r="B11" s="3"/>
      <c r="C11" s="22">
        <v>5677972</v>
      </c>
      <c r="D11" s="22"/>
      <c r="E11" s="23">
        <v>6600600</v>
      </c>
      <c r="F11" s="24">
        <v>6663100</v>
      </c>
      <c r="G11" s="24">
        <v>188499</v>
      </c>
      <c r="H11" s="24">
        <v>275410</v>
      </c>
      <c r="I11" s="24">
        <v>1464698</v>
      </c>
      <c r="J11" s="24">
        <v>1928607</v>
      </c>
      <c r="K11" s="24">
        <v>1069522</v>
      </c>
      <c r="L11" s="24">
        <v>552311</v>
      </c>
      <c r="M11" s="24">
        <v>615605</v>
      </c>
      <c r="N11" s="24">
        <v>2237438</v>
      </c>
      <c r="O11" s="24">
        <v>560887</v>
      </c>
      <c r="P11" s="24">
        <v>436791</v>
      </c>
      <c r="Q11" s="24">
        <v>506082</v>
      </c>
      <c r="R11" s="24">
        <v>1503760</v>
      </c>
      <c r="S11" s="24"/>
      <c r="T11" s="24"/>
      <c r="U11" s="24"/>
      <c r="V11" s="24"/>
      <c r="W11" s="24">
        <v>5669805</v>
      </c>
      <c r="X11" s="24">
        <v>5720066</v>
      </c>
      <c r="Y11" s="24">
        <v>-50261</v>
      </c>
      <c r="Z11" s="6">
        <v>-0.88</v>
      </c>
      <c r="AA11" s="22">
        <v>6663100</v>
      </c>
    </row>
    <row r="12" spans="1:27" ht="13.5">
      <c r="A12" s="5" t="s">
        <v>39</v>
      </c>
      <c r="B12" s="3"/>
      <c r="C12" s="22">
        <v>9878404</v>
      </c>
      <c r="D12" s="22"/>
      <c r="E12" s="23">
        <v>10888700</v>
      </c>
      <c r="F12" s="24">
        <v>10888700</v>
      </c>
      <c r="G12" s="24">
        <v>256835</v>
      </c>
      <c r="H12" s="24">
        <v>422410</v>
      </c>
      <c r="I12" s="24">
        <v>356266</v>
      </c>
      <c r="J12" s="24">
        <v>1035511</v>
      </c>
      <c r="K12" s="24">
        <v>263511</v>
      </c>
      <c r="L12" s="24">
        <v>523610</v>
      </c>
      <c r="M12" s="24">
        <v>240424</v>
      </c>
      <c r="N12" s="24">
        <v>1027545</v>
      </c>
      <c r="O12" s="24">
        <v>544485</v>
      </c>
      <c r="P12" s="24">
        <v>312842</v>
      </c>
      <c r="Q12" s="24">
        <v>674078</v>
      </c>
      <c r="R12" s="24">
        <v>1531405</v>
      </c>
      <c r="S12" s="24"/>
      <c r="T12" s="24"/>
      <c r="U12" s="24"/>
      <c r="V12" s="24"/>
      <c r="W12" s="24">
        <v>3594461</v>
      </c>
      <c r="X12" s="24">
        <v>8275582</v>
      </c>
      <c r="Y12" s="24">
        <v>-4681121</v>
      </c>
      <c r="Z12" s="6">
        <v>-56.57</v>
      </c>
      <c r="AA12" s="22">
        <v>10888700</v>
      </c>
    </row>
    <row r="13" spans="1:27" ht="13.5">
      <c r="A13" s="5" t="s">
        <v>40</v>
      </c>
      <c r="B13" s="3"/>
      <c r="C13" s="22">
        <v>6668615</v>
      </c>
      <c r="D13" s="22"/>
      <c r="E13" s="23">
        <v>28100000</v>
      </c>
      <c r="F13" s="24">
        <v>18100000</v>
      </c>
      <c r="G13" s="24"/>
      <c r="H13" s="24"/>
      <c r="I13" s="24"/>
      <c r="J13" s="24"/>
      <c r="K13" s="24"/>
      <c r="L13" s="24"/>
      <c r="M13" s="24"/>
      <c r="N13" s="24"/>
      <c r="O13" s="24">
        <v>2585682</v>
      </c>
      <c r="P13" s="24"/>
      <c r="Q13" s="24"/>
      <c r="R13" s="24">
        <v>2585682</v>
      </c>
      <c r="S13" s="24"/>
      <c r="T13" s="24"/>
      <c r="U13" s="24"/>
      <c r="V13" s="24"/>
      <c r="W13" s="24">
        <v>2585682</v>
      </c>
      <c r="X13" s="24">
        <v>21075003</v>
      </c>
      <c r="Y13" s="24">
        <v>-18489321</v>
      </c>
      <c r="Z13" s="6">
        <v>-87.73</v>
      </c>
      <c r="AA13" s="22">
        <v>18100000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12663701</v>
      </c>
      <c r="D15" s="19">
        <f>SUM(D16:D18)</f>
        <v>0</v>
      </c>
      <c r="E15" s="20">
        <f t="shared" si="2"/>
        <v>12323800</v>
      </c>
      <c r="F15" s="21">
        <f t="shared" si="2"/>
        <v>11694235</v>
      </c>
      <c r="G15" s="21">
        <f t="shared" si="2"/>
        <v>65007</v>
      </c>
      <c r="H15" s="21">
        <f t="shared" si="2"/>
        <v>443255</v>
      </c>
      <c r="I15" s="21">
        <f t="shared" si="2"/>
        <v>457517</v>
      </c>
      <c r="J15" s="21">
        <f t="shared" si="2"/>
        <v>965779</v>
      </c>
      <c r="K15" s="21">
        <f t="shared" si="2"/>
        <v>66901</v>
      </c>
      <c r="L15" s="21">
        <f t="shared" si="2"/>
        <v>1739158</v>
      </c>
      <c r="M15" s="21">
        <f t="shared" si="2"/>
        <v>79624</v>
      </c>
      <c r="N15" s="21">
        <f t="shared" si="2"/>
        <v>1885683</v>
      </c>
      <c r="O15" s="21">
        <f t="shared" si="2"/>
        <v>1533623</v>
      </c>
      <c r="P15" s="21">
        <f t="shared" si="2"/>
        <v>111844</v>
      </c>
      <c r="Q15" s="21">
        <f t="shared" si="2"/>
        <v>1367458</v>
      </c>
      <c r="R15" s="21">
        <f t="shared" si="2"/>
        <v>3012925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5864387</v>
      </c>
      <c r="X15" s="21">
        <f t="shared" si="2"/>
        <v>8156373</v>
      </c>
      <c r="Y15" s="21">
        <f t="shared" si="2"/>
        <v>-2291986</v>
      </c>
      <c r="Z15" s="4">
        <f>+IF(X15&lt;&gt;0,+(Y15/X15)*100,0)</f>
        <v>-28.100554008503536</v>
      </c>
      <c r="AA15" s="19">
        <f>SUM(AA16:AA18)</f>
        <v>11694235</v>
      </c>
    </row>
    <row r="16" spans="1:27" ht="13.5">
      <c r="A16" s="5" t="s">
        <v>43</v>
      </c>
      <c r="B16" s="3"/>
      <c r="C16" s="22">
        <v>12663701</v>
      </c>
      <c r="D16" s="22"/>
      <c r="E16" s="23">
        <v>12323800</v>
      </c>
      <c r="F16" s="24">
        <v>11694235</v>
      </c>
      <c r="G16" s="24">
        <v>65007</v>
      </c>
      <c r="H16" s="24">
        <v>443255</v>
      </c>
      <c r="I16" s="24">
        <v>457517</v>
      </c>
      <c r="J16" s="24">
        <v>965779</v>
      </c>
      <c r="K16" s="24">
        <v>66901</v>
      </c>
      <c r="L16" s="24">
        <v>1739158</v>
      </c>
      <c r="M16" s="24">
        <v>79624</v>
      </c>
      <c r="N16" s="24">
        <v>1885683</v>
      </c>
      <c r="O16" s="24">
        <v>1533623</v>
      </c>
      <c r="P16" s="24">
        <v>111844</v>
      </c>
      <c r="Q16" s="24">
        <v>1367458</v>
      </c>
      <c r="R16" s="24">
        <v>3012925</v>
      </c>
      <c r="S16" s="24"/>
      <c r="T16" s="24"/>
      <c r="U16" s="24"/>
      <c r="V16" s="24"/>
      <c r="W16" s="24">
        <v>5864387</v>
      </c>
      <c r="X16" s="24">
        <v>8156373</v>
      </c>
      <c r="Y16" s="24">
        <v>-2291986</v>
      </c>
      <c r="Z16" s="6">
        <v>-28.1</v>
      </c>
      <c r="AA16" s="22">
        <v>11694235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137339946</v>
      </c>
      <c r="D19" s="19">
        <f>SUM(D20:D23)</f>
        <v>0</v>
      </c>
      <c r="E19" s="20">
        <f t="shared" si="3"/>
        <v>148945620</v>
      </c>
      <c r="F19" s="21">
        <f t="shared" si="3"/>
        <v>151600771</v>
      </c>
      <c r="G19" s="21">
        <f t="shared" si="3"/>
        <v>11740163</v>
      </c>
      <c r="H19" s="21">
        <f t="shared" si="3"/>
        <v>12272106</v>
      </c>
      <c r="I19" s="21">
        <f t="shared" si="3"/>
        <v>12578974</v>
      </c>
      <c r="J19" s="21">
        <f t="shared" si="3"/>
        <v>36591243</v>
      </c>
      <c r="K19" s="21">
        <f t="shared" si="3"/>
        <v>11829576</v>
      </c>
      <c r="L19" s="21">
        <f t="shared" si="3"/>
        <v>12548693</v>
      </c>
      <c r="M19" s="21">
        <f t="shared" si="3"/>
        <v>13064627</v>
      </c>
      <c r="N19" s="21">
        <f t="shared" si="3"/>
        <v>37442896</v>
      </c>
      <c r="O19" s="21">
        <f t="shared" si="3"/>
        <v>13302680</v>
      </c>
      <c r="P19" s="21">
        <f t="shared" si="3"/>
        <v>13106751</v>
      </c>
      <c r="Q19" s="21">
        <f t="shared" si="3"/>
        <v>13065348</v>
      </c>
      <c r="R19" s="21">
        <f t="shared" si="3"/>
        <v>39474779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113508918</v>
      </c>
      <c r="X19" s="21">
        <f t="shared" si="3"/>
        <v>112698010</v>
      </c>
      <c r="Y19" s="21">
        <f t="shared" si="3"/>
        <v>810908</v>
      </c>
      <c r="Z19" s="4">
        <f>+IF(X19&lt;&gt;0,+(Y19/X19)*100,0)</f>
        <v>0.7195406555980891</v>
      </c>
      <c r="AA19" s="19">
        <f>SUM(AA20:AA23)</f>
        <v>151600771</v>
      </c>
    </row>
    <row r="20" spans="1:27" ht="13.5">
      <c r="A20" s="5" t="s">
        <v>47</v>
      </c>
      <c r="B20" s="3"/>
      <c r="C20" s="22">
        <v>89127680</v>
      </c>
      <c r="D20" s="22"/>
      <c r="E20" s="23">
        <v>97117907</v>
      </c>
      <c r="F20" s="24">
        <v>99773058</v>
      </c>
      <c r="G20" s="24">
        <v>7639843</v>
      </c>
      <c r="H20" s="24">
        <v>8143841</v>
      </c>
      <c r="I20" s="24">
        <v>8345939</v>
      </c>
      <c r="J20" s="24">
        <v>24129623</v>
      </c>
      <c r="K20" s="24">
        <v>7657404</v>
      </c>
      <c r="L20" s="24">
        <v>8130581</v>
      </c>
      <c r="M20" s="24">
        <v>8277607</v>
      </c>
      <c r="N20" s="24">
        <v>24065592</v>
      </c>
      <c r="O20" s="24">
        <v>8197149</v>
      </c>
      <c r="P20" s="24">
        <v>8392370</v>
      </c>
      <c r="Q20" s="24">
        <v>8227725</v>
      </c>
      <c r="R20" s="24">
        <v>24817244</v>
      </c>
      <c r="S20" s="24"/>
      <c r="T20" s="24"/>
      <c r="U20" s="24"/>
      <c r="V20" s="24"/>
      <c r="W20" s="24">
        <v>73012459</v>
      </c>
      <c r="X20" s="24">
        <v>73503997</v>
      </c>
      <c r="Y20" s="24">
        <v>-491538</v>
      </c>
      <c r="Z20" s="6">
        <v>-0.67</v>
      </c>
      <c r="AA20" s="22">
        <v>99773058</v>
      </c>
    </row>
    <row r="21" spans="1:27" ht="13.5">
      <c r="A21" s="5" t="s">
        <v>48</v>
      </c>
      <c r="B21" s="3"/>
      <c r="C21" s="22">
        <v>22384016</v>
      </c>
      <c r="D21" s="22"/>
      <c r="E21" s="23">
        <v>23928900</v>
      </c>
      <c r="F21" s="24">
        <v>23928900</v>
      </c>
      <c r="G21" s="24">
        <v>1793397</v>
      </c>
      <c r="H21" s="24">
        <v>1761573</v>
      </c>
      <c r="I21" s="24">
        <v>1906820</v>
      </c>
      <c r="J21" s="24">
        <v>5461790</v>
      </c>
      <c r="K21" s="24">
        <v>1802195</v>
      </c>
      <c r="L21" s="24">
        <v>2082805</v>
      </c>
      <c r="M21" s="24">
        <v>2250468</v>
      </c>
      <c r="N21" s="24">
        <v>6135468</v>
      </c>
      <c r="O21" s="24">
        <v>2621075</v>
      </c>
      <c r="P21" s="24">
        <v>2327812</v>
      </c>
      <c r="Q21" s="24">
        <v>2425060</v>
      </c>
      <c r="R21" s="24">
        <v>7373947</v>
      </c>
      <c r="S21" s="24"/>
      <c r="T21" s="24"/>
      <c r="U21" s="24"/>
      <c r="V21" s="24"/>
      <c r="W21" s="24">
        <v>18971205</v>
      </c>
      <c r="X21" s="24">
        <v>18250049</v>
      </c>
      <c r="Y21" s="24">
        <v>721156</v>
      </c>
      <c r="Z21" s="6">
        <v>3.95</v>
      </c>
      <c r="AA21" s="22">
        <v>23928900</v>
      </c>
    </row>
    <row r="22" spans="1:27" ht="13.5">
      <c r="A22" s="5" t="s">
        <v>49</v>
      </c>
      <c r="B22" s="3"/>
      <c r="C22" s="25">
        <v>10459280</v>
      </c>
      <c r="D22" s="25"/>
      <c r="E22" s="26">
        <v>10486700</v>
      </c>
      <c r="F22" s="27">
        <v>10486700</v>
      </c>
      <c r="G22" s="27">
        <v>901755</v>
      </c>
      <c r="H22" s="27">
        <v>956439</v>
      </c>
      <c r="I22" s="27">
        <v>914485</v>
      </c>
      <c r="J22" s="27">
        <v>2772679</v>
      </c>
      <c r="K22" s="27">
        <v>963165</v>
      </c>
      <c r="L22" s="27">
        <v>919804</v>
      </c>
      <c r="M22" s="27">
        <v>1119194</v>
      </c>
      <c r="N22" s="27">
        <v>3002163</v>
      </c>
      <c r="O22" s="27">
        <v>1066290</v>
      </c>
      <c r="P22" s="27">
        <v>964809</v>
      </c>
      <c r="Q22" s="27">
        <v>992872</v>
      </c>
      <c r="R22" s="27">
        <v>3023971</v>
      </c>
      <c r="S22" s="27"/>
      <c r="T22" s="27"/>
      <c r="U22" s="27"/>
      <c r="V22" s="27"/>
      <c r="W22" s="27">
        <v>8798813</v>
      </c>
      <c r="X22" s="27">
        <v>7856907</v>
      </c>
      <c r="Y22" s="27">
        <v>941906</v>
      </c>
      <c r="Z22" s="7">
        <v>11.99</v>
      </c>
      <c r="AA22" s="25">
        <v>10486700</v>
      </c>
    </row>
    <row r="23" spans="1:27" ht="13.5">
      <c r="A23" s="5" t="s">
        <v>50</v>
      </c>
      <c r="B23" s="3"/>
      <c r="C23" s="22">
        <v>15368970</v>
      </c>
      <c r="D23" s="22"/>
      <c r="E23" s="23">
        <v>17412113</v>
      </c>
      <c r="F23" s="24">
        <v>17412113</v>
      </c>
      <c r="G23" s="24">
        <v>1405168</v>
      </c>
      <c r="H23" s="24">
        <v>1410253</v>
      </c>
      <c r="I23" s="24">
        <v>1411730</v>
      </c>
      <c r="J23" s="24">
        <v>4227151</v>
      </c>
      <c r="K23" s="24">
        <v>1406812</v>
      </c>
      <c r="L23" s="24">
        <v>1415503</v>
      </c>
      <c r="M23" s="24">
        <v>1417358</v>
      </c>
      <c r="N23" s="24">
        <v>4239673</v>
      </c>
      <c r="O23" s="24">
        <v>1418166</v>
      </c>
      <c r="P23" s="24">
        <v>1421760</v>
      </c>
      <c r="Q23" s="24">
        <v>1419691</v>
      </c>
      <c r="R23" s="24">
        <v>4259617</v>
      </c>
      <c r="S23" s="24"/>
      <c r="T23" s="24"/>
      <c r="U23" s="24"/>
      <c r="V23" s="24"/>
      <c r="W23" s="24">
        <v>12726441</v>
      </c>
      <c r="X23" s="24">
        <v>13087057</v>
      </c>
      <c r="Y23" s="24">
        <v>-360616</v>
      </c>
      <c r="Z23" s="6">
        <v>-2.76</v>
      </c>
      <c r="AA23" s="22">
        <v>17412113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252045644</v>
      </c>
      <c r="D25" s="40">
        <f>+D5+D9+D15+D19+D24</f>
        <v>0</v>
      </c>
      <c r="E25" s="41">
        <f t="shared" si="4"/>
        <v>290530120</v>
      </c>
      <c r="F25" s="42">
        <f t="shared" si="4"/>
        <v>282798756</v>
      </c>
      <c r="G25" s="42">
        <f t="shared" si="4"/>
        <v>48300515</v>
      </c>
      <c r="H25" s="42">
        <f t="shared" si="4"/>
        <v>15305340</v>
      </c>
      <c r="I25" s="42">
        <f t="shared" si="4"/>
        <v>18802279</v>
      </c>
      <c r="J25" s="42">
        <f t="shared" si="4"/>
        <v>82408134</v>
      </c>
      <c r="K25" s="42">
        <f t="shared" si="4"/>
        <v>15411566</v>
      </c>
      <c r="L25" s="42">
        <f t="shared" si="4"/>
        <v>18715921</v>
      </c>
      <c r="M25" s="42">
        <f t="shared" si="4"/>
        <v>23871798</v>
      </c>
      <c r="N25" s="42">
        <f t="shared" si="4"/>
        <v>57999285</v>
      </c>
      <c r="O25" s="42">
        <f t="shared" si="4"/>
        <v>22031797</v>
      </c>
      <c r="P25" s="42">
        <f t="shared" si="4"/>
        <v>17134311</v>
      </c>
      <c r="Q25" s="42">
        <f t="shared" si="4"/>
        <v>23932986</v>
      </c>
      <c r="R25" s="42">
        <f t="shared" si="4"/>
        <v>63099094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203506513</v>
      </c>
      <c r="X25" s="42">
        <f t="shared" si="4"/>
        <v>237399910</v>
      </c>
      <c r="Y25" s="42">
        <f t="shared" si="4"/>
        <v>-33893397</v>
      </c>
      <c r="Z25" s="43">
        <f>+IF(X25&lt;&gt;0,+(Y25/X25)*100,0)</f>
        <v>-14.276920745252179</v>
      </c>
      <c r="AA25" s="40">
        <f>+AA5+AA9+AA15+AA19+AA24</f>
        <v>282798756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70790901</v>
      </c>
      <c r="D28" s="19">
        <f>SUM(D29:D31)</f>
        <v>0</v>
      </c>
      <c r="E28" s="20">
        <f t="shared" si="5"/>
        <v>76132871</v>
      </c>
      <c r="F28" s="21">
        <f t="shared" si="5"/>
        <v>76832700</v>
      </c>
      <c r="G28" s="21">
        <f t="shared" si="5"/>
        <v>4671314</v>
      </c>
      <c r="H28" s="21">
        <f t="shared" si="5"/>
        <v>5010420</v>
      </c>
      <c r="I28" s="21">
        <f t="shared" si="5"/>
        <v>8630358</v>
      </c>
      <c r="J28" s="21">
        <f t="shared" si="5"/>
        <v>18312092</v>
      </c>
      <c r="K28" s="21">
        <f t="shared" si="5"/>
        <v>6036370</v>
      </c>
      <c r="L28" s="21">
        <f t="shared" si="5"/>
        <v>6130871</v>
      </c>
      <c r="M28" s="21">
        <f t="shared" si="5"/>
        <v>5061232</v>
      </c>
      <c r="N28" s="21">
        <f t="shared" si="5"/>
        <v>17228473</v>
      </c>
      <c r="O28" s="21">
        <f t="shared" si="5"/>
        <v>5925180</v>
      </c>
      <c r="P28" s="21">
        <f t="shared" si="5"/>
        <v>5700178</v>
      </c>
      <c r="Q28" s="21">
        <f t="shared" si="5"/>
        <v>6326117</v>
      </c>
      <c r="R28" s="21">
        <f t="shared" si="5"/>
        <v>17951475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53492040</v>
      </c>
      <c r="X28" s="21">
        <f t="shared" si="5"/>
        <v>55580203</v>
      </c>
      <c r="Y28" s="21">
        <f t="shared" si="5"/>
        <v>-2088163</v>
      </c>
      <c r="Z28" s="4">
        <f>+IF(X28&lt;&gt;0,+(Y28/X28)*100,0)</f>
        <v>-3.7570265801296197</v>
      </c>
      <c r="AA28" s="19">
        <f>SUM(AA29:AA31)</f>
        <v>76832700</v>
      </c>
    </row>
    <row r="29" spans="1:27" ht="13.5">
      <c r="A29" s="5" t="s">
        <v>33</v>
      </c>
      <c r="B29" s="3"/>
      <c r="C29" s="22">
        <v>15089808</v>
      </c>
      <c r="D29" s="22"/>
      <c r="E29" s="23">
        <v>18464910</v>
      </c>
      <c r="F29" s="24">
        <v>17743000</v>
      </c>
      <c r="G29" s="24">
        <v>2062255</v>
      </c>
      <c r="H29" s="24">
        <v>1054924</v>
      </c>
      <c r="I29" s="24">
        <v>1307601</v>
      </c>
      <c r="J29" s="24">
        <v>4424780</v>
      </c>
      <c r="K29" s="24">
        <v>1088345</v>
      </c>
      <c r="L29" s="24">
        <v>1403491</v>
      </c>
      <c r="M29" s="24">
        <v>1332850</v>
      </c>
      <c r="N29" s="24">
        <v>3824686</v>
      </c>
      <c r="O29" s="24">
        <v>1002764</v>
      </c>
      <c r="P29" s="24">
        <v>1215140</v>
      </c>
      <c r="Q29" s="24">
        <v>1415656</v>
      </c>
      <c r="R29" s="24">
        <v>3633560</v>
      </c>
      <c r="S29" s="24"/>
      <c r="T29" s="24"/>
      <c r="U29" s="24"/>
      <c r="V29" s="24"/>
      <c r="W29" s="24">
        <v>11883026</v>
      </c>
      <c r="X29" s="24">
        <v>13423779</v>
      </c>
      <c r="Y29" s="24">
        <v>-1540753</v>
      </c>
      <c r="Z29" s="6">
        <v>-11.48</v>
      </c>
      <c r="AA29" s="22">
        <v>17743000</v>
      </c>
    </row>
    <row r="30" spans="1:27" ht="13.5">
      <c r="A30" s="5" t="s">
        <v>34</v>
      </c>
      <c r="B30" s="3"/>
      <c r="C30" s="25">
        <v>37922577</v>
      </c>
      <c r="D30" s="25"/>
      <c r="E30" s="26">
        <v>37298400</v>
      </c>
      <c r="F30" s="27">
        <v>38004842</v>
      </c>
      <c r="G30" s="27">
        <v>1269841</v>
      </c>
      <c r="H30" s="27">
        <v>1742787</v>
      </c>
      <c r="I30" s="27">
        <v>5789652</v>
      </c>
      <c r="J30" s="27">
        <v>8802280</v>
      </c>
      <c r="K30" s="27">
        <v>3593935</v>
      </c>
      <c r="L30" s="27">
        <v>3374254</v>
      </c>
      <c r="M30" s="27">
        <v>2352864</v>
      </c>
      <c r="N30" s="27">
        <v>9321053</v>
      </c>
      <c r="O30" s="27">
        <v>3586640</v>
      </c>
      <c r="P30" s="27">
        <v>2401731</v>
      </c>
      <c r="Q30" s="27">
        <v>3500785</v>
      </c>
      <c r="R30" s="27">
        <v>9489156</v>
      </c>
      <c r="S30" s="27"/>
      <c r="T30" s="27"/>
      <c r="U30" s="27"/>
      <c r="V30" s="27"/>
      <c r="W30" s="27">
        <v>27612489</v>
      </c>
      <c r="X30" s="27">
        <v>27736316</v>
      </c>
      <c r="Y30" s="27">
        <v>-123827</v>
      </c>
      <c r="Z30" s="7">
        <v>-0.45</v>
      </c>
      <c r="AA30" s="25">
        <v>38004842</v>
      </c>
    </row>
    <row r="31" spans="1:27" ht="13.5">
      <c r="A31" s="5" t="s">
        <v>35</v>
      </c>
      <c r="B31" s="3"/>
      <c r="C31" s="22">
        <v>17778516</v>
      </c>
      <c r="D31" s="22"/>
      <c r="E31" s="23">
        <v>20369561</v>
      </c>
      <c r="F31" s="24">
        <v>21084858</v>
      </c>
      <c r="G31" s="24">
        <v>1339218</v>
      </c>
      <c r="H31" s="24">
        <v>2212709</v>
      </c>
      <c r="I31" s="24">
        <v>1533105</v>
      </c>
      <c r="J31" s="24">
        <v>5085032</v>
      </c>
      <c r="K31" s="24">
        <v>1354090</v>
      </c>
      <c r="L31" s="24">
        <v>1353126</v>
      </c>
      <c r="M31" s="24">
        <v>1375518</v>
      </c>
      <c r="N31" s="24">
        <v>4082734</v>
      </c>
      <c r="O31" s="24">
        <v>1335776</v>
      </c>
      <c r="P31" s="24">
        <v>2083307</v>
      </c>
      <c r="Q31" s="24">
        <v>1409676</v>
      </c>
      <c r="R31" s="24">
        <v>4828759</v>
      </c>
      <c r="S31" s="24"/>
      <c r="T31" s="24"/>
      <c r="U31" s="24"/>
      <c r="V31" s="24"/>
      <c r="W31" s="24">
        <v>13996525</v>
      </c>
      <c r="X31" s="24">
        <v>14420108</v>
      </c>
      <c r="Y31" s="24">
        <v>-423583</v>
      </c>
      <c r="Z31" s="6">
        <v>-2.94</v>
      </c>
      <c r="AA31" s="22">
        <v>21084858</v>
      </c>
    </row>
    <row r="32" spans="1:27" ht="13.5">
      <c r="A32" s="2" t="s">
        <v>36</v>
      </c>
      <c r="B32" s="3"/>
      <c r="C32" s="19">
        <f aca="true" t="shared" si="6" ref="C32:Y32">SUM(C33:C37)</f>
        <v>40603058</v>
      </c>
      <c r="D32" s="19">
        <f>SUM(D33:D37)</f>
        <v>0</v>
      </c>
      <c r="E32" s="20">
        <f t="shared" si="6"/>
        <v>66769960</v>
      </c>
      <c r="F32" s="21">
        <f t="shared" si="6"/>
        <v>57001535</v>
      </c>
      <c r="G32" s="21">
        <f t="shared" si="6"/>
        <v>2419619</v>
      </c>
      <c r="H32" s="21">
        <f t="shared" si="6"/>
        <v>2611597</v>
      </c>
      <c r="I32" s="21">
        <f t="shared" si="6"/>
        <v>2531380</v>
      </c>
      <c r="J32" s="21">
        <f t="shared" si="6"/>
        <v>7562596</v>
      </c>
      <c r="K32" s="21">
        <f t="shared" si="6"/>
        <v>2526237</v>
      </c>
      <c r="L32" s="21">
        <f t="shared" si="6"/>
        <v>2681531</v>
      </c>
      <c r="M32" s="21">
        <f t="shared" si="6"/>
        <v>2613707</v>
      </c>
      <c r="N32" s="21">
        <f t="shared" si="6"/>
        <v>7821475</v>
      </c>
      <c r="O32" s="21">
        <f t="shared" si="6"/>
        <v>5747093</v>
      </c>
      <c r="P32" s="21">
        <f t="shared" si="6"/>
        <v>3644940</v>
      </c>
      <c r="Q32" s="21">
        <f t="shared" si="6"/>
        <v>2473315</v>
      </c>
      <c r="R32" s="21">
        <f t="shared" si="6"/>
        <v>11865348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27249419</v>
      </c>
      <c r="X32" s="21">
        <f t="shared" si="6"/>
        <v>48559487</v>
      </c>
      <c r="Y32" s="21">
        <f t="shared" si="6"/>
        <v>-21310068</v>
      </c>
      <c r="Z32" s="4">
        <f>+IF(X32&lt;&gt;0,+(Y32/X32)*100,0)</f>
        <v>-43.88445866407114</v>
      </c>
      <c r="AA32" s="19">
        <f>SUM(AA33:AA37)</f>
        <v>57001535</v>
      </c>
    </row>
    <row r="33" spans="1:27" ht="13.5">
      <c r="A33" s="5" t="s">
        <v>37</v>
      </c>
      <c r="B33" s="3"/>
      <c r="C33" s="22">
        <v>11760343</v>
      </c>
      <c r="D33" s="22"/>
      <c r="E33" s="23">
        <v>13917260</v>
      </c>
      <c r="F33" s="24">
        <v>14171937</v>
      </c>
      <c r="G33" s="24">
        <v>1168728</v>
      </c>
      <c r="H33" s="24">
        <v>1070972</v>
      </c>
      <c r="I33" s="24">
        <v>1003373</v>
      </c>
      <c r="J33" s="24">
        <v>3243073</v>
      </c>
      <c r="K33" s="24">
        <v>1006803</v>
      </c>
      <c r="L33" s="24">
        <v>1070436</v>
      </c>
      <c r="M33" s="24">
        <v>1068738</v>
      </c>
      <c r="N33" s="24">
        <v>3145977</v>
      </c>
      <c r="O33" s="24">
        <v>989911</v>
      </c>
      <c r="P33" s="24">
        <v>1449666</v>
      </c>
      <c r="Q33" s="24">
        <v>993000</v>
      </c>
      <c r="R33" s="24">
        <v>3432577</v>
      </c>
      <c r="S33" s="24"/>
      <c r="T33" s="24"/>
      <c r="U33" s="24"/>
      <c r="V33" s="24"/>
      <c r="W33" s="24">
        <v>9821627</v>
      </c>
      <c r="X33" s="24">
        <v>9804329</v>
      </c>
      <c r="Y33" s="24">
        <v>17298</v>
      </c>
      <c r="Z33" s="6">
        <v>0.18</v>
      </c>
      <c r="AA33" s="22">
        <v>14171937</v>
      </c>
    </row>
    <row r="34" spans="1:27" ht="13.5">
      <c r="A34" s="5" t="s">
        <v>38</v>
      </c>
      <c r="B34" s="3"/>
      <c r="C34" s="22">
        <v>9311048</v>
      </c>
      <c r="D34" s="22"/>
      <c r="E34" s="23">
        <v>9822300</v>
      </c>
      <c r="F34" s="24">
        <v>10018988</v>
      </c>
      <c r="G34" s="24">
        <v>522594</v>
      </c>
      <c r="H34" s="24">
        <v>711546</v>
      </c>
      <c r="I34" s="24">
        <v>696702</v>
      </c>
      <c r="J34" s="24">
        <v>1930842</v>
      </c>
      <c r="K34" s="24">
        <v>674474</v>
      </c>
      <c r="L34" s="24">
        <v>762832</v>
      </c>
      <c r="M34" s="24">
        <v>766937</v>
      </c>
      <c r="N34" s="24">
        <v>2204243</v>
      </c>
      <c r="O34" s="24">
        <v>1296003</v>
      </c>
      <c r="P34" s="24">
        <v>944304</v>
      </c>
      <c r="Q34" s="24">
        <v>731187</v>
      </c>
      <c r="R34" s="24">
        <v>2971494</v>
      </c>
      <c r="S34" s="24"/>
      <c r="T34" s="24"/>
      <c r="U34" s="24"/>
      <c r="V34" s="24"/>
      <c r="W34" s="24">
        <v>7106579</v>
      </c>
      <c r="X34" s="24">
        <v>6733153</v>
      </c>
      <c r="Y34" s="24">
        <v>373426</v>
      </c>
      <c r="Z34" s="6">
        <v>5.55</v>
      </c>
      <c r="AA34" s="22">
        <v>10018988</v>
      </c>
    </row>
    <row r="35" spans="1:27" ht="13.5">
      <c r="A35" s="5" t="s">
        <v>39</v>
      </c>
      <c r="B35" s="3"/>
      <c r="C35" s="22">
        <v>11638220</v>
      </c>
      <c r="D35" s="22"/>
      <c r="E35" s="23">
        <v>13455800</v>
      </c>
      <c r="F35" s="24">
        <v>13253710</v>
      </c>
      <c r="G35" s="24">
        <v>616841</v>
      </c>
      <c r="H35" s="24">
        <v>711655</v>
      </c>
      <c r="I35" s="24">
        <v>705279</v>
      </c>
      <c r="J35" s="24">
        <v>2033775</v>
      </c>
      <c r="K35" s="24">
        <v>726773</v>
      </c>
      <c r="L35" s="24">
        <v>728436</v>
      </c>
      <c r="M35" s="24">
        <v>652534</v>
      </c>
      <c r="N35" s="24">
        <v>2107743</v>
      </c>
      <c r="O35" s="24">
        <v>752648</v>
      </c>
      <c r="P35" s="24">
        <v>1061706</v>
      </c>
      <c r="Q35" s="24">
        <v>626651</v>
      </c>
      <c r="R35" s="24">
        <v>2441005</v>
      </c>
      <c r="S35" s="24"/>
      <c r="T35" s="24"/>
      <c r="U35" s="24"/>
      <c r="V35" s="24"/>
      <c r="W35" s="24">
        <v>6582523</v>
      </c>
      <c r="X35" s="24">
        <v>9843283</v>
      </c>
      <c r="Y35" s="24">
        <v>-3260760</v>
      </c>
      <c r="Z35" s="6">
        <v>-33.13</v>
      </c>
      <c r="AA35" s="22">
        <v>13253710</v>
      </c>
    </row>
    <row r="36" spans="1:27" ht="13.5">
      <c r="A36" s="5" t="s">
        <v>40</v>
      </c>
      <c r="B36" s="3"/>
      <c r="C36" s="22">
        <v>7893447</v>
      </c>
      <c r="D36" s="22"/>
      <c r="E36" s="23">
        <v>29574600</v>
      </c>
      <c r="F36" s="24">
        <v>19556900</v>
      </c>
      <c r="G36" s="24">
        <v>111456</v>
      </c>
      <c r="H36" s="24">
        <v>117424</v>
      </c>
      <c r="I36" s="24">
        <v>126026</v>
      </c>
      <c r="J36" s="24">
        <v>354906</v>
      </c>
      <c r="K36" s="24">
        <v>118187</v>
      </c>
      <c r="L36" s="24">
        <v>119827</v>
      </c>
      <c r="M36" s="24">
        <v>125498</v>
      </c>
      <c r="N36" s="24">
        <v>363512</v>
      </c>
      <c r="O36" s="24">
        <v>2708531</v>
      </c>
      <c r="P36" s="24">
        <v>189264</v>
      </c>
      <c r="Q36" s="24">
        <v>122477</v>
      </c>
      <c r="R36" s="24">
        <v>3020272</v>
      </c>
      <c r="S36" s="24"/>
      <c r="T36" s="24"/>
      <c r="U36" s="24"/>
      <c r="V36" s="24"/>
      <c r="W36" s="24">
        <v>3738690</v>
      </c>
      <c r="X36" s="24">
        <v>22178722</v>
      </c>
      <c r="Y36" s="24">
        <v>-18440032</v>
      </c>
      <c r="Z36" s="6">
        <v>-83.14</v>
      </c>
      <c r="AA36" s="22">
        <v>19556900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21214141</v>
      </c>
      <c r="D38" s="19">
        <f>SUM(D39:D41)</f>
        <v>0</v>
      </c>
      <c r="E38" s="20">
        <f t="shared" si="7"/>
        <v>26114110</v>
      </c>
      <c r="F38" s="21">
        <f t="shared" si="7"/>
        <v>25558678</v>
      </c>
      <c r="G38" s="21">
        <f t="shared" si="7"/>
        <v>1272104</v>
      </c>
      <c r="H38" s="21">
        <f t="shared" si="7"/>
        <v>1728971</v>
      </c>
      <c r="I38" s="21">
        <f t="shared" si="7"/>
        <v>1954766</v>
      </c>
      <c r="J38" s="21">
        <f t="shared" si="7"/>
        <v>4955841</v>
      </c>
      <c r="K38" s="21">
        <f t="shared" si="7"/>
        <v>1908365</v>
      </c>
      <c r="L38" s="21">
        <f t="shared" si="7"/>
        <v>1989064</v>
      </c>
      <c r="M38" s="21">
        <f t="shared" si="7"/>
        <v>1540865</v>
      </c>
      <c r="N38" s="21">
        <f t="shared" si="7"/>
        <v>5438294</v>
      </c>
      <c r="O38" s="21">
        <f t="shared" si="7"/>
        <v>1673921</v>
      </c>
      <c r="P38" s="21">
        <f t="shared" si="7"/>
        <v>2011136</v>
      </c>
      <c r="Q38" s="21">
        <f t="shared" si="7"/>
        <v>2782670</v>
      </c>
      <c r="R38" s="21">
        <f t="shared" si="7"/>
        <v>6467727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16861862</v>
      </c>
      <c r="X38" s="21">
        <f t="shared" si="7"/>
        <v>19855354</v>
      </c>
      <c r="Y38" s="21">
        <f t="shared" si="7"/>
        <v>-2993492</v>
      </c>
      <c r="Z38" s="4">
        <f>+IF(X38&lt;&gt;0,+(Y38/X38)*100,0)</f>
        <v>-15.076497754711399</v>
      </c>
      <c r="AA38" s="19">
        <f>SUM(AA39:AA41)</f>
        <v>25558678</v>
      </c>
    </row>
    <row r="39" spans="1:27" ht="13.5">
      <c r="A39" s="5" t="s">
        <v>43</v>
      </c>
      <c r="B39" s="3"/>
      <c r="C39" s="22">
        <v>7903681</v>
      </c>
      <c r="D39" s="22"/>
      <c r="E39" s="23">
        <v>9806910</v>
      </c>
      <c r="F39" s="24">
        <v>9502410</v>
      </c>
      <c r="G39" s="24">
        <v>492810</v>
      </c>
      <c r="H39" s="24">
        <v>747251</v>
      </c>
      <c r="I39" s="24">
        <v>564910</v>
      </c>
      <c r="J39" s="24">
        <v>1804971</v>
      </c>
      <c r="K39" s="24">
        <v>646800</v>
      </c>
      <c r="L39" s="24">
        <v>759061</v>
      </c>
      <c r="M39" s="24">
        <v>644463</v>
      </c>
      <c r="N39" s="24">
        <v>2050324</v>
      </c>
      <c r="O39" s="24">
        <v>572013</v>
      </c>
      <c r="P39" s="24">
        <v>680275</v>
      </c>
      <c r="Q39" s="24">
        <v>605609</v>
      </c>
      <c r="R39" s="24">
        <v>1857897</v>
      </c>
      <c r="S39" s="24"/>
      <c r="T39" s="24"/>
      <c r="U39" s="24"/>
      <c r="V39" s="24"/>
      <c r="W39" s="24">
        <v>5713192</v>
      </c>
      <c r="X39" s="24">
        <v>8726137</v>
      </c>
      <c r="Y39" s="24">
        <v>-3012945</v>
      </c>
      <c r="Z39" s="6">
        <v>-34.53</v>
      </c>
      <c r="AA39" s="22">
        <v>9502410</v>
      </c>
    </row>
    <row r="40" spans="1:27" ht="13.5">
      <c r="A40" s="5" t="s">
        <v>44</v>
      </c>
      <c r="B40" s="3"/>
      <c r="C40" s="22">
        <v>12688244</v>
      </c>
      <c r="D40" s="22"/>
      <c r="E40" s="23">
        <v>15656500</v>
      </c>
      <c r="F40" s="24">
        <v>15407668</v>
      </c>
      <c r="G40" s="24">
        <v>755727</v>
      </c>
      <c r="H40" s="24">
        <v>955291</v>
      </c>
      <c r="I40" s="24">
        <v>1350694</v>
      </c>
      <c r="J40" s="24">
        <v>3061712</v>
      </c>
      <c r="K40" s="24">
        <v>1236597</v>
      </c>
      <c r="L40" s="24">
        <v>1195479</v>
      </c>
      <c r="M40" s="24">
        <v>843211</v>
      </c>
      <c r="N40" s="24">
        <v>3275287</v>
      </c>
      <c r="O40" s="24">
        <v>1067941</v>
      </c>
      <c r="P40" s="24">
        <v>1274554</v>
      </c>
      <c r="Q40" s="24">
        <v>2138458</v>
      </c>
      <c r="R40" s="24">
        <v>4480953</v>
      </c>
      <c r="S40" s="24"/>
      <c r="T40" s="24"/>
      <c r="U40" s="24"/>
      <c r="V40" s="24"/>
      <c r="W40" s="24">
        <v>10817952</v>
      </c>
      <c r="X40" s="24">
        <v>10680557</v>
      </c>
      <c r="Y40" s="24">
        <v>137395</v>
      </c>
      <c r="Z40" s="6">
        <v>1.29</v>
      </c>
      <c r="AA40" s="22">
        <v>15407668</v>
      </c>
    </row>
    <row r="41" spans="1:27" ht="13.5">
      <c r="A41" s="5" t="s">
        <v>45</v>
      </c>
      <c r="B41" s="3"/>
      <c r="C41" s="22">
        <v>622216</v>
      </c>
      <c r="D41" s="22"/>
      <c r="E41" s="23">
        <v>650700</v>
      </c>
      <c r="F41" s="24">
        <v>648600</v>
      </c>
      <c r="G41" s="24">
        <v>23567</v>
      </c>
      <c r="H41" s="24">
        <v>26429</v>
      </c>
      <c r="I41" s="24">
        <v>39162</v>
      </c>
      <c r="J41" s="24">
        <v>89158</v>
      </c>
      <c r="K41" s="24">
        <v>24968</v>
      </c>
      <c r="L41" s="24">
        <v>34524</v>
      </c>
      <c r="M41" s="24">
        <v>53191</v>
      </c>
      <c r="N41" s="24">
        <v>112683</v>
      </c>
      <c r="O41" s="24">
        <v>33967</v>
      </c>
      <c r="P41" s="24">
        <v>56307</v>
      </c>
      <c r="Q41" s="24">
        <v>38603</v>
      </c>
      <c r="R41" s="24">
        <v>128877</v>
      </c>
      <c r="S41" s="24"/>
      <c r="T41" s="24"/>
      <c r="U41" s="24"/>
      <c r="V41" s="24"/>
      <c r="W41" s="24">
        <v>330718</v>
      </c>
      <c r="X41" s="24">
        <v>448660</v>
      </c>
      <c r="Y41" s="24">
        <v>-117942</v>
      </c>
      <c r="Z41" s="6">
        <v>-26.29</v>
      </c>
      <c r="AA41" s="22">
        <v>648600</v>
      </c>
    </row>
    <row r="42" spans="1:27" ht="13.5">
      <c r="A42" s="2" t="s">
        <v>46</v>
      </c>
      <c r="B42" s="8"/>
      <c r="C42" s="19">
        <f aca="true" t="shared" si="8" ref="C42:Y42">SUM(C43:C46)</f>
        <v>115000981</v>
      </c>
      <c r="D42" s="19">
        <f>SUM(D43:D46)</f>
        <v>0</v>
      </c>
      <c r="E42" s="20">
        <f t="shared" si="8"/>
        <v>128368021</v>
      </c>
      <c r="F42" s="21">
        <f t="shared" si="8"/>
        <v>128524122</v>
      </c>
      <c r="G42" s="21">
        <f t="shared" si="8"/>
        <v>10729596</v>
      </c>
      <c r="H42" s="21">
        <f t="shared" si="8"/>
        <v>11587194</v>
      </c>
      <c r="I42" s="21">
        <f t="shared" si="8"/>
        <v>12296732</v>
      </c>
      <c r="J42" s="21">
        <f t="shared" si="8"/>
        <v>34613522</v>
      </c>
      <c r="K42" s="21">
        <f t="shared" si="8"/>
        <v>8600021</v>
      </c>
      <c r="L42" s="21">
        <f t="shared" si="8"/>
        <v>9140372</v>
      </c>
      <c r="M42" s="21">
        <f t="shared" si="8"/>
        <v>8897622</v>
      </c>
      <c r="N42" s="21">
        <f t="shared" si="8"/>
        <v>26638015</v>
      </c>
      <c r="O42" s="21">
        <f t="shared" si="8"/>
        <v>10221556</v>
      </c>
      <c r="P42" s="21">
        <f t="shared" si="8"/>
        <v>5399324</v>
      </c>
      <c r="Q42" s="21">
        <f t="shared" si="8"/>
        <v>9462625</v>
      </c>
      <c r="R42" s="21">
        <f t="shared" si="8"/>
        <v>25083505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86335042</v>
      </c>
      <c r="X42" s="21">
        <f t="shared" si="8"/>
        <v>94624837</v>
      </c>
      <c r="Y42" s="21">
        <f t="shared" si="8"/>
        <v>-8289795</v>
      </c>
      <c r="Z42" s="4">
        <f>+IF(X42&lt;&gt;0,+(Y42/X42)*100,0)</f>
        <v>-8.760696729126202</v>
      </c>
      <c r="AA42" s="19">
        <f>SUM(AA43:AA46)</f>
        <v>128524122</v>
      </c>
    </row>
    <row r="43" spans="1:27" ht="13.5">
      <c r="A43" s="5" t="s">
        <v>47</v>
      </c>
      <c r="B43" s="3"/>
      <c r="C43" s="22">
        <v>76324324</v>
      </c>
      <c r="D43" s="22"/>
      <c r="E43" s="23">
        <v>86008942</v>
      </c>
      <c r="F43" s="24">
        <v>86253783</v>
      </c>
      <c r="G43" s="24">
        <v>8756486</v>
      </c>
      <c r="H43" s="24">
        <v>8976019</v>
      </c>
      <c r="I43" s="24">
        <v>8379723</v>
      </c>
      <c r="J43" s="24">
        <v>26112228</v>
      </c>
      <c r="K43" s="24">
        <v>5703682</v>
      </c>
      <c r="L43" s="24">
        <v>6057517</v>
      </c>
      <c r="M43" s="24">
        <v>6061788</v>
      </c>
      <c r="N43" s="24">
        <v>17822987</v>
      </c>
      <c r="O43" s="24">
        <v>6601406</v>
      </c>
      <c r="P43" s="24">
        <v>2036289</v>
      </c>
      <c r="Q43" s="24">
        <v>5674216</v>
      </c>
      <c r="R43" s="24">
        <v>14311911</v>
      </c>
      <c r="S43" s="24"/>
      <c r="T43" s="24"/>
      <c r="U43" s="24"/>
      <c r="V43" s="24"/>
      <c r="W43" s="24">
        <v>58247126</v>
      </c>
      <c r="X43" s="24">
        <v>64427176</v>
      </c>
      <c r="Y43" s="24">
        <v>-6180050</v>
      </c>
      <c r="Z43" s="6">
        <v>-9.59</v>
      </c>
      <c r="AA43" s="22">
        <v>86253783</v>
      </c>
    </row>
    <row r="44" spans="1:27" ht="13.5">
      <c r="A44" s="5" t="s">
        <v>48</v>
      </c>
      <c r="B44" s="3"/>
      <c r="C44" s="22">
        <v>14878701</v>
      </c>
      <c r="D44" s="22"/>
      <c r="E44" s="23">
        <v>15206500</v>
      </c>
      <c r="F44" s="24">
        <v>15021580</v>
      </c>
      <c r="G44" s="24">
        <v>877762</v>
      </c>
      <c r="H44" s="24">
        <v>1107480</v>
      </c>
      <c r="I44" s="24">
        <v>1623714</v>
      </c>
      <c r="J44" s="24">
        <v>3608956</v>
      </c>
      <c r="K44" s="24">
        <v>1207058</v>
      </c>
      <c r="L44" s="24">
        <v>1377586</v>
      </c>
      <c r="M44" s="24">
        <v>1187805</v>
      </c>
      <c r="N44" s="24">
        <v>3772449</v>
      </c>
      <c r="O44" s="24">
        <v>1307408</v>
      </c>
      <c r="P44" s="24">
        <v>1430510</v>
      </c>
      <c r="Q44" s="24">
        <v>1373865</v>
      </c>
      <c r="R44" s="24">
        <v>4111783</v>
      </c>
      <c r="S44" s="24"/>
      <c r="T44" s="24"/>
      <c r="U44" s="24"/>
      <c r="V44" s="24"/>
      <c r="W44" s="24">
        <v>11493188</v>
      </c>
      <c r="X44" s="24">
        <v>11028493</v>
      </c>
      <c r="Y44" s="24">
        <v>464695</v>
      </c>
      <c r="Z44" s="6">
        <v>4.21</v>
      </c>
      <c r="AA44" s="22">
        <v>15021580</v>
      </c>
    </row>
    <row r="45" spans="1:27" ht="13.5">
      <c r="A45" s="5" t="s">
        <v>49</v>
      </c>
      <c r="B45" s="3"/>
      <c r="C45" s="25">
        <v>8848820</v>
      </c>
      <c r="D45" s="25"/>
      <c r="E45" s="26">
        <v>9549200</v>
      </c>
      <c r="F45" s="27">
        <v>9617680</v>
      </c>
      <c r="G45" s="27">
        <v>480863</v>
      </c>
      <c r="H45" s="27">
        <v>648935</v>
      </c>
      <c r="I45" s="27">
        <v>1093067</v>
      </c>
      <c r="J45" s="27">
        <v>2222865</v>
      </c>
      <c r="K45" s="27">
        <v>802769</v>
      </c>
      <c r="L45" s="27">
        <v>799170</v>
      </c>
      <c r="M45" s="27">
        <v>609256</v>
      </c>
      <c r="N45" s="27">
        <v>2211195</v>
      </c>
      <c r="O45" s="27">
        <v>1057079</v>
      </c>
      <c r="P45" s="27">
        <v>885158</v>
      </c>
      <c r="Q45" s="27">
        <v>886642</v>
      </c>
      <c r="R45" s="27">
        <v>2828879</v>
      </c>
      <c r="S45" s="27"/>
      <c r="T45" s="27"/>
      <c r="U45" s="27"/>
      <c r="V45" s="27"/>
      <c r="W45" s="27">
        <v>7262939</v>
      </c>
      <c r="X45" s="27">
        <v>6740274</v>
      </c>
      <c r="Y45" s="27">
        <v>522665</v>
      </c>
      <c r="Z45" s="7">
        <v>7.75</v>
      </c>
      <c r="AA45" s="25">
        <v>9617680</v>
      </c>
    </row>
    <row r="46" spans="1:27" ht="13.5">
      <c r="A46" s="5" t="s">
        <v>50</v>
      </c>
      <c r="B46" s="3"/>
      <c r="C46" s="22">
        <v>14949136</v>
      </c>
      <c r="D46" s="22"/>
      <c r="E46" s="23">
        <v>17603379</v>
      </c>
      <c r="F46" s="24">
        <v>17631079</v>
      </c>
      <c r="G46" s="24">
        <v>614485</v>
      </c>
      <c r="H46" s="24">
        <v>854760</v>
      </c>
      <c r="I46" s="24">
        <v>1200228</v>
      </c>
      <c r="J46" s="24">
        <v>2669473</v>
      </c>
      <c r="K46" s="24">
        <v>886512</v>
      </c>
      <c r="L46" s="24">
        <v>906099</v>
      </c>
      <c r="M46" s="24">
        <v>1038773</v>
      </c>
      <c r="N46" s="24">
        <v>2831384</v>
      </c>
      <c r="O46" s="24">
        <v>1255663</v>
      </c>
      <c r="P46" s="24">
        <v>1047367</v>
      </c>
      <c r="Q46" s="24">
        <v>1527902</v>
      </c>
      <c r="R46" s="24">
        <v>3830932</v>
      </c>
      <c r="S46" s="24"/>
      <c r="T46" s="24"/>
      <c r="U46" s="24"/>
      <c r="V46" s="24"/>
      <c r="W46" s="24">
        <v>9331789</v>
      </c>
      <c r="X46" s="24">
        <v>12428894</v>
      </c>
      <c r="Y46" s="24">
        <v>-3097105</v>
      </c>
      <c r="Z46" s="6">
        <v>-24.92</v>
      </c>
      <c r="AA46" s="22">
        <v>17631079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247609081</v>
      </c>
      <c r="D48" s="40">
        <f>+D28+D32+D38+D42+D47</f>
        <v>0</v>
      </c>
      <c r="E48" s="41">
        <f t="shared" si="9"/>
        <v>297384962</v>
      </c>
      <c r="F48" s="42">
        <f t="shared" si="9"/>
        <v>287917035</v>
      </c>
      <c r="G48" s="42">
        <f t="shared" si="9"/>
        <v>19092633</v>
      </c>
      <c r="H48" s="42">
        <f t="shared" si="9"/>
        <v>20938182</v>
      </c>
      <c r="I48" s="42">
        <f t="shared" si="9"/>
        <v>25413236</v>
      </c>
      <c r="J48" s="42">
        <f t="shared" si="9"/>
        <v>65444051</v>
      </c>
      <c r="K48" s="42">
        <f t="shared" si="9"/>
        <v>19070993</v>
      </c>
      <c r="L48" s="42">
        <f t="shared" si="9"/>
        <v>19941838</v>
      </c>
      <c r="M48" s="42">
        <f t="shared" si="9"/>
        <v>18113426</v>
      </c>
      <c r="N48" s="42">
        <f t="shared" si="9"/>
        <v>57126257</v>
      </c>
      <c r="O48" s="42">
        <f t="shared" si="9"/>
        <v>23567750</v>
      </c>
      <c r="P48" s="42">
        <f t="shared" si="9"/>
        <v>16755578</v>
      </c>
      <c r="Q48" s="42">
        <f t="shared" si="9"/>
        <v>21044727</v>
      </c>
      <c r="R48" s="42">
        <f t="shared" si="9"/>
        <v>61368055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183938363</v>
      </c>
      <c r="X48" s="42">
        <f t="shared" si="9"/>
        <v>218619881</v>
      </c>
      <c r="Y48" s="42">
        <f t="shared" si="9"/>
        <v>-34681518</v>
      </c>
      <c r="Z48" s="43">
        <f>+IF(X48&lt;&gt;0,+(Y48/X48)*100,0)</f>
        <v>-15.863844514671563</v>
      </c>
      <c r="AA48" s="40">
        <f>+AA28+AA32+AA38+AA42+AA47</f>
        <v>287917035</v>
      </c>
    </row>
    <row r="49" spans="1:27" ht="13.5">
      <c r="A49" s="14" t="s">
        <v>58</v>
      </c>
      <c r="B49" s="15"/>
      <c r="C49" s="44">
        <f aca="true" t="shared" si="10" ref="C49:Y49">+C25-C48</f>
        <v>4436563</v>
      </c>
      <c r="D49" s="44">
        <f>+D25-D48</f>
        <v>0</v>
      </c>
      <c r="E49" s="45">
        <f t="shared" si="10"/>
        <v>-6854842</v>
      </c>
      <c r="F49" s="46">
        <f t="shared" si="10"/>
        <v>-5118279</v>
      </c>
      <c r="G49" s="46">
        <f t="shared" si="10"/>
        <v>29207882</v>
      </c>
      <c r="H49" s="46">
        <f t="shared" si="10"/>
        <v>-5632842</v>
      </c>
      <c r="I49" s="46">
        <f t="shared" si="10"/>
        <v>-6610957</v>
      </c>
      <c r="J49" s="46">
        <f t="shared" si="10"/>
        <v>16964083</v>
      </c>
      <c r="K49" s="46">
        <f t="shared" si="10"/>
        <v>-3659427</v>
      </c>
      <c r="L49" s="46">
        <f t="shared" si="10"/>
        <v>-1225917</v>
      </c>
      <c r="M49" s="46">
        <f t="shared" si="10"/>
        <v>5758372</v>
      </c>
      <c r="N49" s="46">
        <f t="shared" si="10"/>
        <v>873028</v>
      </c>
      <c r="O49" s="46">
        <f t="shared" si="10"/>
        <v>-1535953</v>
      </c>
      <c r="P49" s="46">
        <f t="shared" si="10"/>
        <v>378733</v>
      </c>
      <c r="Q49" s="46">
        <f t="shared" si="10"/>
        <v>2888259</v>
      </c>
      <c r="R49" s="46">
        <f t="shared" si="10"/>
        <v>1731039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19568150</v>
      </c>
      <c r="X49" s="46">
        <f>IF(F25=F48,0,X25-X48)</f>
        <v>18780029</v>
      </c>
      <c r="Y49" s="46">
        <f t="shared" si="10"/>
        <v>788121</v>
      </c>
      <c r="Z49" s="47">
        <f>+IF(X49&lt;&gt;0,+(Y49/X49)*100,0)</f>
        <v>4.1965909637306735</v>
      </c>
      <c r="AA49" s="44">
        <f>+AA25-AA48</f>
        <v>-5118279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68242221</v>
      </c>
      <c r="D5" s="19">
        <f>SUM(D6:D8)</f>
        <v>0</v>
      </c>
      <c r="E5" s="20">
        <f t="shared" si="0"/>
        <v>64887467</v>
      </c>
      <c r="F5" s="21">
        <f t="shared" si="0"/>
        <v>65946991</v>
      </c>
      <c r="G5" s="21">
        <f t="shared" si="0"/>
        <v>14633092</v>
      </c>
      <c r="H5" s="21">
        <f t="shared" si="0"/>
        <v>3132034</v>
      </c>
      <c r="I5" s="21">
        <f t="shared" si="0"/>
        <v>3699127</v>
      </c>
      <c r="J5" s="21">
        <f t="shared" si="0"/>
        <v>21464253</v>
      </c>
      <c r="K5" s="21">
        <f t="shared" si="0"/>
        <v>2828180</v>
      </c>
      <c r="L5" s="21">
        <f t="shared" si="0"/>
        <v>2950339</v>
      </c>
      <c r="M5" s="21">
        <f t="shared" si="0"/>
        <v>10975051</v>
      </c>
      <c r="N5" s="21">
        <f t="shared" si="0"/>
        <v>16753570</v>
      </c>
      <c r="O5" s="21">
        <f t="shared" si="0"/>
        <v>3062053</v>
      </c>
      <c r="P5" s="21">
        <f t="shared" si="0"/>
        <v>3092152</v>
      </c>
      <c r="Q5" s="21">
        <f t="shared" si="0"/>
        <v>8960649</v>
      </c>
      <c r="R5" s="21">
        <f t="shared" si="0"/>
        <v>15114854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53332677</v>
      </c>
      <c r="X5" s="21">
        <f t="shared" si="0"/>
        <v>57877153</v>
      </c>
      <c r="Y5" s="21">
        <f t="shared" si="0"/>
        <v>-4544476</v>
      </c>
      <c r="Z5" s="4">
        <f>+IF(X5&lt;&gt;0,+(Y5/X5)*100,0)</f>
        <v>-7.851934251154337</v>
      </c>
      <c r="AA5" s="19">
        <f>SUM(AA6:AA8)</f>
        <v>65946991</v>
      </c>
    </row>
    <row r="6" spans="1:27" ht="13.5">
      <c r="A6" s="5" t="s">
        <v>33</v>
      </c>
      <c r="B6" s="3"/>
      <c r="C6" s="22">
        <v>29999613</v>
      </c>
      <c r="D6" s="22"/>
      <c r="E6" s="23">
        <v>26165892</v>
      </c>
      <c r="F6" s="24">
        <v>26249892</v>
      </c>
      <c r="G6" s="24">
        <v>10006055</v>
      </c>
      <c r="H6" s="24">
        <v>3746</v>
      </c>
      <c r="I6" s="24">
        <v>3066</v>
      </c>
      <c r="J6" s="24">
        <v>10012867</v>
      </c>
      <c r="K6" s="24">
        <v>-4209</v>
      </c>
      <c r="L6" s="24">
        <v>3722</v>
      </c>
      <c r="M6" s="24">
        <v>8003883</v>
      </c>
      <c r="N6" s="24">
        <v>8003396</v>
      </c>
      <c r="O6" s="24">
        <v>-4992</v>
      </c>
      <c r="P6" s="24">
        <v>46658</v>
      </c>
      <c r="Q6" s="24">
        <v>6012351</v>
      </c>
      <c r="R6" s="24">
        <v>6054017</v>
      </c>
      <c r="S6" s="24"/>
      <c r="T6" s="24"/>
      <c r="U6" s="24"/>
      <c r="V6" s="24"/>
      <c r="W6" s="24">
        <v>24070280</v>
      </c>
      <c r="X6" s="24">
        <v>52699948</v>
      </c>
      <c r="Y6" s="24">
        <v>-28629668</v>
      </c>
      <c r="Z6" s="6">
        <v>-54.33</v>
      </c>
      <c r="AA6" s="22">
        <v>26249892</v>
      </c>
    </row>
    <row r="7" spans="1:27" ht="13.5">
      <c r="A7" s="5" t="s">
        <v>34</v>
      </c>
      <c r="B7" s="3"/>
      <c r="C7" s="25">
        <v>36911489</v>
      </c>
      <c r="D7" s="25"/>
      <c r="E7" s="26">
        <v>37931575</v>
      </c>
      <c r="F7" s="27">
        <v>38627075</v>
      </c>
      <c r="G7" s="27">
        <v>4218620</v>
      </c>
      <c r="H7" s="27">
        <v>2512524</v>
      </c>
      <c r="I7" s="27">
        <v>2620334</v>
      </c>
      <c r="J7" s="27">
        <v>9351478</v>
      </c>
      <c r="K7" s="27">
        <v>2405591</v>
      </c>
      <c r="L7" s="27">
        <v>2520693</v>
      </c>
      <c r="M7" s="27">
        <v>2526825</v>
      </c>
      <c r="N7" s="27">
        <v>7453109</v>
      </c>
      <c r="O7" s="27">
        <v>2527020</v>
      </c>
      <c r="P7" s="27">
        <v>2525900</v>
      </c>
      <c r="Q7" s="27">
        <v>2529172</v>
      </c>
      <c r="R7" s="27">
        <v>7582092</v>
      </c>
      <c r="S7" s="27"/>
      <c r="T7" s="27"/>
      <c r="U7" s="27"/>
      <c r="V7" s="27"/>
      <c r="W7" s="27">
        <v>24386679</v>
      </c>
      <c r="X7" s="27">
        <v>1518125</v>
      </c>
      <c r="Y7" s="27">
        <v>22868554</v>
      </c>
      <c r="Z7" s="7">
        <v>1506.37</v>
      </c>
      <c r="AA7" s="25">
        <v>38627075</v>
      </c>
    </row>
    <row r="8" spans="1:27" ht="13.5">
      <c r="A8" s="5" t="s">
        <v>35</v>
      </c>
      <c r="B8" s="3"/>
      <c r="C8" s="22">
        <v>1331119</v>
      </c>
      <c r="D8" s="22"/>
      <c r="E8" s="23">
        <v>790000</v>
      </c>
      <c r="F8" s="24">
        <v>1070024</v>
      </c>
      <c r="G8" s="24">
        <v>408417</v>
      </c>
      <c r="H8" s="24">
        <v>615764</v>
      </c>
      <c r="I8" s="24">
        <v>1075727</v>
      </c>
      <c r="J8" s="24">
        <v>2099908</v>
      </c>
      <c r="K8" s="24">
        <v>426798</v>
      </c>
      <c r="L8" s="24">
        <v>425924</v>
      </c>
      <c r="M8" s="24">
        <v>444343</v>
      </c>
      <c r="N8" s="24">
        <v>1297065</v>
      </c>
      <c r="O8" s="24">
        <v>540025</v>
      </c>
      <c r="P8" s="24">
        <v>519594</v>
      </c>
      <c r="Q8" s="24">
        <v>419126</v>
      </c>
      <c r="R8" s="24">
        <v>1478745</v>
      </c>
      <c r="S8" s="24"/>
      <c r="T8" s="24"/>
      <c r="U8" s="24"/>
      <c r="V8" s="24"/>
      <c r="W8" s="24">
        <v>4875718</v>
      </c>
      <c r="X8" s="24">
        <v>3659080</v>
      </c>
      <c r="Y8" s="24">
        <v>1216638</v>
      </c>
      <c r="Z8" s="6">
        <v>33.25</v>
      </c>
      <c r="AA8" s="22">
        <v>1070024</v>
      </c>
    </row>
    <row r="9" spans="1:27" ht="13.5">
      <c r="A9" s="2" t="s">
        <v>36</v>
      </c>
      <c r="B9" s="3"/>
      <c r="C9" s="19">
        <f aca="true" t="shared" si="1" ref="C9:Y9">SUM(C10:C14)</f>
        <v>16899668</v>
      </c>
      <c r="D9" s="19">
        <f>SUM(D10:D14)</f>
        <v>0</v>
      </c>
      <c r="E9" s="20">
        <f t="shared" si="1"/>
        <v>20705239</v>
      </c>
      <c r="F9" s="21">
        <f t="shared" si="1"/>
        <v>22226333</v>
      </c>
      <c r="G9" s="21">
        <f t="shared" si="1"/>
        <v>477320</v>
      </c>
      <c r="H9" s="21">
        <f t="shared" si="1"/>
        <v>461837</v>
      </c>
      <c r="I9" s="21">
        <f t="shared" si="1"/>
        <v>1548191</v>
      </c>
      <c r="J9" s="21">
        <f t="shared" si="1"/>
        <v>2487348</v>
      </c>
      <c r="K9" s="21">
        <f t="shared" si="1"/>
        <v>489313</v>
      </c>
      <c r="L9" s="21">
        <f t="shared" si="1"/>
        <v>530891</v>
      </c>
      <c r="M9" s="21">
        <f t="shared" si="1"/>
        <v>707179</v>
      </c>
      <c r="N9" s="21">
        <f t="shared" si="1"/>
        <v>1727383</v>
      </c>
      <c r="O9" s="21">
        <f t="shared" si="1"/>
        <v>1233265</v>
      </c>
      <c r="P9" s="21">
        <f t="shared" si="1"/>
        <v>462492</v>
      </c>
      <c r="Q9" s="21">
        <f t="shared" si="1"/>
        <v>533106</v>
      </c>
      <c r="R9" s="21">
        <f t="shared" si="1"/>
        <v>2228863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6443594</v>
      </c>
      <c r="X9" s="21">
        <f t="shared" si="1"/>
        <v>11646165</v>
      </c>
      <c r="Y9" s="21">
        <f t="shared" si="1"/>
        <v>-5202571</v>
      </c>
      <c r="Z9" s="4">
        <f>+IF(X9&lt;&gt;0,+(Y9/X9)*100,0)</f>
        <v>-44.671967123941656</v>
      </c>
      <c r="AA9" s="19">
        <f>SUM(AA10:AA14)</f>
        <v>22226333</v>
      </c>
    </row>
    <row r="10" spans="1:27" ht="13.5">
      <c r="A10" s="5" t="s">
        <v>37</v>
      </c>
      <c r="B10" s="3"/>
      <c r="C10" s="22">
        <v>16895367</v>
      </c>
      <c r="D10" s="22"/>
      <c r="E10" s="23">
        <v>6242239</v>
      </c>
      <c r="F10" s="24">
        <v>7538394</v>
      </c>
      <c r="G10" s="24">
        <v>477320</v>
      </c>
      <c r="H10" s="24">
        <v>459936</v>
      </c>
      <c r="I10" s="24">
        <v>1547650</v>
      </c>
      <c r="J10" s="24">
        <v>2484906</v>
      </c>
      <c r="K10" s="24">
        <v>489113</v>
      </c>
      <c r="L10" s="24">
        <v>530691</v>
      </c>
      <c r="M10" s="24">
        <v>706979</v>
      </c>
      <c r="N10" s="24">
        <v>1726783</v>
      </c>
      <c r="O10" s="24">
        <v>1233065</v>
      </c>
      <c r="P10" s="24">
        <v>462292</v>
      </c>
      <c r="Q10" s="24">
        <v>532906</v>
      </c>
      <c r="R10" s="24">
        <v>2228263</v>
      </c>
      <c r="S10" s="24"/>
      <c r="T10" s="24"/>
      <c r="U10" s="24"/>
      <c r="V10" s="24"/>
      <c r="W10" s="24">
        <v>6439952</v>
      </c>
      <c r="X10" s="24">
        <v>11642667</v>
      </c>
      <c r="Y10" s="24">
        <v>-5202715</v>
      </c>
      <c r="Z10" s="6">
        <v>-44.69</v>
      </c>
      <c r="AA10" s="22">
        <v>7538394</v>
      </c>
    </row>
    <row r="11" spans="1:27" ht="13.5">
      <c r="A11" s="5" t="s">
        <v>38</v>
      </c>
      <c r="B11" s="3"/>
      <c r="C11" s="22">
        <v>4301</v>
      </c>
      <c r="D11" s="22"/>
      <c r="E11" s="23">
        <v>3000</v>
      </c>
      <c r="F11" s="24">
        <v>3000</v>
      </c>
      <c r="G11" s="24"/>
      <c r="H11" s="24">
        <v>1901</v>
      </c>
      <c r="I11" s="24">
        <v>541</v>
      </c>
      <c r="J11" s="24">
        <v>2442</v>
      </c>
      <c r="K11" s="24">
        <v>200</v>
      </c>
      <c r="L11" s="24">
        <v>200</v>
      </c>
      <c r="M11" s="24">
        <v>200</v>
      </c>
      <c r="N11" s="24">
        <v>600</v>
      </c>
      <c r="O11" s="24">
        <v>200</v>
      </c>
      <c r="P11" s="24">
        <v>200</v>
      </c>
      <c r="Q11" s="24">
        <v>200</v>
      </c>
      <c r="R11" s="24">
        <v>600</v>
      </c>
      <c r="S11" s="24"/>
      <c r="T11" s="24"/>
      <c r="U11" s="24"/>
      <c r="V11" s="24"/>
      <c r="W11" s="24">
        <v>3642</v>
      </c>
      <c r="X11" s="24">
        <v>3498</v>
      </c>
      <c r="Y11" s="24">
        <v>144</v>
      </c>
      <c r="Z11" s="6">
        <v>4.12</v>
      </c>
      <c r="AA11" s="22">
        <v>3000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>
        <v>14460000</v>
      </c>
      <c r="F13" s="24">
        <v>14684939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>
        <v>14684939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45124810</v>
      </c>
      <c r="D15" s="19">
        <f>SUM(D16:D18)</f>
        <v>0</v>
      </c>
      <c r="E15" s="20">
        <f t="shared" si="2"/>
        <v>46708800</v>
      </c>
      <c r="F15" s="21">
        <f t="shared" si="2"/>
        <v>48543838</v>
      </c>
      <c r="G15" s="21">
        <f t="shared" si="2"/>
        <v>893860</v>
      </c>
      <c r="H15" s="21">
        <f t="shared" si="2"/>
        <v>1039453</v>
      </c>
      <c r="I15" s="21">
        <f t="shared" si="2"/>
        <v>1167618</v>
      </c>
      <c r="J15" s="21">
        <f t="shared" si="2"/>
        <v>3100931</v>
      </c>
      <c r="K15" s="21">
        <f t="shared" si="2"/>
        <v>2114897</v>
      </c>
      <c r="L15" s="21">
        <f t="shared" si="2"/>
        <v>4025727</v>
      </c>
      <c r="M15" s="21">
        <f t="shared" si="2"/>
        <v>1684575</v>
      </c>
      <c r="N15" s="21">
        <f t="shared" si="2"/>
        <v>7825199</v>
      </c>
      <c r="O15" s="21">
        <f t="shared" si="2"/>
        <v>1061677</v>
      </c>
      <c r="P15" s="21">
        <f t="shared" si="2"/>
        <v>423377</v>
      </c>
      <c r="Q15" s="21">
        <f t="shared" si="2"/>
        <v>1792892</v>
      </c>
      <c r="R15" s="21">
        <f t="shared" si="2"/>
        <v>3277946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14204076</v>
      </c>
      <c r="X15" s="21">
        <f t="shared" si="2"/>
        <v>21849253</v>
      </c>
      <c r="Y15" s="21">
        <f t="shared" si="2"/>
        <v>-7645177</v>
      </c>
      <c r="Z15" s="4">
        <f>+IF(X15&lt;&gt;0,+(Y15/X15)*100,0)</f>
        <v>-34.990564665986525</v>
      </c>
      <c r="AA15" s="19">
        <f>SUM(AA16:AA18)</f>
        <v>48543838</v>
      </c>
    </row>
    <row r="16" spans="1:27" ht="13.5">
      <c r="A16" s="5" t="s">
        <v>43</v>
      </c>
      <c r="B16" s="3"/>
      <c r="C16" s="22">
        <v>225769</v>
      </c>
      <c r="D16" s="22"/>
      <c r="E16" s="23">
        <v>216000</v>
      </c>
      <c r="F16" s="24">
        <v>266000</v>
      </c>
      <c r="G16" s="24">
        <v>16009</v>
      </c>
      <c r="H16" s="24">
        <v>17895</v>
      </c>
      <c r="I16" s="24">
        <v>27881</v>
      </c>
      <c r="J16" s="24">
        <v>61785</v>
      </c>
      <c r="K16" s="24">
        <v>24595</v>
      </c>
      <c r="L16" s="24">
        <v>37653</v>
      </c>
      <c r="M16" s="24">
        <v>6254</v>
      </c>
      <c r="N16" s="24">
        <v>68502</v>
      </c>
      <c r="O16" s="24">
        <v>71940</v>
      </c>
      <c r="P16" s="24">
        <v>38077</v>
      </c>
      <c r="Q16" s="24">
        <v>18227</v>
      </c>
      <c r="R16" s="24">
        <v>128244</v>
      </c>
      <c r="S16" s="24"/>
      <c r="T16" s="24"/>
      <c r="U16" s="24"/>
      <c r="V16" s="24"/>
      <c r="W16" s="24">
        <v>258531</v>
      </c>
      <c r="X16" s="24">
        <v>164198</v>
      </c>
      <c r="Y16" s="24">
        <v>94333</v>
      </c>
      <c r="Z16" s="6">
        <v>57.45</v>
      </c>
      <c r="AA16" s="22">
        <v>266000</v>
      </c>
    </row>
    <row r="17" spans="1:27" ht="13.5">
      <c r="A17" s="5" t="s">
        <v>44</v>
      </c>
      <c r="B17" s="3"/>
      <c r="C17" s="22">
        <v>44899041</v>
      </c>
      <c r="D17" s="22"/>
      <c r="E17" s="23">
        <v>46492800</v>
      </c>
      <c r="F17" s="24">
        <v>48277838</v>
      </c>
      <c r="G17" s="24">
        <v>877851</v>
      </c>
      <c r="H17" s="24">
        <v>1021558</v>
      </c>
      <c r="I17" s="24">
        <v>1139737</v>
      </c>
      <c r="J17" s="24">
        <v>3039146</v>
      </c>
      <c r="K17" s="24">
        <v>2090302</v>
      </c>
      <c r="L17" s="24">
        <v>3988074</v>
      </c>
      <c r="M17" s="24">
        <v>1678321</v>
      </c>
      <c r="N17" s="24">
        <v>7756697</v>
      </c>
      <c r="O17" s="24">
        <v>989737</v>
      </c>
      <c r="P17" s="24">
        <v>385300</v>
      </c>
      <c r="Q17" s="24">
        <v>1774665</v>
      </c>
      <c r="R17" s="24">
        <v>3149702</v>
      </c>
      <c r="S17" s="24"/>
      <c r="T17" s="24"/>
      <c r="U17" s="24"/>
      <c r="V17" s="24"/>
      <c r="W17" s="24">
        <v>13945545</v>
      </c>
      <c r="X17" s="24">
        <v>21685055</v>
      </c>
      <c r="Y17" s="24">
        <v>-7739510</v>
      </c>
      <c r="Z17" s="6">
        <v>-35.69</v>
      </c>
      <c r="AA17" s="22">
        <v>48277838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93745500</v>
      </c>
      <c r="D19" s="19">
        <f>SUM(D20:D23)</f>
        <v>0</v>
      </c>
      <c r="E19" s="20">
        <f t="shared" si="3"/>
        <v>98619858</v>
      </c>
      <c r="F19" s="21">
        <f t="shared" si="3"/>
        <v>100706975</v>
      </c>
      <c r="G19" s="21">
        <f t="shared" si="3"/>
        <v>8111009</v>
      </c>
      <c r="H19" s="21">
        <f t="shared" si="3"/>
        <v>6782362</v>
      </c>
      <c r="I19" s="21">
        <f t="shared" si="3"/>
        <v>8234456</v>
      </c>
      <c r="J19" s="21">
        <f t="shared" si="3"/>
        <v>23127827</v>
      </c>
      <c r="K19" s="21">
        <f t="shared" si="3"/>
        <v>8120204</v>
      </c>
      <c r="L19" s="21">
        <f t="shared" si="3"/>
        <v>8759411</v>
      </c>
      <c r="M19" s="21">
        <f t="shared" si="3"/>
        <v>8373489</v>
      </c>
      <c r="N19" s="21">
        <f t="shared" si="3"/>
        <v>25253104</v>
      </c>
      <c r="O19" s="21">
        <f t="shared" si="3"/>
        <v>9750404</v>
      </c>
      <c r="P19" s="21">
        <f t="shared" si="3"/>
        <v>8349988</v>
      </c>
      <c r="Q19" s="21">
        <f t="shared" si="3"/>
        <v>8378886</v>
      </c>
      <c r="R19" s="21">
        <f t="shared" si="3"/>
        <v>26479278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74860209</v>
      </c>
      <c r="X19" s="21">
        <f t="shared" si="3"/>
        <v>74467237</v>
      </c>
      <c r="Y19" s="21">
        <f t="shared" si="3"/>
        <v>392972</v>
      </c>
      <c r="Z19" s="4">
        <f>+IF(X19&lt;&gt;0,+(Y19/X19)*100,0)</f>
        <v>0.5277112671710916</v>
      </c>
      <c r="AA19" s="19">
        <f>SUM(AA20:AA23)</f>
        <v>100706975</v>
      </c>
    </row>
    <row r="20" spans="1:27" ht="13.5">
      <c r="A20" s="5" t="s">
        <v>47</v>
      </c>
      <c r="B20" s="3"/>
      <c r="C20" s="22">
        <v>64135396</v>
      </c>
      <c r="D20" s="22"/>
      <c r="E20" s="23">
        <v>63991280</v>
      </c>
      <c r="F20" s="24">
        <v>68611500</v>
      </c>
      <c r="G20" s="24">
        <v>5296622</v>
      </c>
      <c r="H20" s="24">
        <v>4778649</v>
      </c>
      <c r="I20" s="24">
        <v>5560121</v>
      </c>
      <c r="J20" s="24">
        <v>15635392</v>
      </c>
      <c r="K20" s="24">
        <v>5427088</v>
      </c>
      <c r="L20" s="24">
        <v>5894807</v>
      </c>
      <c r="M20" s="24">
        <v>5540332</v>
      </c>
      <c r="N20" s="24">
        <v>16862227</v>
      </c>
      <c r="O20" s="24">
        <v>6203862</v>
      </c>
      <c r="P20" s="24">
        <v>5191144</v>
      </c>
      <c r="Q20" s="24">
        <v>5452685</v>
      </c>
      <c r="R20" s="24">
        <v>16847691</v>
      </c>
      <c r="S20" s="24"/>
      <c r="T20" s="24"/>
      <c r="U20" s="24"/>
      <c r="V20" s="24"/>
      <c r="W20" s="24">
        <v>49345310</v>
      </c>
      <c r="X20" s="24">
        <v>47875081</v>
      </c>
      <c r="Y20" s="24">
        <v>1470229</v>
      </c>
      <c r="Z20" s="6">
        <v>3.07</v>
      </c>
      <c r="AA20" s="22">
        <v>68611500</v>
      </c>
    </row>
    <row r="21" spans="1:27" ht="13.5">
      <c r="A21" s="5" t="s">
        <v>48</v>
      </c>
      <c r="B21" s="3"/>
      <c r="C21" s="22">
        <v>11819849</v>
      </c>
      <c r="D21" s="22"/>
      <c r="E21" s="23">
        <v>11402538</v>
      </c>
      <c r="F21" s="24">
        <v>12143828</v>
      </c>
      <c r="G21" s="24">
        <v>847122</v>
      </c>
      <c r="H21" s="24">
        <v>698352</v>
      </c>
      <c r="I21" s="24">
        <v>1040280</v>
      </c>
      <c r="J21" s="24">
        <v>2585754</v>
      </c>
      <c r="K21" s="24">
        <v>1041378</v>
      </c>
      <c r="L21" s="24">
        <v>1199871</v>
      </c>
      <c r="M21" s="24">
        <v>1155435</v>
      </c>
      <c r="N21" s="24">
        <v>3396684</v>
      </c>
      <c r="O21" s="24">
        <v>1436763</v>
      </c>
      <c r="P21" s="24">
        <v>1484632</v>
      </c>
      <c r="Q21" s="24">
        <v>1230298</v>
      </c>
      <c r="R21" s="24">
        <v>4151693</v>
      </c>
      <c r="S21" s="24"/>
      <c r="T21" s="24"/>
      <c r="U21" s="24"/>
      <c r="V21" s="24"/>
      <c r="W21" s="24">
        <v>10134131</v>
      </c>
      <c r="X21" s="24">
        <v>9203611</v>
      </c>
      <c r="Y21" s="24">
        <v>930520</v>
      </c>
      <c r="Z21" s="6">
        <v>10.11</v>
      </c>
      <c r="AA21" s="22">
        <v>12143828</v>
      </c>
    </row>
    <row r="22" spans="1:27" ht="13.5">
      <c r="A22" s="5" t="s">
        <v>49</v>
      </c>
      <c r="B22" s="3"/>
      <c r="C22" s="25">
        <v>10818641</v>
      </c>
      <c r="D22" s="25"/>
      <c r="E22" s="26">
        <v>14235830</v>
      </c>
      <c r="F22" s="27">
        <v>12058380</v>
      </c>
      <c r="G22" s="27">
        <v>1221558</v>
      </c>
      <c r="H22" s="27">
        <v>796575</v>
      </c>
      <c r="I22" s="27">
        <v>1004238</v>
      </c>
      <c r="J22" s="27">
        <v>3022371</v>
      </c>
      <c r="K22" s="27">
        <v>1029252</v>
      </c>
      <c r="L22" s="27">
        <v>1041050</v>
      </c>
      <c r="M22" s="27">
        <v>1050375</v>
      </c>
      <c r="N22" s="27">
        <v>3120677</v>
      </c>
      <c r="O22" s="27">
        <v>1059436</v>
      </c>
      <c r="P22" s="27">
        <v>1049078</v>
      </c>
      <c r="Q22" s="27">
        <v>1062372</v>
      </c>
      <c r="R22" s="27">
        <v>3170886</v>
      </c>
      <c r="S22" s="27"/>
      <c r="T22" s="27"/>
      <c r="U22" s="27"/>
      <c r="V22" s="27"/>
      <c r="W22" s="27">
        <v>9313934</v>
      </c>
      <c r="X22" s="27">
        <v>10753817</v>
      </c>
      <c r="Y22" s="27">
        <v>-1439883</v>
      </c>
      <c r="Z22" s="7">
        <v>-13.39</v>
      </c>
      <c r="AA22" s="25">
        <v>12058380</v>
      </c>
    </row>
    <row r="23" spans="1:27" ht="13.5">
      <c r="A23" s="5" t="s">
        <v>50</v>
      </c>
      <c r="B23" s="3"/>
      <c r="C23" s="22">
        <v>6971614</v>
      </c>
      <c r="D23" s="22"/>
      <c r="E23" s="23">
        <v>8990210</v>
      </c>
      <c r="F23" s="24">
        <v>7893267</v>
      </c>
      <c r="G23" s="24">
        <v>745707</v>
      </c>
      <c r="H23" s="24">
        <v>508786</v>
      </c>
      <c r="I23" s="24">
        <v>629817</v>
      </c>
      <c r="J23" s="24">
        <v>1884310</v>
      </c>
      <c r="K23" s="24">
        <v>622486</v>
      </c>
      <c r="L23" s="24">
        <v>623683</v>
      </c>
      <c r="M23" s="24">
        <v>627347</v>
      </c>
      <c r="N23" s="24">
        <v>1873516</v>
      </c>
      <c r="O23" s="24">
        <v>1050343</v>
      </c>
      <c r="P23" s="24">
        <v>625134</v>
      </c>
      <c r="Q23" s="24">
        <v>633531</v>
      </c>
      <c r="R23" s="24">
        <v>2309008</v>
      </c>
      <c r="S23" s="24"/>
      <c r="T23" s="24"/>
      <c r="U23" s="24"/>
      <c r="V23" s="24"/>
      <c r="W23" s="24">
        <v>6066834</v>
      </c>
      <c r="X23" s="24">
        <v>6634728</v>
      </c>
      <c r="Y23" s="24">
        <v>-567894</v>
      </c>
      <c r="Z23" s="6">
        <v>-8.56</v>
      </c>
      <c r="AA23" s="22">
        <v>7893267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>
        <v>860339</v>
      </c>
      <c r="G24" s="21"/>
      <c r="H24" s="21"/>
      <c r="I24" s="21"/>
      <c r="J24" s="21"/>
      <c r="K24" s="21"/>
      <c r="L24" s="21"/>
      <c r="M24" s="21"/>
      <c r="N24" s="21"/>
      <c r="O24" s="21">
        <v>76595</v>
      </c>
      <c r="P24" s="21">
        <v>74083</v>
      </c>
      <c r="Q24" s="21">
        <v>142871</v>
      </c>
      <c r="R24" s="21">
        <v>293549</v>
      </c>
      <c r="S24" s="21"/>
      <c r="T24" s="21"/>
      <c r="U24" s="21"/>
      <c r="V24" s="21"/>
      <c r="W24" s="21">
        <v>293549</v>
      </c>
      <c r="X24" s="21"/>
      <c r="Y24" s="21">
        <v>293549</v>
      </c>
      <c r="Z24" s="4">
        <v>0</v>
      </c>
      <c r="AA24" s="19">
        <v>860339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224012199</v>
      </c>
      <c r="D25" s="40">
        <f>+D5+D9+D15+D19+D24</f>
        <v>0</v>
      </c>
      <c r="E25" s="41">
        <f t="shared" si="4"/>
        <v>230921364</v>
      </c>
      <c r="F25" s="42">
        <f t="shared" si="4"/>
        <v>238284476</v>
      </c>
      <c r="G25" s="42">
        <f t="shared" si="4"/>
        <v>24115281</v>
      </c>
      <c r="H25" s="42">
        <f t="shared" si="4"/>
        <v>11415686</v>
      </c>
      <c r="I25" s="42">
        <f t="shared" si="4"/>
        <v>14649392</v>
      </c>
      <c r="J25" s="42">
        <f t="shared" si="4"/>
        <v>50180359</v>
      </c>
      <c r="K25" s="42">
        <f t="shared" si="4"/>
        <v>13552594</v>
      </c>
      <c r="L25" s="42">
        <f t="shared" si="4"/>
        <v>16266368</v>
      </c>
      <c r="M25" s="42">
        <f t="shared" si="4"/>
        <v>21740294</v>
      </c>
      <c r="N25" s="42">
        <f t="shared" si="4"/>
        <v>51559256</v>
      </c>
      <c r="O25" s="42">
        <f t="shared" si="4"/>
        <v>15183994</v>
      </c>
      <c r="P25" s="42">
        <f t="shared" si="4"/>
        <v>12402092</v>
      </c>
      <c r="Q25" s="42">
        <f t="shared" si="4"/>
        <v>19808404</v>
      </c>
      <c r="R25" s="42">
        <f t="shared" si="4"/>
        <v>47394490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149134105</v>
      </c>
      <c r="X25" s="42">
        <f t="shared" si="4"/>
        <v>165839808</v>
      </c>
      <c r="Y25" s="42">
        <f t="shared" si="4"/>
        <v>-16705703</v>
      </c>
      <c r="Z25" s="43">
        <f>+IF(X25&lt;&gt;0,+(Y25/X25)*100,0)</f>
        <v>-10.073397455935309</v>
      </c>
      <c r="AA25" s="40">
        <f>+AA5+AA9+AA15+AA19+AA24</f>
        <v>238284476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50820257</v>
      </c>
      <c r="D28" s="19">
        <f>SUM(D29:D31)</f>
        <v>0</v>
      </c>
      <c r="E28" s="20">
        <f t="shared" si="5"/>
        <v>55250474</v>
      </c>
      <c r="F28" s="21">
        <f t="shared" si="5"/>
        <v>55655810</v>
      </c>
      <c r="G28" s="21">
        <f t="shared" si="5"/>
        <v>2512598</v>
      </c>
      <c r="H28" s="21">
        <f t="shared" si="5"/>
        <v>4240891</v>
      </c>
      <c r="I28" s="21">
        <f t="shared" si="5"/>
        <v>5264491</v>
      </c>
      <c r="J28" s="21">
        <f t="shared" si="5"/>
        <v>12017980</v>
      </c>
      <c r="K28" s="21">
        <f t="shared" si="5"/>
        <v>3342012</v>
      </c>
      <c r="L28" s="21">
        <f t="shared" si="5"/>
        <v>3552450</v>
      </c>
      <c r="M28" s="21">
        <f t="shared" si="5"/>
        <v>5482187</v>
      </c>
      <c r="N28" s="21">
        <f t="shared" si="5"/>
        <v>12376649</v>
      </c>
      <c r="O28" s="21">
        <f t="shared" si="5"/>
        <v>3101082</v>
      </c>
      <c r="P28" s="21">
        <f t="shared" si="5"/>
        <v>3304731</v>
      </c>
      <c r="Q28" s="21">
        <f t="shared" si="5"/>
        <v>4672733</v>
      </c>
      <c r="R28" s="21">
        <f t="shared" si="5"/>
        <v>11078546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35473175</v>
      </c>
      <c r="X28" s="21">
        <f t="shared" si="5"/>
        <v>36650821</v>
      </c>
      <c r="Y28" s="21">
        <f t="shared" si="5"/>
        <v>-1177646</v>
      </c>
      <c r="Z28" s="4">
        <f>+IF(X28&lt;&gt;0,+(Y28/X28)*100,0)</f>
        <v>-3.2131503957305623</v>
      </c>
      <c r="AA28" s="19">
        <f>SUM(AA29:AA31)</f>
        <v>55655810</v>
      </c>
    </row>
    <row r="29" spans="1:27" ht="13.5">
      <c r="A29" s="5" t="s">
        <v>33</v>
      </c>
      <c r="B29" s="3"/>
      <c r="C29" s="22">
        <v>22407687</v>
      </c>
      <c r="D29" s="22"/>
      <c r="E29" s="23">
        <v>22100924</v>
      </c>
      <c r="F29" s="24">
        <v>21973476</v>
      </c>
      <c r="G29" s="24">
        <v>795902</v>
      </c>
      <c r="H29" s="24">
        <v>1987131</v>
      </c>
      <c r="I29" s="24">
        <v>2312887</v>
      </c>
      <c r="J29" s="24">
        <v>5095920</v>
      </c>
      <c r="K29" s="24">
        <v>958511</v>
      </c>
      <c r="L29" s="24">
        <v>990483</v>
      </c>
      <c r="M29" s="24">
        <v>1521034</v>
      </c>
      <c r="N29" s="24">
        <v>3470028</v>
      </c>
      <c r="O29" s="24">
        <v>1209574</v>
      </c>
      <c r="P29" s="24">
        <v>1056282</v>
      </c>
      <c r="Q29" s="24">
        <v>2517107</v>
      </c>
      <c r="R29" s="24">
        <v>4782963</v>
      </c>
      <c r="S29" s="24"/>
      <c r="T29" s="24"/>
      <c r="U29" s="24"/>
      <c r="V29" s="24"/>
      <c r="W29" s="24">
        <v>13348911</v>
      </c>
      <c r="X29" s="24">
        <v>13666206</v>
      </c>
      <c r="Y29" s="24">
        <v>-317295</v>
      </c>
      <c r="Z29" s="6">
        <v>-2.32</v>
      </c>
      <c r="AA29" s="22">
        <v>21973476</v>
      </c>
    </row>
    <row r="30" spans="1:27" ht="13.5">
      <c r="A30" s="5" t="s">
        <v>34</v>
      </c>
      <c r="B30" s="3"/>
      <c r="C30" s="25">
        <v>20318178</v>
      </c>
      <c r="D30" s="25"/>
      <c r="E30" s="26">
        <v>23914893</v>
      </c>
      <c r="F30" s="27">
        <v>24018055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5978723</v>
      </c>
      <c r="Y30" s="27">
        <v>-5978723</v>
      </c>
      <c r="Z30" s="7">
        <v>-100</v>
      </c>
      <c r="AA30" s="25">
        <v>24018055</v>
      </c>
    </row>
    <row r="31" spans="1:27" ht="13.5">
      <c r="A31" s="5" t="s">
        <v>35</v>
      </c>
      <c r="B31" s="3"/>
      <c r="C31" s="22">
        <v>8094392</v>
      </c>
      <c r="D31" s="22"/>
      <c r="E31" s="23">
        <v>9234657</v>
      </c>
      <c r="F31" s="24">
        <v>9664279</v>
      </c>
      <c r="G31" s="24">
        <v>1716696</v>
      </c>
      <c r="H31" s="24">
        <v>2253760</v>
      </c>
      <c r="I31" s="24">
        <v>2951604</v>
      </c>
      <c r="J31" s="24">
        <v>6922060</v>
      </c>
      <c r="K31" s="24">
        <v>2383501</v>
      </c>
      <c r="L31" s="24">
        <v>2561967</v>
      </c>
      <c r="M31" s="24">
        <v>3961153</v>
      </c>
      <c r="N31" s="24">
        <v>8906621</v>
      </c>
      <c r="O31" s="24">
        <v>1891508</v>
      </c>
      <c r="P31" s="24">
        <v>2248449</v>
      </c>
      <c r="Q31" s="24">
        <v>2155626</v>
      </c>
      <c r="R31" s="24">
        <v>6295583</v>
      </c>
      <c r="S31" s="24"/>
      <c r="T31" s="24"/>
      <c r="U31" s="24"/>
      <c r="V31" s="24"/>
      <c r="W31" s="24">
        <v>22124264</v>
      </c>
      <c r="X31" s="24">
        <v>17005892</v>
      </c>
      <c r="Y31" s="24">
        <v>5118372</v>
      </c>
      <c r="Z31" s="6">
        <v>30.1</v>
      </c>
      <c r="AA31" s="22">
        <v>9664279</v>
      </c>
    </row>
    <row r="32" spans="1:27" ht="13.5">
      <c r="A32" s="2" t="s">
        <v>36</v>
      </c>
      <c r="B32" s="3"/>
      <c r="C32" s="19">
        <f aca="true" t="shared" si="6" ref="C32:Y32">SUM(C33:C37)</f>
        <v>29320021</v>
      </c>
      <c r="D32" s="19">
        <f>SUM(D33:D37)</f>
        <v>0</v>
      </c>
      <c r="E32" s="20">
        <f t="shared" si="6"/>
        <v>36860429</v>
      </c>
      <c r="F32" s="21">
        <f t="shared" si="6"/>
        <v>37028156</v>
      </c>
      <c r="G32" s="21">
        <f t="shared" si="6"/>
        <v>1237244</v>
      </c>
      <c r="H32" s="21">
        <f t="shared" si="6"/>
        <v>1621003</v>
      </c>
      <c r="I32" s="21">
        <f t="shared" si="6"/>
        <v>2724191</v>
      </c>
      <c r="J32" s="21">
        <f t="shared" si="6"/>
        <v>5582438</v>
      </c>
      <c r="K32" s="21">
        <f t="shared" si="6"/>
        <v>1470286</v>
      </c>
      <c r="L32" s="21">
        <f t="shared" si="6"/>
        <v>1526139</v>
      </c>
      <c r="M32" s="21">
        <f t="shared" si="6"/>
        <v>2372558</v>
      </c>
      <c r="N32" s="21">
        <f t="shared" si="6"/>
        <v>5368983</v>
      </c>
      <c r="O32" s="21">
        <f t="shared" si="6"/>
        <v>1539403</v>
      </c>
      <c r="P32" s="21">
        <f t="shared" si="6"/>
        <v>1484275</v>
      </c>
      <c r="Q32" s="21">
        <f t="shared" si="6"/>
        <v>1814336</v>
      </c>
      <c r="R32" s="21">
        <f t="shared" si="6"/>
        <v>4838014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15789435</v>
      </c>
      <c r="X32" s="21">
        <f t="shared" si="6"/>
        <v>22092249</v>
      </c>
      <c r="Y32" s="21">
        <f t="shared" si="6"/>
        <v>-6302814</v>
      </c>
      <c r="Z32" s="4">
        <f>+IF(X32&lt;&gt;0,+(Y32/X32)*100,0)</f>
        <v>-28.529526351074537</v>
      </c>
      <c r="AA32" s="19">
        <f>SUM(AA33:AA37)</f>
        <v>37028156</v>
      </c>
    </row>
    <row r="33" spans="1:27" ht="13.5">
      <c r="A33" s="5" t="s">
        <v>37</v>
      </c>
      <c r="B33" s="3"/>
      <c r="C33" s="22">
        <v>27626801</v>
      </c>
      <c r="D33" s="22"/>
      <c r="E33" s="23">
        <v>20457790</v>
      </c>
      <c r="F33" s="24">
        <v>20353858</v>
      </c>
      <c r="G33" s="24">
        <v>1216662</v>
      </c>
      <c r="H33" s="24">
        <v>1430524</v>
      </c>
      <c r="I33" s="24">
        <v>2516786</v>
      </c>
      <c r="J33" s="24">
        <v>5163972</v>
      </c>
      <c r="K33" s="24">
        <v>1320794</v>
      </c>
      <c r="L33" s="24">
        <v>1394670</v>
      </c>
      <c r="M33" s="24">
        <v>2206196</v>
      </c>
      <c r="N33" s="24">
        <v>4921660</v>
      </c>
      <c r="O33" s="24">
        <v>1422431</v>
      </c>
      <c r="P33" s="24">
        <v>1361484</v>
      </c>
      <c r="Q33" s="24">
        <v>1679457</v>
      </c>
      <c r="R33" s="24">
        <v>4463372</v>
      </c>
      <c r="S33" s="24"/>
      <c r="T33" s="24"/>
      <c r="U33" s="24"/>
      <c r="V33" s="24"/>
      <c r="W33" s="24">
        <v>14549004</v>
      </c>
      <c r="X33" s="24">
        <v>20785705</v>
      </c>
      <c r="Y33" s="24">
        <v>-6236701</v>
      </c>
      <c r="Z33" s="6">
        <v>-30</v>
      </c>
      <c r="AA33" s="22">
        <v>20353858</v>
      </c>
    </row>
    <row r="34" spans="1:27" ht="13.5">
      <c r="A34" s="5" t="s">
        <v>38</v>
      </c>
      <c r="B34" s="3"/>
      <c r="C34" s="22">
        <v>172925</v>
      </c>
      <c r="D34" s="22"/>
      <c r="E34" s="23">
        <v>209059</v>
      </c>
      <c r="F34" s="24">
        <v>212359</v>
      </c>
      <c r="G34" s="24">
        <v>2940</v>
      </c>
      <c r="H34" s="24">
        <v>5732</v>
      </c>
      <c r="I34" s="24">
        <v>20672</v>
      </c>
      <c r="J34" s="24">
        <v>29344</v>
      </c>
      <c r="K34" s="24">
        <v>6002</v>
      </c>
      <c r="L34" s="24">
        <v>7343</v>
      </c>
      <c r="M34" s="24">
        <v>30909</v>
      </c>
      <c r="N34" s="24">
        <v>44254</v>
      </c>
      <c r="O34" s="24">
        <v>6959</v>
      </c>
      <c r="P34" s="24">
        <v>14509</v>
      </c>
      <c r="Q34" s="24">
        <v>26062</v>
      </c>
      <c r="R34" s="24">
        <v>47530</v>
      </c>
      <c r="S34" s="24"/>
      <c r="T34" s="24"/>
      <c r="U34" s="24"/>
      <c r="V34" s="24"/>
      <c r="W34" s="24">
        <v>121128</v>
      </c>
      <c r="X34" s="24">
        <v>136126</v>
      </c>
      <c r="Y34" s="24">
        <v>-14998</v>
      </c>
      <c r="Z34" s="6">
        <v>-11.02</v>
      </c>
      <c r="AA34" s="22">
        <v>212359</v>
      </c>
    </row>
    <row r="35" spans="1:27" ht="13.5">
      <c r="A35" s="5" t="s">
        <v>39</v>
      </c>
      <c r="B35" s="3"/>
      <c r="C35" s="22">
        <v>1520295</v>
      </c>
      <c r="D35" s="22"/>
      <c r="E35" s="23">
        <v>1733580</v>
      </c>
      <c r="F35" s="24">
        <v>1777000</v>
      </c>
      <c r="G35" s="24">
        <v>17642</v>
      </c>
      <c r="H35" s="24">
        <v>184747</v>
      </c>
      <c r="I35" s="24">
        <v>186733</v>
      </c>
      <c r="J35" s="24">
        <v>389122</v>
      </c>
      <c r="K35" s="24">
        <v>143490</v>
      </c>
      <c r="L35" s="24">
        <v>124126</v>
      </c>
      <c r="M35" s="24">
        <v>135453</v>
      </c>
      <c r="N35" s="24">
        <v>403069</v>
      </c>
      <c r="O35" s="24">
        <v>110013</v>
      </c>
      <c r="P35" s="24">
        <v>108282</v>
      </c>
      <c r="Q35" s="24">
        <v>108817</v>
      </c>
      <c r="R35" s="24">
        <v>327112</v>
      </c>
      <c r="S35" s="24"/>
      <c r="T35" s="24"/>
      <c r="U35" s="24"/>
      <c r="V35" s="24"/>
      <c r="W35" s="24">
        <v>1119303</v>
      </c>
      <c r="X35" s="24">
        <v>1170418</v>
      </c>
      <c r="Y35" s="24">
        <v>-51115</v>
      </c>
      <c r="Z35" s="6">
        <v>-4.37</v>
      </c>
      <c r="AA35" s="22">
        <v>1777000</v>
      </c>
    </row>
    <row r="36" spans="1:27" ht="13.5">
      <c r="A36" s="5" t="s">
        <v>40</v>
      </c>
      <c r="B36" s="3"/>
      <c r="C36" s="22"/>
      <c r="D36" s="22"/>
      <c r="E36" s="23">
        <v>14460000</v>
      </c>
      <c r="F36" s="24">
        <v>14684939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>
        <v>14684939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45462747</v>
      </c>
      <c r="D38" s="19">
        <f>SUM(D39:D41)</f>
        <v>0</v>
      </c>
      <c r="E38" s="20">
        <f t="shared" si="7"/>
        <v>50691223</v>
      </c>
      <c r="F38" s="21">
        <f t="shared" si="7"/>
        <v>52075851</v>
      </c>
      <c r="G38" s="21">
        <f t="shared" si="7"/>
        <v>1701434</v>
      </c>
      <c r="H38" s="21">
        <f t="shared" si="7"/>
        <v>2311883</v>
      </c>
      <c r="I38" s="21">
        <f t="shared" si="7"/>
        <v>3323176</v>
      </c>
      <c r="J38" s="21">
        <f t="shared" si="7"/>
        <v>7336493</v>
      </c>
      <c r="K38" s="21">
        <f t="shared" si="7"/>
        <v>2085750</v>
      </c>
      <c r="L38" s="21">
        <f t="shared" si="7"/>
        <v>2353280</v>
      </c>
      <c r="M38" s="21">
        <f t="shared" si="7"/>
        <v>4238844</v>
      </c>
      <c r="N38" s="21">
        <f t="shared" si="7"/>
        <v>8677874</v>
      </c>
      <c r="O38" s="21">
        <f t="shared" si="7"/>
        <v>2480906</v>
      </c>
      <c r="P38" s="21">
        <f t="shared" si="7"/>
        <v>2273709</v>
      </c>
      <c r="Q38" s="21">
        <f t="shared" si="7"/>
        <v>3205075</v>
      </c>
      <c r="R38" s="21">
        <f t="shared" si="7"/>
        <v>7959690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23974057</v>
      </c>
      <c r="X38" s="21">
        <f t="shared" si="7"/>
        <v>26216602</v>
      </c>
      <c r="Y38" s="21">
        <f t="shared" si="7"/>
        <v>-2242545</v>
      </c>
      <c r="Z38" s="4">
        <f>+IF(X38&lt;&gt;0,+(Y38/X38)*100,0)</f>
        <v>-8.55391175408621</v>
      </c>
      <c r="AA38" s="19">
        <f>SUM(AA39:AA41)</f>
        <v>52075851</v>
      </c>
    </row>
    <row r="39" spans="1:27" ht="13.5">
      <c r="A39" s="5" t="s">
        <v>43</v>
      </c>
      <c r="B39" s="3"/>
      <c r="C39" s="22">
        <v>2473813</v>
      </c>
      <c r="D39" s="22"/>
      <c r="E39" s="23">
        <v>3231542</v>
      </c>
      <c r="F39" s="24">
        <v>2974382</v>
      </c>
      <c r="G39" s="24">
        <v>213967</v>
      </c>
      <c r="H39" s="24">
        <v>217469</v>
      </c>
      <c r="I39" s="24">
        <v>224171</v>
      </c>
      <c r="J39" s="24">
        <v>655607</v>
      </c>
      <c r="K39" s="24">
        <v>181053</v>
      </c>
      <c r="L39" s="24">
        <v>281860</v>
      </c>
      <c r="M39" s="24">
        <v>290335</v>
      </c>
      <c r="N39" s="24">
        <v>753248</v>
      </c>
      <c r="O39" s="24">
        <v>187112</v>
      </c>
      <c r="P39" s="24">
        <v>138714</v>
      </c>
      <c r="Q39" s="24">
        <v>139056</v>
      </c>
      <c r="R39" s="24">
        <v>464882</v>
      </c>
      <c r="S39" s="24"/>
      <c r="T39" s="24"/>
      <c r="U39" s="24"/>
      <c r="V39" s="24"/>
      <c r="W39" s="24">
        <v>1873737</v>
      </c>
      <c r="X39" s="24">
        <v>1957745</v>
      </c>
      <c r="Y39" s="24">
        <v>-84008</v>
      </c>
      <c r="Z39" s="6">
        <v>-4.29</v>
      </c>
      <c r="AA39" s="22">
        <v>2974382</v>
      </c>
    </row>
    <row r="40" spans="1:27" ht="13.5">
      <c r="A40" s="5" t="s">
        <v>44</v>
      </c>
      <c r="B40" s="3"/>
      <c r="C40" s="22">
        <v>42988934</v>
      </c>
      <c r="D40" s="22"/>
      <c r="E40" s="23">
        <v>47459681</v>
      </c>
      <c r="F40" s="24">
        <v>49101469</v>
      </c>
      <c r="G40" s="24">
        <v>1487467</v>
      </c>
      <c r="H40" s="24">
        <v>2094414</v>
      </c>
      <c r="I40" s="24">
        <v>3099005</v>
      </c>
      <c r="J40" s="24">
        <v>6680886</v>
      </c>
      <c r="K40" s="24">
        <v>1904697</v>
      </c>
      <c r="L40" s="24">
        <v>2071420</v>
      </c>
      <c r="M40" s="24">
        <v>3948509</v>
      </c>
      <c r="N40" s="24">
        <v>7924626</v>
      </c>
      <c r="O40" s="24">
        <v>2293794</v>
      </c>
      <c r="P40" s="24">
        <v>2134995</v>
      </c>
      <c r="Q40" s="24">
        <v>3066019</v>
      </c>
      <c r="R40" s="24">
        <v>7494808</v>
      </c>
      <c r="S40" s="24"/>
      <c r="T40" s="24"/>
      <c r="U40" s="24"/>
      <c r="V40" s="24"/>
      <c r="W40" s="24">
        <v>22100320</v>
      </c>
      <c r="X40" s="24">
        <v>24258857</v>
      </c>
      <c r="Y40" s="24">
        <v>-2158537</v>
      </c>
      <c r="Z40" s="6">
        <v>-8.9</v>
      </c>
      <c r="AA40" s="22">
        <v>49101469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81616308</v>
      </c>
      <c r="D42" s="19">
        <f>SUM(D43:D46)</f>
        <v>0</v>
      </c>
      <c r="E42" s="20">
        <f t="shared" si="8"/>
        <v>83135628</v>
      </c>
      <c r="F42" s="21">
        <f t="shared" si="8"/>
        <v>87682112</v>
      </c>
      <c r="G42" s="21">
        <f t="shared" si="8"/>
        <v>2010776</v>
      </c>
      <c r="H42" s="21">
        <f t="shared" si="8"/>
        <v>8097315</v>
      </c>
      <c r="I42" s="21">
        <f t="shared" si="8"/>
        <v>9134110</v>
      </c>
      <c r="J42" s="21">
        <f t="shared" si="8"/>
        <v>19242201</v>
      </c>
      <c r="K42" s="21">
        <f t="shared" si="8"/>
        <v>5752060</v>
      </c>
      <c r="L42" s="21">
        <f t="shared" si="8"/>
        <v>5809349</v>
      </c>
      <c r="M42" s="21">
        <f t="shared" si="8"/>
        <v>7686697</v>
      </c>
      <c r="N42" s="21">
        <f t="shared" si="8"/>
        <v>19248106</v>
      </c>
      <c r="O42" s="21">
        <f t="shared" si="8"/>
        <v>5851269</v>
      </c>
      <c r="P42" s="21">
        <f t="shared" si="8"/>
        <v>5784158</v>
      </c>
      <c r="Q42" s="21">
        <f t="shared" si="8"/>
        <v>6525764</v>
      </c>
      <c r="R42" s="21">
        <f t="shared" si="8"/>
        <v>18161191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56651498</v>
      </c>
      <c r="X42" s="21">
        <f t="shared" si="8"/>
        <v>57255434</v>
      </c>
      <c r="Y42" s="21">
        <f t="shared" si="8"/>
        <v>-603936</v>
      </c>
      <c r="Z42" s="4">
        <f>+IF(X42&lt;&gt;0,+(Y42/X42)*100,0)</f>
        <v>-1.0548099242423</v>
      </c>
      <c r="AA42" s="19">
        <f>SUM(AA43:AA46)</f>
        <v>87682112</v>
      </c>
    </row>
    <row r="43" spans="1:27" ht="13.5">
      <c r="A43" s="5" t="s">
        <v>47</v>
      </c>
      <c r="B43" s="3"/>
      <c r="C43" s="22">
        <v>53504830</v>
      </c>
      <c r="D43" s="22"/>
      <c r="E43" s="23">
        <v>59747325</v>
      </c>
      <c r="F43" s="24">
        <v>62973547</v>
      </c>
      <c r="G43" s="24">
        <v>1039606</v>
      </c>
      <c r="H43" s="24">
        <v>6577708</v>
      </c>
      <c r="I43" s="24">
        <v>6744728</v>
      </c>
      <c r="J43" s="24">
        <v>14362042</v>
      </c>
      <c r="K43" s="24">
        <v>4208729</v>
      </c>
      <c r="L43" s="24">
        <v>4335033</v>
      </c>
      <c r="M43" s="24">
        <v>4757810</v>
      </c>
      <c r="N43" s="24">
        <v>13301572</v>
      </c>
      <c r="O43" s="24">
        <v>4161937</v>
      </c>
      <c r="P43" s="24">
        <v>4178381</v>
      </c>
      <c r="Q43" s="24">
        <v>4407877</v>
      </c>
      <c r="R43" s="24">
        <v>12748195</v>
      </c>
      <c r="S43" s="24"/>
      <c r="T43" s="24"/>
      <c r="U43" s="24"/>
      <c r="V43" s="24"/>
      <c r="W43" s="24">
        <v>40411809</v>
      </c>
      <c r="X43" s="24">
        <v>41530151</v>
      </c>
      <c r="Y43" s="24">
        <v>-1118342</v>
      </c>
      <c r="Z43" s="6">
        <v>-2.69</v>
      </c>
      <c r="AA43" s="22">
        <v>62973547</v>
      </c>
    </row>
    <row r="44" spans="1:27" ht="13.5">
      <c r="A44" s="5" t="s">
        <v>48</v>
      </c>
      <c r="B44" s="3"/>
      <c r="C44" s="22">
        <v>8792144</v>
      </c>
      <c r="D44" s="22"/>
      <c r="E44" s="23">
        <v>10033643</v>
      </c>
      <c r="F44" s="24">
        <v>10849292</v>
      </c>
      <c r="G44" s="24">
        <v>462130</v>
      </c>
      <c r="H44" s="24">
        <v>652837</v>
      </c>
      <c r="I44" s="24">
        <v>1156787</v>
      </c>
      <c r="J44" s="24">
        <v>2271754</v>
      </c>
      <c r="K44" s="24">
        <v>658544</v>
      </c>
      <c r="L44" s="24">
        <v>641314</v>
      </c>
      <c r="M44" s="24">
        <v>1229789</v>
      </c>
      <c r="N44" s="24">
        <v>2529647</v>
      </c>
      <c r="O44" s="24">
        <v>740910</v>
      </c>
      <c r="P44" s="24">
        <v>679710</v>
      </c>
      <c r="Q44" s="24">
        <v>1078662</v>
      </c>
      <c r="R44" s="24">
        <v>2499282</v>
      </c>
      <c r="S44" s="24"/>
      <c r="T44" s="24"/>
      <c r="U44" s="24"/>
      <c r="V44" s="24"/>
      <c r="W44" s="24">
        <v>7300683</v>
      </c>
      <c r="X44" s="24">
        <v>6899538</v>
      </c>
      <c r="Y44" s="24">
        <v>401145</v>
      </c>
      <c r="Z44" s="6">
        <v>5.81</v>
      </c>
      <c r="AA44" s="22">
        <v>10849292</v>
      </c>
    </row>
    <row r="45" spans="1:27" ht="13.5">
      <c r="A45" s="5" t="s">
        <v>49</v>
      </c>
      <c r="B45" s="3"/>
      <c r="C45" s="25">
        <v>8625441</v>
      </c>
      <c r="D45" s="25"/>
      <c r="E45" s="26">
        <v>6609345</v>
      </c>
      <c r="F45" s="27">
        <v>6546867</v>
      </c>
      <c r="G45" s="27">
        <v>294677</v>
      </c>
      <c r="H45" s="27">
        <v>467666</v>
      </c>
      <c r="I45" s="27">
        <v>534833</v>
      </c>
      <c r="J45" s="27">
        <v>1297176</v>
      </c>
      <c r="K45" s="27">
        <v>531733</v>
      </c>
      <c r="L45" s="27">
        <v>447300</v>
      </c>
      <c r="M45" s="27">
        <v>699712</v>
      </c>
      <c r="N45" s="27">
        <v>1678745</v>
      </c>
      <c r="O45" s="27">
        <v>571538</v>
      </c>
      <c r="P45" s="27">
        <v>431782</v>
      </c>
      <c r="Q45" s="27">
        <v>501011</v>
      </c>
      <c r="R45" s="27">
        <v>1504331</v>
      </c>
      <c r="S45" s="27"/>
      <c r="T45" s="27"/>
      <c r="U45" s="27"/>
      <c r="V45" s="27"/>
      <c r="W45" s="27">
        <v>4480252</v>
      </c>
      <c r="X45" s="27">
        <v>4708682</v>
      </c>
      <c r="Y45" s="27">
        <v>-228430</v>
      </c>
      <c r="Z45" s="7">
        <v>-4.85</v>
      </c>
      <c r="AA45" s="25">
        <v>6546867</v>
      </c>
    </row>
    <row r="46" spans="1:27" ht="13.5">
      <c r="A46" s="5" t="s">
        <v>50</v>
      </c>
      <c r="B46" s="3"/>
      <c r="C46" s="22">
        <v>10693893</v>
      </c>
      <c r="D46" s="22"/>
      <c r="E46" s="23">
        <v>6745315</v>
      </c>
      <c r="F46" s="24">
        <v>7312406</v>
      </c>
      <c r="G46" s="24">
        <v>214363</v>
      </c>
      <c r="H46" s="24">
        <v>399104</v>
      </c>
      <c r="I46" s="24">
        <v>697762</v>
      </c>
      <c r="J46" s="24">
        <v>1311229</v>
      </c>
      <c r="K46" s="24">
        <v>353054</v>
      </c>
      <c r="L46" s="24">
        <v>385702</v>
      </c>
      <c r="M46" s="24">
        <v>999386</v>
      </c>
      <c r="N46" s="24">
        <v>1738142</v>
      </c>
      <c r="O46" s="24">
        <v>376884</v>
      </c>
      <c r="P46" s="24">
        <v>494285</v>
      </c>
      <c r="Q46" s="24">
        <v>538214</v>
      </c>
      <c r="R46" s="24">
        <v>1409383</v>
      </c>
      <c r="S46" s="24"/>
      <c r="T46" s="24"/>
      <c r="U46" s="24"/>
      <c r="V46" s="24"/>
      <c r="W46" s="24">
        <v>4458754</v>
      </c>
      <c r="X46" s="24">
        <v>4117063</v>
      </c>
      <c r="Y46" s="24">
        <v>341691</v>
      </c>
      <c r="Z46" s="6">
        <v>8.3</v>
      </c>
      <c r="AA46" s="22">
        <v>7312406</v>
      </c>
    </row>
    <row r="47" spans="1:27" ht="13.5">
      <c r="A47" s="2" t="s">
        <v>51</v>
      </c>
      <c r="B47" s="8" t="s">
        <v>52</v>
      </c>
      <c r="C47" s="19"/>
      <c r="D47" s="19"/>
      <c r="E47" s="20">
        <v>1177865</v>
      </c>
      <c r="F47" s="21">
        <v>1732548</v>
      </c>
      <c r="G47" s="21">
        <v>431</v>
      </c>
      <c r="H47" s="21">
        <v>135</v>
      </c>
      <c r="I47" s="21">
        <v>194853</v>
      </c>
      <c r="J47" s="21">
        <v>195419</v>
      </c>
      <c r="K47" s="21">
        <v>97465</v>
      </c>
      <c r="L47" s="21">
        <v>102999</v>
      </c>
      <c r="M47" s="21">
        <v>65077</v>
      </c>
      <c r="N47" s="21">
        <v>265541</v>
      </c>
      <c r="O47" s="21">
        <v>98350</v>
      </c>
      <c r="P47" s="21">
        <v>73276</v>
      </c>
      <c r="Q47" s="21">
        <v>127794</v>
      </c>
      <c r="R47" s="21">
        <v>299420</v>
      </c>
      <c r="S47" s="21"/>
      <c r="T47" s="21"/>
      <c r="U47" s="21"/>
      <c r="V47" s="21"/>
      <c r="W47" s="21">
        <v>760380</v>
      </c>
      <c r="X47" s="21">
        <v>735766</v>
      </c>
      <c r="Y47" s="21">
        <v>24614</v>
      </c>
      <c r="Z47" s="4">
        <v>3.35</v>
      </c>
      <c r="AA47" s="19">
        <v>1732548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207219333</v>
      </c>
      <c r="D48" s="40">
        <f>+D28+D32+D38+D42+D47</f>
        <v>0</v>
      </c>
      <c r="E48" s="41">
        <f t="shared" si="9"/>
        <v>227115619</v>
      </c>
      <c r="F48" s="42">
        <f t="shared" si="9"/>
        <v>234174477</v>
      </c>
      <c r="G48" s="42">
        <f t="shared" si="9"/>
        <v>7462483</v>
      </c>
      <c r="H48" s="42">
        <f t="shared" si="9"/>
        <v>16271227</v>
      </c>
      <c r="I48" s="42">
        <f t="shared" si="9"/>
        <v>20640821</v>
      </c>
      <c r="J48" s="42">
        <f t="shared" si="9"/>
        <v>44374531</v>
      </c>
      <c r="K48" s="42">
        <f t="shared" si="9"/>
        <v>12747573</v>
      </c>
      <c r="L48" s="42">
        <f t="shared" si="9"/>
        <v>13344217</v>
      </c>
      <c r="M48" s="42">
        <f t="shared" si="9"/>
        <v>19845363</v>
      </c>
      <c r="N48" s="42">
        <f t="shared" si="9"/>
        <v>45937153</v>
      </c>
      <c r="O48" s="42">
        <f t="shared" si="9"/>
        <v>13071010</v>
      </c>
      <c r="P48" s="42">
        <f t="shared" si="9"/>
        <v>12920149</v>
      </c>
      <c r="Q48" s="42">
        <f t="shared" si="9"/>
        <v>16345702</v>
      </c>
      <c r="R48" s="42">
        <f t="shared" si="9"/>
        <v>42336861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132648545</v>
      </c>
      <c r="X48" s="42">
        <f t="shared" si="9"/>
        <v>142950872</v>
      </c>
      <c r="Y48" s="42">
        <f t="shared" si="9"/>
        <v>-10302327</v>
      </c>
      <c r="Z48" s="43">
        <f>+IF(X48&lt;&gt;0,+(Y48/X48)*100,0)</f>
        <v>-7.206900423804339</v>
      </c>
      <c r="AA48" s="40">
        <f>+AA28+AA32+AA38+AA42+AA47</f>
        <v>234174477</v>
      </c>
    </row>
    <row r="49" spans="1:27" ht="13.5">
      <c r="A49" s="14" t="s">
        <v>58</v>
      </c>
      <c r="B49" s="15"/>
      <c r="C49" s="44">
        <f aca="true" t="shared" si="10" ref="C49:Y49">+C25-C48</f>
        <v>16792866</v>
      </c>
      <c r="D49" s="44">
        <f>+D25-D48</f>
        <v>0</v>
      </c>
      <c r="E49" s="45">
        <f t="shared" si="10"/>
        <v>3805745</v>
      </c>
      <c r="F49" s="46">
        <f t="shared" si="10"/>
        <v>4109999</v>
      </c>
      <c r="G49" s="46">
        <f t="shared" si="10"/>
        <v>16652798</v>
      </c>
      <c r="H49" s="46">
        <f t="shared" si="10"/>
        <v>-4855541</v>
      </c>
      <c r="I49" s="46">
        <f t="shared" si="10"/>
        <v>-5991429</v>
      </c>
      <c r="J49" s="46">
        <f t="shared" si="10"/>
        <v>5805828</v>
      </c>
      <c r="K49" s="46">
        <f t="shared" si="10"/>
        <v>805021</v>
      </c>
      <c r="L49" s="46">
        <f t="shared" si="10"/>
        <v>2922151</v>
      </c>
      <c r="M49" s="46">
        <f t="shared" si="10"/>
        <v>1894931</v>
      </c>
      <c r="N49" s="46">
        <f t="shared" si="10"/>
        <v>5622103</v>
      </c>
      <c r="O49" s="46">
        <f t="shared" si="10"/>
        <v>2112984</v>
      </c>
      <c r="P49" s="46">
        <f t="shared" si="10"/>
        <v>-518057</v>
      </c>
      <c r="Q49" s="46">
        <f t="shared" si="10"/>
        <v>3462702</v>
      </c>
      <c r="R49" s="46">
        <f t="shared" si="10"/>
        <v>5057629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16485560</v>
      </c>
      <c r="X49" s="46">
        <f>IF(F25=F48,0,X25-X48)</f>
        <v>22888936</v>
      </c>
      <c r="Y49" s="46">
        <f t="shared" si="10"/>
        <v>-6403376</v>
      </c>
      <c r="Z49" s="47">
        <f>+IF(X49&lt;&gt;0,+(Y49/X49)*100,0)</f>
        <v>-27.975856981731262</v>
      </c>
      <c r="AA49" s="44">
        <f>+AA25-AA48</f>
        <v>4109999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80542654</v>
      </c>
      <c r="D5" s="19">
        <f>SUM(D6:D8)</f>
        <v>0</v>
      </c>
      <c r="E5" s="20">
        <f t="shared" si="0"/>
        <v>68008474</v>
      </c>
      <c r="F5" s="21">
        <f t="shared" si="0"/>
        <v>78245983</v>
      </c>
      <c r="G5" s="21">
        <f t="shared" si="0"/>
        <v>22087673</v>
      </c>
      <c r="H5" s="21">
        <f t="shared" si="0"/>
        <v>849458</v>
      </c>
      <c r="I5" s="21">
        <f t="shared" si="0"/>
        <v>1990916</v>
      </c>
      <c r="J5" s="21">
        <f t="shared" si="0"/>
        <v>24928047</v>
      </c>
      <c r="K5" s="21">
        <f t="shared" si="0"/>
        <v>176727</v>
      </c>
      <c r="L5" s="21">
        <f t="shared" si="0"/>
        <v>1229426</v>
      </c>
      <c r="M5" s="21">
        <f t="shared" si="0"/>
        <v>19085065</v>
      </c>
      <c r="N5" s="21">
        <f t="shared" si="0"/>
        <v>20491218</v>
      </c>
      <c r="O5" s="21">
        <f t="shared" si="0"/>
        <v>1292959</v>
      </c>
      <c r="P5" s="21">
        <f t="shared" si="0"/>
        <v>1077351</v>
      </c>
      <c r="Q5" s="21">
        <f t="shared" si="0"/>
        <v>16086188</v>
      </c>
      <c r="R5" s="21">
        <f t="shared" si="0"/>
        <v>18456498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63875763</v>
      </c>
      <c r="X5" s="21">
        <f t="shared" si="0"/>
        <v>50252055</v>
      </c>
      <c r="Y5" s="21">
        <f t="shared" si="0"/>
        <v>13623708</v>
      </c>
      <c r="Z5" s="4">
        <f>+IF(X5&lt;&gt;0,+(Y5/X5)*100,0)</f>
        <v>27.110748008215786</v>
      </c>
      <c r="AA5" s="19">
        <f>SUM(AA6:AA8)</f>
        <v>78245983</v>
      </c>
    </row>
    <row r="6" spans="1:27" ht="13.5">
      <c r="A6" s="5" t="s">
        <v>33</v>
      </c>
      <c r="B6" s="3"/>
      <c r="C6" s="22">
        <v>10110829</v>
      </c>
      <c r="D6" s="22"/>
      <c r="E6" s="23">
        <v>9542443</v>
      </c>
      <c r="F6" s="24">
        <v>9435446</v>
      </c>
      <c r="G6" s="24">
        <v>252056</v>
      </c>
      <c r="H6" s="24">
        <v>585757</v>
      </c>
      <c r="I6" s="24">
        <v>576047</v>
      </c>
      <c r="J6" s="24">
        <v>1413860</v>
      </c>
      <c r="K6" s="24">
        <v>35021</v>
      </c>
      <c r="L6" s="24">
        <v>-7127</v>
      </c>
      <c r="M6" s="24">
        <v>539333</v>
      </c>
      <c r="N6" s="24">
        <v>567227</v>
      </c>
      <c r="O6" s="24">
        <v>539494</v>
      </c>
      <c r="P6" s="24">
        <v>568123</v>
      </c>
      <c r="Q6" s="24">
        <v>539123</v>
      </c>
      <c r="R6" s="24">
        <v>1646740</v>
      </c>
      <c r="S6" s="24"/>
      <c r="T6" s="24"/>
      <c r="U6" s="24"/>
      <c r="V6" s="24"/>
      <c r="W6" s="24">
        <v>3627827</v>
      </c>
      <c r="X6" s="24">
        <v>5516534</v>
      </c>
      <c r="Y6" s="24">
        <v>-1888707</v>
      </c>
      <c r="Z6" s="6">
        <v>-34.24</v>
      </c>
      <c r="AA6" s="22">
        <v>9435446</v>
      </c>
    </row>
    <row r="7" spans="1:27" ht="13.5">
      <c r="A7" s="5" t="s">
        <v>34</v>
      </c>
      <c r="B7" s="3"/>
      <c r="C7" s="25">
        <v>70412040</v>
      </c>
      <c r="D7" s="25"/>
      <c r="E7" s="26">
        <v>58442501</v>
      </c>
      <c r="F7" s="27">
        <v>68787007</v>
      </c>
      <c r="G7" s="27">
        <v>21830354</v>
      </c>
      <c r="H7" s="27">
        <v>262014</v>
      </c>
      <c r="I7" s="27">
        <v>1412357</v>
      </c>
      <c r="J7" s="27">
        <v>23504725</v>
      </c>
      <c r="K7" s="27">
        <v>139744</v>
      </c>
      <c r="L7" s="27">
        <v>1235141</v>
      </c>
      <c r="M7" s="27">
        <v>18529158</v>
      </c>
      <c r="N7" s="27">
        <v>19904043</v>
      </c>
      <c r="O7" s="27">
        <v>719728</v>
      </c>
      <c r="P7" s="27">
        <v>499655</v>
      </c>
      <c r="Q7" s="27">
        <v>15531867</v>
      </c>
      <c r="R7" s="27">
        <v>16751250</v>
      </c>
      <c r="S7" s="27"/>
      <c r="T7" s="27"/>
      <c r="U7" s="27"/>
      <c r="V7" s="27"/>
      <c r="W7" s="27">
        <v>60160018</v>
      </c>
      <c r="X7" s="27">
        <v>44717872</v>
      </c>
      <c r="Y7" s="27">
        <v>15442146</v>
      </c>
      <c r="Z7" s="7">
        <v>34.53</v>
      </c>
      <c r="AA7" s="25">
        <v>68787007</v>
      </c>
    </row>
    <row r="8" spans="1:27" ht="13.5">
      <c r="A8" s="5" t="s">
        <v>35</v>
      </c>
      <c r="B8" s="3"/>
      <c r="C8" s="22">
        <v>19785</v>
      </c>
      <c r="D8" s="22"/>
      <c r="E8" s="23">
        <v>23530</v>
      </c>
      <c r="F8" s="24">
        <v>23530</v>
      </c>
      <c r="G8" s="24">
        <v>5263</v>
      </c>
      <c r="H8" s="24">
        <v>1687</v>
      </c>
      <c r="I8" s="24">
        <v>2512</v>
      </c>
      <c r="J8" s="24">
        <v>9462</v>
      </c>
      <c r="K8" s="24">
        <v>1962</v>
      </c>
      <c r="L8" s="24">
        <v>1412</v>
      </c>
      <c r="M8" s="24">
        <v>16574</v>
      </c>
      <c r="N8" s="24">
        <v>19948</v>
      </c>
      <c r="O8" s="24">
        <v>33737</v>
      </c>
      <c r="P8" s="24">
        <v>9573</v>
      </c>
      <c r="Q8" s="24">
        <v>15198</v>
      </c>
      <c r="R8" s="24">
        <v>58508</v>
      </c>
      <c r="S8" s="24"/>
      <c r="T8" s="24"/>
      <c r="U8" s="24"/>
      <c r="V8" s="24"/>
      <c r="W8" s="24">
        <v>87918</v>
      </c>
      <c r="X8" s="24">
        <v>17649</v>
      </c>
      <c r="Y8" s="24">
        <v>70269</v>
      </c>
      <c r="Z8" s="6">
        <v>398.15</v>
      </c>
      <c r="AA8" s="22">
        <v>23530</v>
      </c>
    </row>
    <row r="9" spans="1:27" ht="13.5">
      <c r="A9" s="2" t="s">
        <v>36</v>
      </c>
      <c r="B9" s="3"/>
      <c r="C9" s="19">
        <f aca="true" t="shared" si="1" ref="C9:Y9">SUM(C10:C14)</f>
        <v>12945722</v>
      </c>
      <c r="D9" s="19">
        <f>SUM(D10:D14)</f>
        <v>0</v>
      </c>
      <c r="E9" s="20">
        <f t="shared" si="1"/>
        <v>13138591</v>
      </c>
      <c r="F9" s="21">
        <f t="shared" si="1"/>
        <v>13158386</v>
      </c>
      <c r="G9" s="21">
        <f t="shared" si="1"/>
        <v>1009547</v>
      </c>
      <c r="H9" s="21">
        <f t="shared" si="1"/>
        <v>1826944</v>
      </c>
      <c r="I9" s="21">
        <f t="shared" si="1"/>
        <v>1561055</v>
      </c>
      <c r="J9" s="21">
        <f t="shared" si="1"/>
        <v>4397546</v>
      </c>
      <c r="K9" s="21">
        <f t="shared" si="1"/>
        <v>1887207</v>
      </c>
      <c r="L9" s="21">
        <f t="shared" si="1"/>
        <v>1118179</v>
      </c>
      <c r="M9" s="21">
        <f t="shared" si="1"/>
        <v>309930</v>
      </c>
      <c r="N9" s="21">
        <f t="shared" si="1"/>
        <v>3315316</v>
      </c>
      <c r="O9" s="21">
        <f t="shared" si="1"/>
        <v>1140527</v>
      </c>
      <c r="P9" s="21">
        <f t="shared" si="1"/>
        <v>3227034</v>
      </c>
      <c r="Q9" s="21">
        <f t="shared" si="1"/>
        <v>1590187</v>
      </c>
      <c r="R9" s="21">
        <f t="shared" si="1"/>
        <v>5957748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13670610</v>
      </c>
      <c r="X9" s="21">
        <f t="shared" si="1"/>
        <v>9854019</v>
      </c>
      <c r="Y9" s="21">
        <f t="shared" si="1"/>
        <v>3816591</v>
      </c>
      <c r="Z9" s="4">
        <f>+IF(X9&lt;&gt;0,+(Y9/X9)*100,0)</f>
        <v>38.73131358890215</v>
      </c>
      <c r="AA9" s="19">
        <f>SUM(AA10:AA14)</f>
        <v>13158386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12691061</v>
      </c>
      <c r="D11" s="22"/>
      <c r="E11" s="23">
        <v>12900786</v>
      </c>
      <c r="F11" s="24">
        <v>13063386</v>
      </c>
      <c r="G11" s="24">
        <v>996438</v>
      </c>
      <c r="H11" s="24">
        <v>1826383</v>
      </c>
      <c r="I11" s="24">
        <v>1556672</v>
      </c>
      <c r="J11" s="24">
        <v>4379493</v>
      </c>
      <c r="K11" s="24">
        <v>1876321</v>
      </c>
      <c r="L11" s="24">
        <v>1091986</v>
      </c>
      <c r="M11" s="24">
        <v>303350</v>
      </c>
      <c r="N11" s="24">
        <v>3271657</v>
      </c>
      <c r="O11" s="24">
        <v>699910</v>
      </c>
      <c r="P11" s="24">
        <v>622627</v>
      </c>
      <c r="Q11" s="24">
        <v>1202396</v>
      </c>
      <c r="R11" s="24">
        <v>2524933</v>
      </c>
      <c r="S11" s="24"/>
      <c r="T11" s="24"/>
      <c r="U11" s="24"/>
      <c r="V11" s="24"/>
      <c r="W11" s="24">
        <v>10176083</v>
      </c>
      <c r="X11" s="24">
        <v>9675666</v>
      </c>
      <c r="Y11" s="24">
        <v>500417</v>
      </c>
      <c r="Z11" s="6">
        <v>5.17</v>
      </c>
      <c r="AA11" s="22">
        <v>13063386</v>
      </c>
    </row>
    <row r="12" spans="1:27" ht="13.5">
      <c r="A12" s="5" t="s">
        <v>39</v>
      </c>
      <c r="B12" s="3"/>
      <c r="C12" s="22">
        <v>116640</v>
      </c>
      <c r="D12" s="22"/>
      <c r="E12" s="23">
        <v>97500</v>
      </c>
      <c r="F12" s="24">
        <v>95000</v>
      </c>
      <c r="G12" s="24">
        <v>13109</v>
      </c>
      <c r="H12" s="24">
        <v>561</v>
      </c>
      <c r="I12" s="24">
        <v>4383</v>
      </c>
      <c r="J12" s="24">
        <v>18053</v>
      </c>
      <c r="K12" s="24">
        <v>10886</v>
      </c>
      <c r="L12" s="24">
        <v>26193</v>
      </c>
      <c r="M12" s="24">
        <v>6580</v>
      </c>
      <c r="N12" s="24">
        <v>43659</v>
      </c>
      <c r="O12" s="24">
        <v>440617</v>
      </c>
      <c r="P12" s="24">
        <v>2604407</v>
      </c>
      <c r="Q12" s="24">
        <v>387791</v>
      </c>
      <c r="R12" s="24">
        <v>3432815</v>
      </c>
      <c r="S12" s="24"/>
      <c r="T12" s="24"/>
      <c r="U12" s="24"/>
      <c r="V12" s="24"/>
      <c r="W12" s="24">
        <v>3494527</v>
      </c>
      <c r="X12" s="24">
        <v>73125</v>
      </c>
      <c r="Y12" s="24">
        <v>3421402</v>
      </c>
      <c r="Z12" s="6">
        <v>4678.84</v>
      </c>
      <c r="AA12" s="22">
        <v>95000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138021</v>
      </c>
      <c r="D14" s="25"/>
      <c r="E14" s="26">
        <v>140305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105228</v>
      </c>
      <c r="Y14" s="27">
        <v>-105228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70295916</v>
      </c>
      <c r="D15" s="19">
        <f>SUM(D16:D18)</f>
        <v>0</v>
      </c>
      <c r="E15" s="20">
        <f t="shared" si="2"/>
        <v>69139357</v>
      </c>
      <c r="F15" s="21">
        <f t="shared" si="2"/>
        <v>68956357</v>
      </c>
      <c r="G15" s="21">
        <f t="shared" si="2"/>
        <v>25818</v>
      </c>
      <c r="H15" s="21">
        <f t="shared" si="2"/>
        <v>4715285</v>
      </c>
      <c r="I15" s="21">
        <f t="shared" si="2"/>
        <v>10941553</v>
      </c>
      <c r="J15" s="21">
        <f t="shared" si="2"/>
        <v>15682656</v>
      </c>
      <c r="K15" s="21">
        <f t="shared" si="2"/>
        <v>6455943</v>
      </c>
      <c r="L15" s="21">
        <f t="shared" si="2"/>
        <v>23140</v>
      </c>
      <c r="M15" s="21">
        <f t="shared" si="2"/>
        <v>6438355</v>
      </c>
      <c r="N15" s="21">
        <f t="shared" si="2"/>
        <v>12917438</v>
      </c>
      <c r="O15" s="21">
        <f t="shared" si="2"/>
        <v>10151287</v>
      </c>
      <c r="P15" s="21">
        <f t="shared" si="2"/>
        <v>6525711</v>
      </c>
      <c r="Q15" s="21">
        <f t="shared" si="2"/>
        <v>8887633</v>
      </c>
      <c r="R15" s="21">
        <f t="shared" si="2"/>
        <v>25564631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54164725</v>
      </c>
      <c r="X15" s="21">
        <f t="shared" si="2"/>
        <v>43471685</v>
      </c>
      <c r="Y15" s="21">
        <f t="shared" si="2"/>
        <v>10693040</v>
      </c>
      <c r="Z15" s="4">
        <f>+IF(X15&lt;&gt;0,+(Y15/X15)*100,0)</f>
        <v>24.59771228099394</v>
      </c>
      <c r="AA15" s="19">
        <f>SUM(AA16:AA18)</f>
        <v>68956357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70193490</v>
      </c>
      <c r="D17" s="22"/>
      <c r="E17" s="23">
        <v>69013357</v>
      </c>
      <c r="F17" s="24">
        <v>68830357</v>
      </c>
      <c r="G17" s="24">
        <v>16716</v>
      </c>
      <c r="H17" s="24">
        <v>4677180</v>
      </c>
      <c r="I17" s="24">
        <v>10907541</v>
      </c>
      <c r="J17" s="24">
        <v>15601437</v>
      </c>
      <c r="K17" s="24">
        <v>6441494</v>
      </c>
      <c r="L17" s="24">
        <v>19140</v>
      </c>
      <c r="M17" s="24">
        <v>6438355</v>
      </c>
      <c r="N17" s="24">
        <v>12898989</v>
      </c>
      <c r="O17" s="24">
        <v>10151287</v>
      </c>
      <c r="P17" s="24">
        <v>6487110</v>
      </c>
      <c r="Q17" s="24">
        <v>8887633</v>
      </c>
      <c r="R17" s="24">
        <v>25526030</v>
      </c>
      <c r="S17" s="24"/>
      <c r="T17" s="24"/>
      <c r="U17" s="24"/>
      <c r="V17" s="24"/>
      <c r="W17" s="24">
        <v>54026456</v>
      </c>
      <c r="X17" s="24">
        <v>43377185</v>
      </c>
      <c r="Y17" s="24">
        <v>10649271</v>
      </c>
      <c r="Z17" s="6">
        <v>24.55</v>
      </c>
      <c r="AA17" s="22">
        <v>68830357</v>
      </c>
    </row>
    <row r="18" spans="1:27" ht="13.5">
      <c r="A18" s="5" t="s">
        <v>45</v>
      </c>
      <c r="B18" s="3"/>
      <c r="C18" s="22">
        <v>102426</v>
      </c>
      <c r="D18" s="22"/>
      <c r="E18" s="23">
        <v>126000</v>
      </c>
      <c r="F18" s="24">
        <v>126000</v>
      </c>
      <c r="G18" s="24">
        <v>9102</v>
      </c>
      <c r="H18" s="24">
        <v>38105</v>
      </c>
      <c r="I18" s="24">
        <v>34012</v>
      </c>
      <c r="J18" s="24">
        <v>81219</v>
      </c>
      <c r="K18" s="24">
        <v>14449</v>
      </c>
      <c r="L18" s="24">
        <v>4000</v>
      </c>
      <c r="M18" s="24"/>
      <c r="N18" s="24">
        <v>18449</v>
      </c>
      <c r="O18" s="24"/>
      <c r="P18" s="24">
        <v>38601</v>
      </c>
      <c r="Q18" s="24"/>
      <c r="R18" s="24">
        <v>38601</v>
      </c>
      <c r="S18" s="24"/>
      <c r="T18" s="24"/>
      <c r="U18" s="24"/>
      <c r="V18" s="24"/>
      <c r="W18" s="24">
        <v>138269</v>
      </c>
      <c r="X18" s="24">
        <v>94500</v>
      </c>
      <c r="Y18" s="24">
        <v>43769</v>
      </c>
      <c r="Z18" s="6">
        <v>46.32</v>
      </c>
      <c r="AA18" s="22">
        <v>126000</v>
      </c>
    </row>
    <row r="19" spans="1:27" ht="13.5">
      <c r="A19" s="2" t="s">
        <v>46</v>
      </c>
      <c r="B19" s="8"/>
      <c r="C19" s="19">
        <f aca="true" t="shared" si="3" ref="C19:Y19">SUM(C20:C23)</f>
        <v>26604</v>
      </c>
      <c r="D19" s="19">
        <f>SUM(D20:D23)</f>
        <v>0</v>
      </c>
      <c r="E19" s="20">
        <f t="shared" si="3"/>
        <v>4224880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3168657</v>
      </c>
      <c r="Y19" s="21">
        <f t="shared" si="3"/>
        <v>-3168657</v>
      </c>
      <c r="Z19" s="4">
        <f>+IF(X19&lt;&gt;0,+(Y19/X19)*100,0)</f>
        <v>-100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26604</v>
      </c>
      <c r="D23" s="22"/>
      <c r="E23" s="23">
        <v>4224880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3168657</v>
      </c>
      <c r="Y23" s="24">
        <v>-3168657</v>
      </c>
      <c r="Z23" s="6">
        <v>-100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163810896</v>
      </c>
      <c r="D25" s="40">
        <f>+D5+D9+D15+D19+D24</f>
        <v>0</v>
      </c>
      <c r="E25" s="41">
        <f t="shared" si="4"/>
        <v>154511302</v>
      </c>
      <c r="F25" s="42">
        <f t="shared" si="4"/>
        <v>160360726</v>
      </c>
      <c r="G25" s="42">
        <f t="shared" si="4"/>
        <v>23123038</v>
      </c>
      <c r="H25" s="42">
        <f t="shared" si="4"/>
        <v>7391687</v>
      </c>
      <c r="I25" s="42">
        <f t="shared" si="4"/>
        <v>14493524</v>
      </c>
      <c r="J25" s="42">
        <f t="shared" si="4"/>
        <v>45008249</v>
      </c>
      <c r="K25" s="42">
        <f t="shared" si="4"/>
        <v>8519877</v>
      </c>
      <c r="L25" s="42">
        <f t="shared" si="4"/>
        <v>2370745</v>
      </c>
      <c r="M25" s="42">
        <f t="shared" si="4"/>
        <v>25833350</v>
      </c>
      <c r="N25" s="42">
        <f t="shared" si="4"/>
        <v>36723972</v>
      </c>
      <c r="O25" s="42">
        <f t="shared" si="4"/>
        <v>12584773</v>
      </c>
      <c r="P25" s="42">
        <f t="shared" si="4"/>
        <v>10830096</v>
      </c>
      <c r="Q25" s="42">
        <f t="shared" si="4"/>
        <v>26564008</v>
      </c>
      <c r="R25" s="42">
        <f t="shared" si="4"/>
        <v>49978877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131711098</v>
      </c>
      <c r="X25" s="42">
        <f t="shared" si="4"/>
        <v>106746416</v>
      </c>
      <c r="Y25" s="42">
        <f t="shared" si="4"/>
        <v>24964682</v>
      </c>
      <c r="Z25" s="43">
        <f>+IF(X25&lt;&gt;0,+(Y25/X25)*100,0)</f>
        <v>23.386904156107686</v>
      </c>
      <c r="AA25" s="40">
        <f>+AA5+AA9+AA15+AA19+AA24</f>
        <v>160360726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40170827</v>
      </c>
      <c r="D28" s="19">
        <f>SUM(D29:D31)</f>
        <v>0</v>
      </c>
      <c r="E28" s="20">
        <f t="shared" si="5"/>
        <v>36898298</v>
      </c>
      <c r="F28" s="21">
        <f t="shared" si="5"/>
        <v>33575896</v>
      </c>
      <c r="G28" s="21">
        <f t="shared" si="5"/>
        <v>2153736</v>
      </c>
      <c r="H28" s="21">
        <f t="shared" si="5"/>
        <v>2053351</v>
      </c>
      <c r="I28" s="21">
        <f t="shared" si="5"/>
        <v>2724002</v>
      </c>
      <c r="J28" s="21">
        <f t="shared" si="5"/>
        <v>6931089</v>
      </c>
      <c r="K28" s="21">
        <f t="shared" si="5"/>
        <v>2480652</v>
      </c>
      <c r="L28" s="21">
        <f t="shared" si="5"/>
        <v>3444165</v>
      </c>
      <c r="M28" s="21">
        <f t="shared" si="5"/>
        <v>3618371</v>
      </c>
      <c r="N28" s="21">
        <f t="shared" si="5"/>
        <v>9543188</v>
      </c>
      <c r="O28" s="21">
        <f t="shared" si="5"/>
        <v>2010051</v>
      </c>
      <c r="P28" s="21">
        <f t="shared" si="5"/>
        <v>2272731</v>
      </c>
      <c r="Q28" s="21">
        <f t="shared" si="5"/>
        <v>-470095</v>
      </c>
      <c r="R28" s="21">
        <f t="shared" si="5"/>
        <v>3812687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20286964</v>
      </c>
      <c r="X28" s="21">
        <f t="shared" si="5"/>
        <v>27726674</v>
      </c>
      <c r="Y28" s="21">
        <f t="shared" si="5"/>
        <v>-7439710</v>
      </c>
      <c r="Z28" s="4">
        <f>+IF(X28&lt;&gt;0,+(Y28/X28)*100,0)</f>
        <v>-26.832320385777248</v>
      </c>
      <c r="AA28" s="19">
        <f>SUM(AA29:AA31)</f>
        <v>33575896</v>
      </c>
    </row>
    <row r="29" spans="1:27" ht="13.5">
      <c r="A29" s="5" t="s">
        <v>33</v>
      </c>
      <c r="B29" s="3"/>
      <c r="C29" s="22">
        <v>11708316</v>
      </c>
      <c r="D29" s="22"/>
      <c r="E29" s="23">
        <v>14450417</v>
      </c>
      <c r="F29" s="24">
        <v>10346253</v>
      </c>
      <c r="G29" s="24">
        <v>917317</v>
      </c>
      <c r="H29" s="24">
        <v>547868</v>
      </c>
      <c r="I29" s="24">
        <v>831774</v>
      </c>
      <c r="J29" s="24">
        <v>2296959</v>
      </c>
      <c r="K29" s="24">
        <v>770746</v>
      </c>
      <c r="L29" s="24">
        <v>1210804</v>
      </c>
      <c r="M29" s="24">
        <v>972145</v>
      </c>
      <c r="N29" s="24">
        <v>2953695</v>
      </c>
      <c r="O29" s="24">
        <v>747027</v>
      </c>
      <c r="P29" s="24">
        <v>829511</v>
      </c>
      <c r="Q29" s="24">
        <v>843712</v>
      </c>
      <c r="R29" s="24">
        <v>2420250</v>
      </c>
      <c r="S29" s="24"/>
      <c r="T29" s="24"/>
      <c r="U29" s="24"/>
      <c r="V29" s="24"/>
      <c r="W29" s="24">
        <v>7670904</v>
      </c>
      <c r="X29" s="24">
        <v>10814199</v>
      </c>
      <c r="Y29" s="24">
        <v>-3143295</v>
      </c>
      <c r="Z29" s="6">
        <v>-29.07</v>
      </c>
      <c r="AA29" s="22">
        <v>10346253</v>
      </c>
    </row>
    <row r="30" spans="1:27" ht="13.5">
      <c r="A30" s="5" t="s">
        <v>34</v>
      </c>
      <c r="B30" s="3"/>
      <c r="C30" s="25">
        <v>21471818</v>
      </c>
      <c r="D30" s="25"/>
      <c r="E30" s="26">
        <v>14914372</v>
      </c>
      <c r="F30" s="27">
        <v>16961365</v>
      </c>
      <c r="G30" s="27">
        <v>908189</v>
      </c>
      <c r="H30" s="27">
        <v>1096660</v>
      </c>
      <c r="I30" s="27">
        <v>1513376</v>
      </c>
      <c r="J30" s="27">
        <v>3518225</v>
      </c>
      <c r="K30" s="27">
        <v>1165004</v>
      </c>
      <c r="L30" s="27">
        <v>1349571</v>
      </c>
      <c r="M30" s="27">
        <v>1488423</v>
      </c>
      <c r="N30" s="27">
        <v>4002998</v>
      </c>
      <c r="O30" s="27">
        <v>710859</v>
      </c>
      <c r="P30" s="27">
        <v>868419</v>
      </c>
      <c r="Q30" s="27">
        <v>-1935278</v>
      </c>
      <c r="R30" s="27">
        <v>-356000</v>
      </c>
      <c r="S30" s="27"/>
      <c r="T30" s="27"/>
      <c r="U30" s="27"/>
      <c r="V30" s="27"/>
      <c r="W30" s="27">
        <v>7165223</v>
      </c>
      <c r="X30" s="27">
        <v>11340620</v>
      </c>
      <c r="Y30" s="27">
        <v>-4175397</v>
      </c>
      <c r="Z30" s="7">
        <v>-36.82</v>
      </c>
      <c r="AA30" s="25">
        <v>16961365</v>
      </c>
    </row>
    <row r="31" spans="1:27" ht="13.5">
      <c r="A31" s="5" t="s">
        <v>35</v>
      </c>
      <c r="B31" s="3"/>
      <c r="C31" s="22">
        <v>6990693</v>
      </c>
      <c r="D31" s="22"/>
      <c r="E31" s="23">
        <v>7533509</v>
      </c>
      <c r="F31" s="24">
        <v>6268278</v>
      </c>
      <c r="G31" s="24">
        <v>328230</v>
      </c>
      <c r="H31" s="24">
        <v>408823</v>
      </c>
      <c r="I31" s="24">
        <v>378852</v>
      </c>
      <c r="J31" s="24">
        <v>1115905</v>
      </c>
      <c r="K31" s="24">
        <v>544902</v>
      </c>
      <c r="L31" s="24">
        <v>883790</v>
      </c>
      <c r="M31" s="24">
        <v>1157803</v>
      </c>
      <c r="N31" s="24">
        <v>2586495</v>
      </c>
      <c r="O31" s="24">
        <v>552165</v>
      </c>
      <c r="P31" s="24">
        <v>574801</v>
      </c>
      <c r="Q31" s="24">
        <v>621471</v>
      </c>
      <c r="R31" s="24">
        <v>1748437</v>
      </c>
      <c r="S31" s="24"/>
      <c r="T31" s="24"/>
      <c r="U31" s="24"/>
      <c r="V31" s="24"/>
      <c r="W31" s="24">
        <v>5450837</v>
      </c>
      <c r="X31" s="24">
        <v>5571855</v>
      </c>
      <c r="Y31" s="24">
        <v>-121018</v>
      </c>
      <c r="Z31" s="6">
        <v>-2.17</v>
      </c>
      <c r="AA31" s="22">
        <v>6268278</v>
      </c>
    </row>
    <row r="32" spans="1:27" ht="13.5">
      <c r="A32" s="2" t="s">
        <v>36</v>
      </c>
      <c r="B32" s="3"/>
      <c r="C32" s="19">
        <f aca="true" t="shared" si="6" ref="C32:Y32">SUM(C33:C37)</f>
        <v>34800913</v>
      </c>
      <c r="D32" s="19">
        <f>SUM(D33:D37)</f>
        <v>0</v>
      </c>
      <c r="E32" s="20">
        <f t="shared" si="6"/>
        <v>31454258</v>
      </c>
      <c r="F32" s="21">
        <f t="shared" si="6"/>
        <v>53093095</v>
      </c>
      <c r="G32" s="21">
        <f t="shared" si="6"/>
        <v>2024408</v>
      </c>
      <c r="H32" s="21">
        <f t="shared" si="6"/>
        <v>5461372</v>
      </c>
      <c r="I32" s="21">
        <f t="shared" si="6"/>
        <v>5221160</v>
      </c>
      <c r="J32" s="21">
        <f t="shared" si="6"/>
        <v>12706940</v>
      </c>
      <c r="K32" s="21">
        <f t="shared" si="6"/>
        <v>4544332</v>
      </c>
      <c r="L32" s="21">
        <f t="shared" si="6"/>
        <v>8291660</v>
      </c>
      <c r="M32" s="21">
        <f t="shared" si="6"/>
        <v>7033899</v>
      </c>
      <c r="N32" s="21">
        <f t="shared" si="6"/>
        <v>19869891</v>
      </c>
      <c r="O32" s="21">
        <f t="shared" si="6"/>
        <v>2645507</v>
      </c>
      <c r="P32" s="21">
        <f t="shared" si="6"/>
        <v>6212893</v>
      </c>
      <c r="Q32" s="21">
        <f t="shared" si="6"/>
        <v>6009791</v>
      </c>
      <c r="R32" s="21">
        <f t="shared" si="6"/>
        <v>14868191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47445022</v>
      </c>
      <c r="X32" s="21">
        <f t="shared" si="6"/>
        <v>23365015</v>
      </c>
      <c r="Y32" s="21">
        <f t="shared" si="6"/>
        <v>24080007</v>
      </c>
      <c r="Z32" s="4">
        <f>+IF(X32&lt;&gt;0,+(Y32/X32)*100,0)</f>
        <v>103.06009647329566</v>
      </c>
      <c r="AA32" s="19">
        <f>SUM(AA33:AA37)</f>
        <v>53093095</v>
      </c>
    </row>
    <row r="33" spans="1:27" ht="13.5">
      <c r="A33" s="5" t="s">
        <v>37</v>
      </c>
      <c r="B33" s="3"/>
      <c r="C33" s="22">
        <v>1594533</v>
      </c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>
        <v>12952820</v>
      </c>
      <c r="D34" s="22"/>
      <c r="E34" s="23">
        <v>11225793</v>
      </c>
      <c r="F34" s="24">
        <v>35383494</v>
      </c>
      <c r="G34" s="24">
        <v>541118</v>
      </c>
      <c r="H34" s="24">
        <v>4148286</v>
      </c>
      <c r="I34" s="24">
        <v>3817801</v>
      </c>
      <c r="J34" s="24">
        <v>8507205</v>
      </c>
      <c r="K34" s="24">
        <v>3254822</v>
      </c>
      <c r="L34" s="24">
        <v>7035841</v>
      </c>
      <c r="M34" s="24">
        <v>5023280</v>
      </c>
      <c r="N34" s="24">
        <v>15313943</v>
      </c>
      <c r="O34" s="24">
        <v>441053</v>
      </c>
      <c r="P34" s="24">
        <v>4627697</v>
      </c>
      <c r="Q34" s="24">
        <v>4477273</v>
      </c>
      <c r="R34" s="24">
        <v>9546023</v>
      </c>
      <c r="S34" s="24"/>
      <c r="T34" s="24"/>
      <c r="U34" s="24"/>
      <c r="V34" s="24"/>
      <c r="W34" s="24">
        <v>33367171</v>
      </c>
      <c r="X34" s="24">
        <v>8372734</v>
      </c>
      <c r="Y34" s="24">
        <v>24994437</v>
      </c>
      <c r="Z34" s="6">
        <v>298.52</v>
      </c>
      <c r="AA34" s="22">
        <v>35383494</v>
      </c>
    </row>
    <row r="35" spans="1:27" ht="13.5">
      <c r="A35" s="5" t="s">
        <v>39</v>
      </c>
      <c r="B35" s="3"/>
      <c r="C35" s="22">
        <v>20115539</v>
      </c>
      <c r="D35" s="22"/>
      <c r="E35" s="23">
        <v>20088161</v>
      </c>
      <c r="F35" s="24">
        <v>17709601</v>
      </c>
      <c r="G35" s="24">
        <v>1483290</v>
      </c>
      <c r="H35" s="24">
        <v>1313086</v>
      </c>
      <c r="I35" s="24">
        <v>1403359</v>
      </c>
      <c r="J35" s="24">
        <v>4199735</v>
      </c>
      <c r="K35" s="24">
        <v>1289510</v>
      </c>
      <c r="L35" s="24">
        <v>1255819</v>
      </c>
      <c r="M35" s="24">
        <v>2010619</v>
      </c>
      <c r="N35" s="24">
        <v>4555948</v>
      </c>
      <c r="O35" s="24">
        <v>2204454</v>
      </c>
      <c r="P35" s="24">
        <v>1585196</v>
      </c>
      <c r="Q35" s="24">
        <v>1532518</v>
      </c>
      <c r="R35" s="24">
        <v>5322168</v>
      </c>
      <c r="S35" s="24"/>
      <c r="T35" s="24"/>
      <c r="U35" s="24"/>
      <c r="V35" s="24"/>
      <c r="W35" s="24">
        <v>14077851</v>
      </c>
      <c r="X35" s="24">
        <v>14887053</v>
      </c>
      <c r="Y35" s="24">
        <v>-809202</v>
      </c>
      <c r="Z35" s="6">
        <v>-5.44</v>
      </c>
      <c r="AA35" s="22">
        <v>17709601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138021</v>
      </c>
      <c r="D37" s="25"/>
      <c r="E37" s="26">
        <v>140304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105228</v>
      </c>
      <c r="Y37" s="27">
        <v>-105228</v>
      </c>
      <c r="Z37" s="7">
        <v>-100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83456580</v>
      </c>
      <c r="D38" s="19">
        <f>SUM(D39:D41)</f>
        <v>0</v>
      </c>
      <c r="E38" s="20">
        <f t="shared" si="7"/>
        <v>85495793</v>
      </c>
      <c r="F38" s="21">
        <f t="shared" si="7"/>
        <v>71978984</v>
      </c>
      <c r="G38" s="21">
        <f t="shared" si="7"/>
        <v>4445379</v>
      </c>
      <c r="H38" s="21">
        <f t="shared" si="7"/>
        <v>5983298</v>
      </c>
      <c r="I38" s="21">
        <f t="shared" si="7"/>
        <v>6077741</v>
      </c>
      <c r="J38" s="21">
        <f t="shared" si="7"/>
        <v>16506418</v>
      </c>
      <c r="K38" s="21">
        <f t="shared" si="7"/>
        <v>5500628</v>
      </c>
      <c r="L38" s="21">
        <f t="shared" si="7"/>
        <v>9794099</v>
      </c>
      <c r="M38" s="21">
        <f t="shared" si="7"/>
        <v>6136824</v>
      </c>
      <c r="N38" s="21">
        <f t="shared" si="7"/>
        <v>21431551</v>
      </c>
      <c r="O38" s="21">
        <f t="shared" si="7"/>
        <v>5546831</v>
      </c>
      <c r="P38" s="21">
        <f t="shared" si="7"/>
        <v>7923053</v>
      </c>
      <c r="Q38" s="21">
        <f t="shared" si="7"/>
        <v>6383311</v>
      </c>
      <c r="R38" s="21">
        <f t="shared" si="7"/>
        <v>19853195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57791164</v>
      </c>
      <c r="X38" s="21">
        <f t="shared" si="7"/>
        <v>55533080</v>
      </c>
      <c r="Y38" s="21">
        <f t="shared" si="7"/>
        <v>2258084</v>
      </c>
      <c r="Z38" s="4">
        <f>+IF(X38&lt;&gt;0,+(Y38/X38)*100,0)</f>
        <v>4.066196220342902</v>
      </c>
      <c r="AA38" s="19">
        <f>SUM(AA39:AA41)</f>
        <v>71978984</v>
      </c>
    </row>
    <row r="39" spans="1:27" ht="13.5">
      <c r="A39" s="5" t="s">
        <v>43</v>
      </c>
      <c r="B39" s="3"/>
      <c r="C39" s="22">
        <v>1503823</v>
      </c>
      <c r="D39" s="22"/>
      <c r="E39" s="23">
        <v>1451457</v>
      </c>
      <c r="F39" s="24">
        <v>1285601</v>
      </c>
      <c r="G39" s="24">
        <v>106870</v>
      </c>
      <c r="H39" s="24">
        <v>105283</v>
      </c>
      <c r="I39" s="24">
        <v>111483</v>
      </c>
      <c r="J39" s="24">
        <v>323636</v>
      </c>
      <c r="K39" s="24">
        <v>109907</v>
      </c>
      <c r="L39" s="24">
        <v>235191</v>
      </c>
      <c r="M39" s="24">
        <v>108372</v>
      </c>
      <c r="N39" s="24">
        <v>453470</v>
      </c>
      <c r="O39" s="24">
        <v>115663</v>
      </c>
      <c r="P39" s="24">
        <v>113012</v>
      </c>
      <c r="Q39" s="24">
        <v>122668</v>
      </c>
      <c r="R39" s="24">
        <v>351343</v>
      </c>
      <c r="S39" s="24"/>
      <c r="T39" s="24"/>
      <c r="U39" s="24"/>
      <c r="V39" s="24"/>
      <c r="W39" s="24">
        <v>1128449</v>
      </c>
      <c r="X39" s="24">
        <v>1079251</v>
      </c>
      <c r="Y39" s="24">
        <v>49198</v>
      </c>
      <c r="Z39" s="6">
        <v>4.56</v>
      </c>
      <c r="AA39" s="22">
        <v>1285601</v>
      </c>
    </row>
    <row r="40" spans="1:27" ht="13.5">
      <c r="A40" s="5" t="s">
        <v>44</v>
      </c>
      <c r="B40" s="3"/>
      <c r="C40" s="22">
        <v>69958583</v>
      </c>
      <c r="D40" s="22"/>
      <c r="E40" s="23">
        <v>69013303</v>
      </c>
      <c r="F40" s="24">
        <v>58285009</v>
      </c>
      <c r="G40" s="24">
        <v>3350723</v>
      </c>
      <c r="H40" s="24">
        <v>4856745</v>
      </c>
      <c r="I40" s="24">
        <v>4967591</v>
      </c>
      <c r="J40" s="24">
        <v>13175059</v>
      </c>
      <c r="K40" s="24">
        <v>4345154</v>
      </c>
      <c r="L40" s="24">
        <v>7585689</v>
      </c>
      <c r="M40" s="24">
        <v>4826801</v>
      </c>
      <c r="N40" s="24">
        <v>16757644</v>
      </c>
      <c r="O40" s="24">
        <v>4384022</v>
      </c>
      <c r="P40" s="24">
        <v>6722038</v>
      </c>
      <c r="Q40" s="24">
        <v>5166741</v>
      </c>
      <c r="R40" s="24">
        <v>16272801</v>
      </c>
      <c r="S40" s="24"/>
      <c r="T40" s="24"/>
      <c r="U40" s="24"/>
      <c r="V40" s="24"/>
      <c r="W40" s="24">
        <v>46205504</v>
      </c>
      <c r="X40" s="24">
        <v>43377185</v>
      </c>
      <c r="Y40" s="24">
        <v>2828319</v>
      </c>
      <c r="Z40" s="6">
        <v>6.52</v>
      </c>
      <c r="AA40" s="22">
        <v>58285009</v>
      </c>
    </row>
    <row r="41" spans="1:27" ht="13.5">
      <c r="A41" s="5" t="s">
        <v>45</v>
      </c>
      <c r="B41" s="3"/>
      <c r="C41" s="22">
        <v>11994174</v>
      </c>
      <c r="D41" s="22"/>
      <c r="E41" s="23">
        <v>15031033</v>
      </c>
      <c r="F41" s="24">
        <v>12408374</v>
      </c>
      <c r="G41" s="24">
        <v>987786</v>
      </c>
      <c r="H41" s="24">
        <v>1021270</v>
      </c>
      <c r="I41" s="24">
        <v>998667</v>
      </c>
      <c r="J41" s="24">
        <v>3007723</v>
      </c>
      <c r="K41" s="24">
        <v>1045567</v>
      </c>
      <c r="L41" s="24">
        <v>1973219</v>
      </c>
      <c r="M41" s="24">
        <v>1201651</v>
      </c>
      <c r="N41" s="24">
        <v>4220437</v>
      </c>
      <c r="O41" s="24">
        <v>1047146</v>
      </c>
      <c r="P41" s="24">
        <v>1088003</v>
      </c>
      <c r="Q41" s="24">
        <v>1093902</v>
      </c>
      <c r="R41" s="24">
        <v>3229051</v>
      </c>
      <c r="S41" s="24"/>
      <c r="T41" s="24"/>
      <c r="U41" s="24"/>
      <c r="V41" s="24"/>
      <c r="W41" s="24">
        <v>10457211</v>
      </c>
      <c r="X41" s="24">
        <v>11076644</v>
      </c>
      <c r="Y41" s="24">
        <v>-619433</v>
      </c>
      <c r="Z41" s="6">
        <v>-5.59</v>
      </c>
      <c r="AA41" s="22">
        <v>12408374</v>
      </c>
    </row>
    <row r="42" spans="1:27" ht="13.5">
      <c r="A42" s="2" t="s">
        <v>46</v>
      </c>
      <c r="B42" s="8"/>
      <c r="C42" s="19">
        <f aca="true" t="shared" si="8" ref="C42:Y42">SUM(C43:C46)</f>
        <v>4430425</v>
      </c>
      <c r="D42" s="19">
        <f>SUM(D43:D46)</f>
        <v>0</v>
      </c>
      <c r="E42" s="20">
        <f t="shared" si="8"/>
        <v>4610450</v>
      </c>
      <c r="F42" s="21">
        <f t="shared" si="8"/>
        <v>4555496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3457836</v>
      </c>
      <c r="Y42" s="21">
        <f t="shared" si="8"/>
        <v>-3457836</v>
      </c>
      <c r="Z42" s="4">
        <f>+IF(X42&lt;&gt;0,+(Y42/X42)*100,0)</f>
        <v>-100</v>
      </c>
      <c r="AA42" s="19">
        <f>SUM(AA43:AA46)</f>
        <v>4555496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4430425</v>
      </c>
      <c r="D46" s="22"/>
      <c r="E46" s="23">
        <v>4610450</v>
      </c>
      <c r="F46" s="24">
        <v>4555496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3457836</v>
      </c>
      <c r="Y46" s="24">
        <v>-3457836</v>
      </c>
      <c r="Z46" s="6">
        <v>-100</v>
      </c>
      <c r="AA46" s="22">
        <v>4555496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162858745</v>
      </c>
      <c r="D48" s="40">
        <f>+D28+D32+D38+D42+D47</f>
        <v>0</v>
      </c>
      <c r="E48" s="41">
        <f t="shared" si="9"/>
        <v>158458799</v>
      </c>
      <c r="F48" s="42">
        <f t="shared" si="9"/>
        <v>163203471</v>
      </c>
      <c r="G48" s="42">
        <f t="shared" si="9"/>
        <v>8623523</v>
      </c>
      <c r="H48" s="42">
        <f t="shared" si="9"/>
        <v>13498021</v>
      </c>
      <c r="I48" s="42">
        <f t="shared" si="9"/>
        <v>14022903</v>
      </c>
      <c r="J48" s="42">
        <f t="shared" si="9"/>
        <v>36144447</v>
      </c>
      <c r="K48" s="42">
        <f t="shared" si="9"/>
        <v>12525612</v>
      </c>
      <c r="L48" s="42">
        <f t="shared" si="9"/>
        <v>21529924</v>
      </c>
      <c r="M48" s="42">
        <f t="shared" si="9"/>
        <v>16789094</v>
      </c>
      <c r="N48" s="42">
        <f t="shared" si="9"/>
        <v>50844630</v>
      </c>
      <c r="O48" s="42">
        <f t="shared" si="9"/>
        <v>10202389</v>
      </c>
      <c r="P48" s="42">
        <f t="shared" si="9"/>
        <v>16408677</v>
      </c>
      <c r="Q48" s="42">
        <f t="shared" si="9"/>
        <v>11923007</v>
      </c>
      <c r="R48" s="42">
        <f t="shared" si="9"/>
        <v>38534073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125523150</v>
      </c>
      <c r="X48" s="42">
        <f t="shared" si="9"/>
        <v>110082605</v>
      </c>
      <c r="Y48" s="42">
        <f t="shared" si="9"/>
        <v>15440545</v>
      </c>
      <c r="Z48" s="43">
        <f>+IF(X48&lt;&gt;0,+(Y48/X48)*100,0)</f>
        <v>14.026325957675148</v>
      </c>
      <c r="AA48" s="40">
        <f>+AA28+AA32+AA38+AA42+AA47</f>
        <v>163203471</v>
      </c>
    </row>
    <row r="49" spans="1:27" ht="13.5">
      <c r="A49" s="14" t="s">
        <v>58</v>
      </c>
      <c r="B49" s="15"/>
      <c r="C49" s="44">
        <f aca="true" t="shared" si="10" ref="C49:Y49">+C25-C48</f>
        <v>952151</v>
      </c>
      <c r="D49" s="44">
        <f>+D25-D48</f>
        <v>0</v>
      </c>
      <c r="E49" s="45">
        <f t="shared" si="10"/>
        <v>-3947497</v>
      </c>
      <c r="F49" s="46">
        <f t="shared" si="10"/>
        <v>-2842745</v>
      </c>
      <c r="G49" s="46">
        <f t="shared" si="10"/>
        <v>14499515</v>
      </c>
      <c r="H49" s="46">
        <f t="shared" si="10"/>
        <v>-6106334</v>
      </c>
      <c r="I49" s="46">
        <f t="shared" si="10"/>
        <v>470621</v>
      </c>
      <c r="J49" s="46">
        <f t="shared" si="10"/>
        <v>8863802</v>
      </c>
      <c r="K49" s="46">
        <f t="shared" si="10"/>
        <v>-4005735</v>
      </c>
      <c r="L49" s="46">
        <f t="shared" si="10"/>
        <v>-19159179</v>
      </c>
      <c r="M49" s="46">
        <f t="shared" si="10"/>
        <v>9044256</v>
      </c>
      <c r="N49" s="46">
        <f t="shared" si="10"/>
        <v>-14120658</v>
      </c>
      <c r="O49" s="46">
        <f t="shared" si="10"/>
        <v>2382384</v>
      </c>
      <c r="P49" s="46">
        <f t="shared" si="10"/>
        <v>-5578581</v>
      </c>
      <c r="Q49" s="46">
        <f t="shared" si="10"/>
        <v>14641001</v>
      </c>
      <c r="R49" s="46">
        <f t="shared" si="10"/>
        <v>11444804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6187948</v>
      </c>
      <c r="X49" s="46">
        <f>IF(F25=F48,0,X25-X48)</f>
        <v>-3336189</v>
      </c>
      <c r="Y49" s="46">
        <f t="shared" si="10"/>
        <v>9524137</v>
      </c>
      <c r="Z49" s="47">
        <f>+IF(X49&lt;&gt;0,+(Y49/X49)*100,0)</f>
        <v>-285.4795396783575</v>
      </c>
      <c r="AA49" s="44">
        <f>+AA25-AA48</f>
        <v>-2842745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12310930353</v>
      </c>
      <c r="D5" s="19">
        <f>SUM(D6:D8)</f>
        <v>0</v>
      </c>
      <c r="E5" s="20">
        <f t="shared" si="0"/>
        <v>12656790240</v>
      </c>
      <c r="F5" s="21">
        <f t="shared" si="0"/>
        <v>13365247610</v>
      </c>
      <c r="G5" s="21">
        <f t="shared" si="0"/>
        <v>1536647743</v>
      </c>
      <c r="H5" s="21">
        <f t="shared" si="0"/>
        <v>1515084764</v>
      </c>
      <c r="I5" s="21">
        <f t="shared" si="0"/>
        <v>809237570</v>
      </c>
      <c r="J5" s="21">
        <f t="shared" si="0"/>
        <v>3860970077</v>
      </c>
      <c r="K5" s="21">
        <f t="shared" si="0"/>
        <v>814992482</v>
      </c>
      <c r="L5" s="21">
        <f t="shared" si="0"/>
        <v>748720044</v>
      </c>
      <c r="M5" s="21">
        <f t="shared" si="0"/>
        <v>2237840807</v>
      </c>
      <c r="N5" s="21">
        <f t="shared" si="0"/>
        <v>3801553333</v>
      </c>
      <c r="O5" s="21">
        <f t="shared" si="0"/>
        <v>855343792</v>
      </c>
      <c r="P5" s="21">
        <f t="shared" si="0"/>
        <v>823181707</v>
      </c>
      <c r="Q5" s="21">
        <f t="shared" si="0"/>
        <v>2021758540</v>
      </c>
      <c r="R5" s="21">
        <f t="shared" si="0"/>
        <v>3700284039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11362807449</v>
      </c>
      <c r="X5" s="21">
        <f t="shared" si="0"/>
        <v>10228355554</v>
      </c>
      <c r="Y5" s="21">
        <f t="shared" si="0"/>
        <v>1134451895</v>
      </c>
      <c r="Z5" s="4">
        <f>+IF(X5&lt;&gt;0,+(Y5/X5)*100,0)</f>
        <v>11.091244227977098</v>
      </c>
      <c r="AA5" s="19">
        <f>SUM(AA6:AA8)</f>
        <v>13365247610</v>
      </c>
    </row>
    <row r="6" spans="1:27" ht="13.5">
      <c r="A6" s="5" t="s">
        <v>33</v>
      </c>
      <c r="B6" s="3"/>
      <c r="C6" s="22">
        <v>301714013</v>
      </c>
      <c r="D6" s="22"/>
      <c r="E6" s="23">
        <v>314011983</v>
      </c>
      <c r="F6" s="24">
        <v>304154527</v>
      </c>
      <c r="G6" s="24">
        <v>47710752</v>
      </c>
      <c r="H6" s="24">
        <v>-5067385</v>
      </c>
      <c r="I6" s="24">
        <v>16152033</v>
      </c>
      <c r="J6" s="24">
        <v>58795400</v>
      </c>
      <c r="K6" s="24">
        <v>15036453</v>
      </c>
      <c r="L6" s="24">
        <v>2314112</v>
      </c>
      <c r="M6" s="24">
        <v>57747262</v>
      </c>
      <c r="N6" s="24">
        <v>75097827</v>
      </c>
      <c r="O6" s="24">
        <v>37972065</v>
      </c>
      <c r="P6" s="24">
        <v>2488407</v>
      </c>
      <c r="Q6" s="24">
        <v>26700044</v>
      </c>
      <c r="R6" s="24">
        <v>67160516</v>
      </c>
      <c r="S6" s="24"/>
      <c r="T6" s="24"/>
      <c r="U6" s="24"/>
      <c r="V6" s="24"/>
      <c r="W6" s="24">
        <v>201053743</v>
      </c>
      <c r="X6" s="24">
        <v>268098998</v>
      </c>
      <c r="Y6" s="24">
        <v>-67045255</v>
      </c>
      <c r="Z6" s="6">
        <v>-25.01</v>
      </c>
      <c r="AA6" s="22">
        <v>304154527</v>
      </c>
    </row>
    <row r="7" spans="1:27" ht="13.5">
      <c r="A7" s="5" t="s">
        <v>34</v>
      </c>
      <c r="B7" s="3"/>
      <c r="C7" s="25">
        <v>11726702424</v>
      </c>
      <c r="D7" s="25"/>
      <c r="E7" s="26">
        <v>12061150654</v>
      </c>
      <c r="F7" s="27">
        <v>12818682300</v>
      </c>
      <c r="G7" s="27">
        <v>1474437291</v>
      </c>
      <c r="H7" s="27">
        <v>1508536484</v>
      </c>
      <c r="I7" s="27">
        <v>776066384</v>
      </c>
      <c r="J7" s="27">
        <v>3759040159</v>
      </c>
      <c r="K7" s="27">
        <v>783653425</v>
      </c>
      <c r="L7" s="27">
        <v>732398894</v>
      </c>
      <c r="M7" s="27">
        <v>2167674908</v>
      </c>
      <c r="N7" s="27">
        <v>3683727227</v>
      </c>
      <c r="O7" s="27">
        <v>798754305</v>
      </c>
      <c r="P7" s="27">
        <v>803891555</v>
      </c>
      <c r="Q7" s="27">
        <v>1975826664</v>
      </c>
      <c r="R7" s="27">
        <v>3578472524</v>
      </c>
      <c r="S7" s="27"/>
      <c r="T7" s="27"/>
      <c r="U7" s="27"/>
      <c r="V7" s="27"/>
      <c r="W7" s="27">
        <v>11021239910</v>
      </c>
      <c r="X7" s="27">
        <v>9858789997</v>
      </c>
      <c r="Y7" s="27">
        <v>1162449913</v>
      </c>
      <c r="Z7" s="7">
        <v>11.79</v>
      </c>
      <c r="AA7" s="25">
        <v>12818682300</v>
      </c>
    </row>
    <row r="8" spans="1:27" ht="13.5">
      <c r="A8" s="5" t="s">
        <v>35</v>
      </c>
      <c r="B8" s="3"/>
      <c r="C8" s="22">
        <v>282513916</v>
      </c>
      <c r="D8" s="22"/>
      <c r="E8" s="23">
        <v>281627603</v>
      </c>
      <c r="F8" s="24">
        <v>242410783</v>
      </c>
      <c r="G8" s="24">
        <v>14499700</v>
      </c>
      <c r="H8" s="24">
        <v>11615665</v>
      </c>
      <c r="I8" s="24">
        <v>17019153</v>
      </c>
      <c r="J8" s="24">
        <v>43134518</v>
      </c>
      <c r="K8" s="24">
        <v>16302604</v>
      </c>
      <c r="L8" s="24">
        <v>14007038</v>
      </c>
      <c r="M8" s="24">
        <v>12418637</v>
      </c>
      <c r="N8" s="24">
        <v>42728279</v>
      </c>
      <c r="O8" s="24">
        <v>18617422</v>
      </c>
      <c r="P8" s="24">
        <v>16801745</v>
      </c>
      <c r="Q8" s="24">
        <v>19231832</v>
      </c>
      <c r="R8" s="24">
        <v>54650999</v>
      </c>
      <c r="S8" s="24"/>
      <c r="T8" s="24"/>
      <c r="U8" s="24"/>
      <c r="V8" s="24"/>
      <c r="W8" s="24">
        <v>140513796</v>
      </c>
      <c r="X8" s="24">
        <v>101466559</v>
      </c>
      <c r="Y8" s="24">
        <v>39047237</v>
      </c>
      <c r="Z8" s="6">
        <v>38.48</v>
      </c>
      <c r="AA8" s="22">
        <v>242410783</v>
      </c>
    </row>
    <row r="9" spans="1:27" ht="13.5">
      <c r="A9" s="2" t="s">
        <v>36</v>
      </c>
      <c r="B9" s="3"/>
      <c r="C9" s="19">
        <f aca="true" t="shared" si="1" ref="C9:Y9">SUM(C10:C14)</f>
        <v>2884042801</v>
      </c>
      <c r="D9" s="19">
        <f>SUM(D10:D14)</f>
        <v>0</v>
      </c>
      <c r="E9" s="20">
        <f t="shared" si="1"/>
        <v>3315492127</v>
      </c>
      <c r="F9" s="21">
        <f t="shared" si="1"/>
        <v>3594626271</v>
      </c>
      <c r="G9" s="21">
        <f t="shared" si="1"/>
        <v>73718169</v>
      </c>
      <c r="H9" s="21">
        <f t="shared" si="1"/>
        <v>202299983</v>
      </c>
      <c r="I9" s="21">
        <f t="shared" si="1"/>
        <v>176411003</v>
      </c>
      <c r="J9" s="21">
        <f t="shared" si="1"/>
        <v>452429155</v>
      </c>
      <c r="K9" s="21">
        <f t="shared" si="1"/>
        <v>157998590</v>
      </c>
      <c r="L9" s="21">
        <f t="shared" si="1"/>
        <v>221422294</v>
      </c>
      <c r="M9" s="21">
        <f t="shared" si="1"/>
        <v>188812804</v>
      </c>
      <c r="N9" s="21">
        <f t="shared" si="1"/>
        <v>568233688</v>
      </c>
      <c r="O9" s="21">
        <f t="shared" si="1"/>
        <v>99757427</v>
      </c>
      <c r="P9" s="21">
        <f t="shared" si="1"/>
        <v>166352134</v>
      </c>
      <c r="Q9" s="21">
        <f t="shared" si="1"/>
        <v>368530673</v>
      </c>
      <c r="R9" s="21">
        <f t="shared" si="1"/>
        <v>634640234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1655303077</v>
      </c>
      <c r="X9" s="21">
        <f t="shared" si="1"/>
        <v>2010545695</v>
      </c>
      <c r="Y9" s="21">
        <f t="shared" si="1"/>
        <v>-355242618</v>
      </c>
      <c r="Z9" s="4">
        <f>+IF(X9&lt;&gt;0,+(Y9/X9)*100,0)</f>
        <v>-17.668965141326968</v>
      </c>
      <c r="AA9" s="19">
        <f>SUM(AA10:AA14)</f>
        <v>3594626271</v>
      </c>
    </row>
    <row r="10" spans="1:27" ht="13.5">
      <c r="A10" s="5" t="s">
        <v>37</v>
      </c>
      <c r="B10" s="3"/>
      <c r="C10" s="22">
        <v>102673486</v>
      </c>
      <c r="D10" s="22"/>
      <c r="E10" s="23">
        <v>96804487</v>
      </c>
      <c r="F10" s="24">
        <v>111745849</v>
      </c>
      <c r="G10" s="24">
        <v>7030560</v>
      </c>
      <c r="H10" s="24">
        <v>4871138</v>
      </c>
      <c r="I10" s="24">
        <v>6782004</v>
      </c>
      <c r="J10" s="24">
        <v>18683702</v>
      </c>
      <c r="K10" s="24">
        <v>4842646</v>
      </c>
      <c r="L10" s="24">
        <v>2723113</v>
      </c>
      <c r="M10" s="24">
        <v>6432236</v>
      </c>
      <c r="N10" s="24">
        <v>13997995</v>
      </c>
      <c r="O10" s="24">
        <v>6143047</v>
      </c>
      <c r="P10" s="24">
        <v>12068816</v>
      </c>
      <c r="Q10" s="24">
        <v>8554678</v>
      </c>
      <c r="R10" s="24">
        <v>26766541</v>
      </c>
      <c r="S10" s="24"/>
      <c r="T10" s="24"/>
      <c r="U10" s="24"/>
      <c r="V10" s="24"/>
      <c r="W10" s="24">
        <v>59448238</v>
      </c>
      <c r="X10" s="24">
        <v>62879559</v>
      </c>
      <c r="Y10" s="24">
        <v>-3431321</v>
      </c>
      <c r="Z10" s="6">
        <v>-5.46</v>
      </c>
      <c r="AA10" s="22">
        <v>111745849</v>
      </c>
    </row>
    <row r="11" spans="1:27" ht="13.5">
      <c r="A11" s="5" t="s">
        <v>38</v>
      </c>
      <c r="B11" s="3"/>
      <c r="C11" s="22">
        <v>86704018</v>
      </c>
      <c r="D11" s="22"/>
      <c r="E11" s="23">
        <v>123769544</v>
      </c>
      <c r="F11" s="24">
        <v>137775271</v>
      </c>
      <c r="G11" s="24">
        <v>2123931</v>
      </c>
      <c r="H11" s="24">
        <v>3234775</v>
      </c>
      <c r="I11" s="24">
        <v>6143411</v>
      </c>
      <c r="J11" s="24">
        <v>11502117</v>
      </c>
      <c r="K11" s="24">
        <v>4805363</v>
      </c>
      <c r="L11" s="24">
        <v>8458669</v>
      </c>
      <c r="M11" s="24">
        <v>13023131</v>
      </c>
      <c r="N11" s="24">
        <v>26287163</v>
      </c>
      <c r="O11" s="24">
        <v>5989862</v>
      </c>
      <c r="P11" s="24">
        <v>12875522</v>
      </c>
      <c r="Q11" s="24">
        <v>11192506</v>
      </c>
      <c r="R11" s="24">
        <v>30057890</v>
      </c>
      <c r="S11" s="24"/>
      <c r="T11" s="24"/>
      <c r="U11" s="24"/>
      <c r="V11" s="24"/>
      <c r="W11" s="24">
        <v>67847170</v>
      </c>
      <c r="X11" s="24">
        <v>53957160</v>
      </c>
      <c r="Y11" s="24">
        <v>13890010</v>
      </c>
      <c r="Z11" s="6">
        <v>25.74</v>
      </c>
      <c r="AA11" s="22">
        <v>137775271</v>
      </c>
    </row>
    <row r="12" spans="1:27" ht="13.5">
      <c r="A12" s="5" t="s">
        <v>39</v>
      </c>
      <c r="B12" s="3"/>
      <c r="C12" s="22">
        <v>1225033937</v>
      </c>
      <c r="D12" s="22"/>
      <c r="E12" s="23">
        <v>1194620009</v>
      </c>
      <c r="F12" s="24">
        <v>1197452546</v>
      </c>
      <c r="G12" s="24">
        <v>37238928</v>
      </c>
      <c r="H12" s="24">
        <v>81703962</v>
      </c>
      <c r="I12" s="24">
        <v>68717035</v>
      </c>
      <c r="J12" s="24">
        <v>187659925</v>
      </c>
      <c r="K12" s="24">
        <v>56762020</v>
      </c>
      <c r="L12" s="24">
        <v>74333408</v>
      </c>
      <c r="M12" s="24">
        <v>52162649</v>
      </c>
      <c r="N12" s="24">
        <v>183258077</v>
      </c>
      <c r="O12" s="24">
        <v>21301673</v>
      </c>
      <c r="P12" s="24">
        <v>55875818</v>
      </c>
      <c r="Q12" s="24">
        <v>79656490</v>
      </c>
      <c r="R12" s="24">
        <v>156833981</v>
      </c>
      <c r="S12" s="24"/>
      <c r="T12" s="24"/>
      <c r="U12" s="24"/>
      <c r="V12" s="24"/>
      <c r="W12" s="24">
        <v>527751983</v>
      </c>
      <c r="X12" s="24">
        <v>867172497</v>
      </c>
      <c r="Y12" s="24">
        <v>-339420514</v>
      </c>
      <c r="Z12" s="6">
        <v>-39.14</v>
      </c>
      <c r="AA12" s="22">
        <v>1197452546</v>
      </c>
    </row>
    <row r="13" spans="1:27" ht="13.5">
      <c r="A13" s="5" t="s">
        <v>40</v>
      </c>
      <c r="B13" s="3"/>
      <c r="C13" s="22">
        <v>1203137936</v>
      </c>
      <c r="D13" s="22"/>
      <c r="E13" s="23">
        <v>1605746301</v>
      </c>
      <c r="F13" s="24">
        <v>1845533626</v>
      </c>
      <c r="G13" s="24">
        <v>17355624</v>
      </c>
      <c r="H13" s="24">
        <v>59134097</v>
      </c>
      <c r="I13" s="24">
        <v>67171019</v>
      </c>
      <c r="J13" s="24">
        <v>143660740</v>
      </c>
      <c r="K13" s="24">
        <v>65516566</v>
      </c>
      <c r="L13" s="24">
        <v>100434390</v>
      </c>
      <c r="M13" s="24">
        <v>96388328</v>
      </c>
      <c r="N13" s="24">
        <v>262339284</v>
      </c>
      <c r="O13" s="24">
        <v>43330006</v>
      </c>
      <c r="P13" s="24">
        <v>59714947</v>
      </c>
      <c r="Q13" s="24">
        <v>247069995</v>
      </c>
      <c r="R13" s="24">
        <v>350114948</v>
      </c>
      <c r="S13" s="24"/>
      <c r="T13" s="24"/>
      <c r="U13" s="24"/>
      <c r="V13" s="24"/>
      <c r="W13" s="24">
        <v>756114972</v>
      </c>
      <c r="X13" s="24">
        <v>830901064</v>
      </c>
      <c r="Y13" s="24">
        <v>-74786092</v>
      </c>
      <c r="Z13" s="6">
        <v>-9</v>
      </c>
      <c r="AA13" s="22">
        <v>1845533626</v>
      </c>
    </row>
    <row r="14" spans="1:27" ht="13.5">
      <c r="A14" s="5" t="s">
        <v>41</v>
      </c>
      <c r="B14" s="3"/>
      <c r="C14" s="25">
        <v>266493424</v>
      </c>
      <c r="D14" s="25"/>
      <c r="E14" s="26">
        <v>294551786</v>
      </c>
      <c r="F14" s="27">
        <v>302118979</v>
      </c>
      <c r="G14" s="27">
        <v>9969126</v>
      </c>
      <c r="H14" s="27">
        <v>53356011</v>
      </c>
      <c r="I14" s="27">
        <v>27597534</v>
      </c>
      <c r="J14" s="27">
        <v>90922671</v>
      </c>
      <c r="K14" s="27">
        <v>26071995</v>
      </c>
      <c r="L14" s="27">
        <v>35472714</v>
      </c>
      <c r="M14" s="27">
        <v>20806460</v>
      </c>
      <c r="N14" s="27">
        <v>82351169</v>
      </c>
      <c r="O14" s="27">
        <v>22992839</v>
      </c>
      <c r="P14" s="27">
        <v>25817031</v>
      </c>
      <c r="Q14" s="27">
        <v>22057004</v>
      </c>
      <c r="R14" s="27">
        <v>70866874</v>
      </c>
      <c r="S14" s="27"/>
      <c r="T14" s="27"/>
      <c r="U14" s="27"/>
      <c r="V14" s="27"/>
      <c r="W14" s="27">
        <v>244140714</v>
      </c>
      <c r="X14" s="27">
        <v>195635415</v>
      </c>
      <c r="Y14" s="27">
        <v>48505299</v>
      </c>
      <c r="Z14" s="7">
        <v>24.79</v>
      </c>
      <c r="AA14" s="25">
        <v>302118979</v>
      </c>
    </row>
    <row r="15" spans="1:27" ht="13.5">
      <c r="A15" s="2" t="s">
        <v>42</v>
      </c>
      <c r="B15" s="8"/>
      <c r="C15" s="19">
        <f aca="true" t="shared" si="2" ref="C15:Y15">SUM(C16:C18)</f>
        <v>2216340398</v>
      </c>
      <c r="D15" s="19">
        <f>SUM(D16:D18)</f>
        <v>0</v>
      </c>
      <c r="E15" s="20">
        <f t="shared" si="2"/>
        <v>1904755877</v>
      </c>
      <c r="F15" s="21">
        <f t="shared" si="2"/>
        <v>2024451179</v>
      </c>
      <c r="G15" s="21">
        <f t="shared" si="2"/>
        <v>34009727</v>
      </c>
      <c r="H15" s="21">
        <f t="shared" si="2"/>
        <v>167425983</v>
      </c>
      <c r="I15" s="21">
        <f t="shared" si="2"/>
        <v>194422213</v>
      </c>
      <c r="J15" s="21">
        <f t="shared" si="2"/>
        <v>395857923</v>
      </c>
      <c r="K15" s="21">
        <f t="shared" si="2"/>
        <v>183380559</v>
      </c>
      <c r="L15" s="21">
        <f t="shared" si="2"/>
        <v>190442734</v>
      </c>
      <c r="M15" s="21">
        <f t="shared" si="2"/>
        <v>189647200</v>
      </c>
      <c r="N15" s="21">
        <f t="shared" si="2"/>
        <v>563470493</v>
      </c>
      <c r="O15" s="21">
        <f t="shared" si="2"/>
        <v>91276854</v>
      </c>
      <c r="P15" s="21">
        <f t="shared" si="2"/>
        <v>111215490</v>
      </c>
      <c r="Q15" s="21">
        <f t="shared" si="2"/>
        <v>164115459</v>
      </c>
      <c r="R15" s="21">
        <f t="shared" si="2"/>
        <v>366607803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1325936219</v>
      </c>
      <c r="X15" s="21">
        <f t="shared" si="2"/>
        <v>1152599501</v>
      </c>
      <c r="Y15" s="21">
        <f t="shared" si="2"/>
        <v>173336718</v>
      </c>
      <c r="Z15" s="4">
        <f>+IF(X15&lt;&gt;0,+(Y15/X15)*100,0)</f>
        <v>15.038763928807219</v>
      </c>
      <c r="AA15" s="19">
        <f>SUM(AA16:AA18)</f>
        <v>2024451179</v>
      </c>
    </row>
    <row r="16" spans="1:27" ht="13.5">
      <c r="A16" s="5" t="s">
        <v>43</v>
      </c>
      <c r="B16" s="3"/>
      <c r="C16" s="22">
        <v>445365980</v>
      </c>
      <c r="D16" s="22"/>
      <c r="E16" s="23">
        <v>305929076</v>
      </c>
      <c r="F16" s="24">
        <v>321020290</v>
      </c>
      <c r="G16" s="24">
        <v>26743351</v>
      </c>
      <c r="H16" s="24">
        <v>25344557</v>
      </c>
      <c r="I16" s="24">
        <v>29010726</v>
      </c>
      <c r="J16" s="24">
        <v>81098634</v>
      </c>
      <c r="K16" s="24">
        <v>26607915</v>
      </c>
      <c r="L16" s="24">
        <v>25496060</v>
      </c>
      <c r="M16" s="24">
        <v>24888703</v>
      </c>
      <c r="N16" s="24">
        <v>76992678</v>
      </c>
      <c r="O16" s="24">
        <v>25447849</v>
      </c>
      <c r="P16" s="24">
        <v>33128839</v>
      </c>
      <c r="Q16" s="24">
        <v>27142930</v>
      </c>
      <c r="R16" s="24">
        <v>85719618</v>
      </c>
      <c r="S16" s="24"/>
      <c r="T16" s="24"/>
      <c r="U16" s="24"/>
      <c r="V16" s="24"/>
      <c r="W16" s="24">
        <v>243810930</v>
      </c>
      <c r="X16" s="24">
        <v>224640417</v>
      </c>
      <c r="Y16" s="24">
        <v>19170513</v>
      </c>
      <c r="Z16" s="6">
        <v>8.53</v>
      </c>
      <c r="AA16" s="22">
        <v>321020290</v>
      </c>
    </row>
    <row r="17" spans="1:27" ht="13.5">
      <c r="A17" s="5" t="s">
        <v>44</v>
      </c>
      <c r="B17" s="3"/>
      <c r="C17" s="22">
        <v>1763369033</v>
      </c>
      <c r="D17" s="22"/>
      <c r="E17" s="23">
        <v>1592599391</v>
      </c>
      <c r="F17" s="24">
        <v>1694798774</v>
      </c>
      <c r="G17" s="24">
        <v>7142649</v>
      </c>
      <c r="H17" s="24">
        <v>142913887</v>
      </c>
      <c r="I17" s="24">
        <v>174731144</v>
      </c>
      <c r="J17" s="24">
        <v>324787680</v>
      </c>
      <c r="K17" s="24">
        <v>156465698</v>
      </c>
      <c r="L17" s="24">
        <v>164285391</v>
      </c>
      <c r="M17" s="24">
        <v>164377162</v>
      </c>
      <c r="N17" s="24">
        <v>485128251</v>
      </c>
      <c r="O17" s="24">
        <v>64837730</v>
      </c>
      <c r="P17" s="24">
        <v>75978556</v>
      </c>
      <c r="Q17" s="24">
        <v>135332492</v>
      </c>
      <c r="R17" s="24">
        <v>276148778</v>
      </c>
      <c r="S17" s="24"/>
      <c r="T17" s="24"/>
      <c r="U17" s="24"/>
      <c r="V17" s="24"/>
      <c r="W17" s="24">
        <v>1086064709</v>
      </c>
      <c r="X17" s="24">
        <v>923131927</v>
      </c>
      <c r="Y17" s="24">
        <v>162932782</v>
      </c>
      <c r="Z17" s="6">
        <v>17.65</v>
      </c>
      <c r="AA17" s="22">
        <v>1694798774</v>
      </c>
    </row>
    <row r="18" spans="1:27" ht="13.5">
      <c r="A18" s="5" t="s">
        <v>45</v>
      </c>
      <c r="B18" s="3"/>
      <c r="C18" s="22">
        <v>7605385</v>
      </c>
      <c r="D18" s="22"/>
      <c r="E18" s="23">
        <v>6227410</v>
      </c>
      <c r="F18" s="24">
        <v>8632115</v>
      </c>
      <c r="G18" s="24">
        <v>123727</v>
      </c>
      <c r="H18" s="24">
        <v>-832461</v>
      </c>
      <c r="I18" s="24">
        <v>-9319657</v>
      </c>
      <c r="J18" s="24">
        <v>-10028391</v>
      </c>
      <c r="K18" s="24">
        <v>306946</v>
      </c>
      <c r="L18" s="24">
        <v>661283</v>
      </c>
      <c r="M18" s="24">
        <v>381335</v>
      </c>
      <c r="N18" s="24">
        <v>1349564</v>
      </c>
      <c r="O18" s="24">
        <v>991275</v>
      </c>
      <c r="P18" s="24">
        <v>2108095</v>
      </c>
      <c r="Q18" s="24">
        <v>1640037</v>
      </c>
      <c r="R18" s="24">
        <v>4739407</v>
      </c>
      <c r="S18" s="24"/>
      <c r="T18" s="24"/>
      <c r="U18" s="24"/>
      <c r="V18" s="24"/>
      <c r="W18" s="24">
        <v>-3939420</v>
      </c>
      <c r="X18" s="24">
        <v>4827157</v>
      </c>
      <c r="Y18" s="24">
        <v>-8766577</v>
      </c>
      <c r="Z18" s="6">
        <v>-181.61</v>
      </c>
      <c r="AA18" s="22">
        <v>8632115</v>
      </c>
    </row>
    <row r="19" spans="1:27" ht="13.5">
      <c r="A19" s="2" t="s">
        <v>46</v>
      </c>
      <c r="B19" s="8"/>
      <c r="C19" s="19">
        <f aca="true" t="shared" si="3" ref="C19:Y19">SUM(C20:C23)</f>
        <v>17564032592</v>
      </c>
      <c r="D19" s="19">
        <f>SUM(D20:D23)</f>
        <v>0</v>
      </c>
      <c r="E19" s="20">
        <f t="shared" si="3"/>
        <v>18585870376</v>
      </c>
      <c r="F19" s="21">
        <f t="shared" si="3"/>
        <v>18799829809</v>
      </c>
      <c r="G19" s="21">
        <f t="shared" si="3"/>
        <v>1516577871</v>
      </c>
      <c r="H19" s="21">
        <f t="shared" si="3"/>
        <v>1570891128</v>
      </c>
      <c r="I19" s="21">
        <f t="shared" si="3"/>
        <v>1640149781</v>
      </c>
      <c r="J19" s="21">
        <f t="shared" si="3"/>
        <v>4727618780</v>
      </c>
      <c r="K19" s="21">
        <f t="shared" si="3"/>
        <v>1528134817</v>
      </c>
      <c r="L19" s="21">
        <f t="shared" si="3"/>
        <v>1517391721</v>
      </c>
      <c r="M19" s="21">
        <f t="shared" si="3"/>
        <v>1522384571</v>
      </c>
      <c r="N19" s="21">
        <f t="shared" si="3"/>
        <v>4567911109</v>
      </c>
      <c r="O19" s="21">
        <f t="shared" si="3"/>
        <v>1674196371</v>
      </c>
      <c r="P19" s="21">
        <f t="shared" si="3"/>
        <v>1593659390</v>
      </c>
      <c r="Q19" s="21">
        <f t="shared" si="3"/>
        <v>1607993860</v>
      </c>
      <c r="R19" s="21">
        <f t="shared" si="3"/>
        <v>4875849621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14171379510</v>
      </c>
      <c r="X19" s="21">
        <f t="shared" si="3"/>
        <v>13841174512</v>
      </c>
      <c r="Y19" s="21">
        <f t="shared" si="3"/>
        <v>330204998</v>
      </c>
      <c r="Z19" s="4">
        <f>+IF(X19&lt;&gt;0,+(Y19/X19)*100,0)</f>
        <v>2.3856718063464877</v>
      </c>
      <c r="AA19" s="19">
        <f>SUM(AA20:AA23)</f>
        <v>18799829809</v>
      </c>
    </row>
    <row r="20" spans="1:27" ht="13.5">
      <c r="A20" s="5" t="s">
        <v>47</v>
      </c>
      <c r="B20" s="3"/>
      <c r="C20" s="22">
        <v>11451336058</v>
      </c>
      <c r="D20" s="22"/>
      <c r="E20" s="23">
        <v>12056551029</v>
      </c>
      <c r="F20" s="24">
        <v>12061351029</v>
      </c>
      <c r="G20" s="24">
        <v>1045416612</v>
      </c>
      <c r="H20" s="24">
        <v>1075276350</v>
      </c>
      <c r="I20" s="24">
        <v>1098551606</v>
      </c>
      <c r="J20" s="24">
        <v>3219244568</v>
      </c>
      <c r="K20" s="24">
        <v>998531456</v>
      </c>
      <c r="L20" s="24">
        <v>971315853</v>
      </c>
      <c r="M20" s="24">
        <v>929496768</v>
      </c>
      <c r="N20" s="24">
        <v>2899344077</v>
      </c>
      <c r="O20" s="24">
        <v>968365251</v>
      </c>
      <c r="P20" s="24">
        <v>929935997</v>
      </c>
      <c r="Q20" s="24">
        <v>1024072392</v>
      </c>
      <c r="R20" s="24">
        <v>2922373640</v>
      </c>
      <c r="S20" s="24"/>
      <c r="T20" s="24"/>
      <c r="U20" s="24"/>
      <c r="V20" s="24"/>
      <c r="W20" s="24">
        <v>9040962285</v>
      </c>
      <c r="X20" s="24">
        <v>9019617600</v>
      </c>
      <c r="Y20" s="24">
        <v>21344685</v>
      </c>
      <c r="Z20" s="6">
        <v>0.24</v>
      </c>
      <c r="AA20" s="22">
        <v>12061351029</v>
      </c>
    </row>
    <row r="21" spans="1:27" ht="13.5">
      <c r="A21" s="5" t="s">
        <v>48</v>
      </c>
      <c r="B21" s="3"/>
      <c r="C21" s="22">
        <v>3139367312</v>
      </c>
      <c r="D21" s="22"/>
      <c r="E21" s="23">
        <v>3229391640</v>
      </c>
      <c r="F21" s="24">
        <v>3396542660</v>
      </c>
      <c r="G21" s="24">
        <v>237099279</v>
      </c>
      <c r="H21" s="24">
        <v>245822205</v>
      </c>
      <c r="I21" s="24">
        <v>262022795</v>
      </c>
      <c r="J21" s="24">
        <v>744944279</v>
      </c>
      <c r="K21" s="24">
        <v>264726038</v>
      </c>
      <c r="L21" s="24">
        <v>278665681</v>
      </c>
      <c r="M21" s="24">
        <v>313113887</v>
      </c>
      <c r="N21" s="24">
        <v>856505606</v>
      </c>
      <c r="O21" s="24">
        <v>411401829</v>
      </c>
      <c r="P21" s="24">
        <v>376865723</v>
      </c>
      <c r="Q21" s="24">
        <v>319632266</v>
      </c>
      <c r="R21" s="24">
        <v>1107899818</v>
      </c>
      <c r="S21" s="24"/>
      <c r="T21" s="24"/>
      <c r="U21" s="24"/>
      <c r="V21" s="24"/>
      <c r="W21" s="24">
        <v>2709349703</v>
      </c>
      <c r="X21" s="24">
        <v>2435065782</v>
      </c>
      <c r="Y21" s="24">
        <v>274283921</v>
      </c>
      <c r="Z21" s="6">
        <v>11.26</v>
      </c>
      <c r="AA21" s="22">
        <v>3396542660</v>
      </c>
    </row>
    <row r="22" spans="1:27" ht="13.5">
      <c r="A22" s="5" t="s">
        <v>49</v>
      </c>
      <c r="B22" s="3"/>
      <c r="C22" s="25">
        <v>1958315423</v>
      </c>
      <c r="D22" s="25"/>
      <c r="E22" s="26">
        <v>2051964451</v>
      </c>
      <c r="F22" s="27">
        <v>2111170074</v>
      </c>
      <c r="G22" s="27">
        <v>130542165</v>
      </c>
      <c r="H22" s="27">
        <v>148930684</v>
      </c>
      <c r="I22" s="27">
        <v>177755932</v>
      </c>
      <c r="J22" s="27">
        <v>457228781</v>
      </c>
      <c r="K22" s="27">
        <v>163913715</v>
      </c>
      <c r="L22" s="27">
        <v>167573509</v>
      </c>
      <c r="M22" s="27">
        <v>175512263</v>
      </c>
      <c r="N22" s="27">
        <v>506999487</v>
      </c>
      <c r="O22" s="27">
        <v>193031380</v>
      </c>
      <c r="P22" s="27">
        <v>184431887</v>
      </c>
      <c r="Q22" s="27">
        <v>162471064</v>
      </c>
      <c r="R22" s="27">
        <v>539934331</v>
      </c>
      <c r="S22" s="27"/>
      <c r="T22" s="27"/>
      <c r="U22" s="27"/>
      <c r="V22" s="27"/>
      <c r="W22" s="27">
        <v>1504162599</v>
      </c>
      <c r="X22" s="27">
        <v>1473436903</v>
      </c>
      <c r="Y22" s="27">
        <v>30725696</v>
      </c>
      <c r="Z22" s="7">
        <v>2.09</v>
      </c>
      <c r="AA22" s="25">
        <v>2111170074</v>
      </c>
    </row>
    <row r="23" spans="1:27" ht="13.5">
      <c r="A23" s="5" t="s">
        <v>50</v>
      </c>
      <c r="B23" s="3"/>
      <c r="C23" s="22">
        <v>1015013799</v>
      </c>
      <c r="D23" s="22"/>
      <c r="E23" s="23">
        <v>1247963256</v>
      </c>
      <c r="F23" s="24">
        <v>1230766046</v>
      </c>
      <c r="G23" s="24">
        <v>103519815</v>
      </c>
      <c r="H23" s="24">
        <v>100861889</v>
      </c>
      <c r="I23" s="24">
        <v>101819448</v>
      </c>
      <c r="J23" s="24">
        <v>306201152</v>
      </c>
      <c r="K23" s="24">
        <v>100963608</v>
      </c>
      <c r="L23" s="24">
        <v>99836678</v>
      </c>
      <c r="M23" s="24">
        <v>104261653</v>
      </c>
      <c r="N23" s="24">
        <v>305061939</v>
      </c>
      <c r="O23" s="24">
        <v>101397911</v>
      </c>
      <c r="P23" s="24">
        <v>102425783</v>
      </c>
      <c r="Q23" s="24">
        <v>101818138</v>
      </c>
      <c r="R23" s="24">
        <v>305641832</v>
      </c>
      <c r="S23" s="24"/>
      <c r="T23" s="24"/>
      <c r="U23" s="24"/>
      <c r="V23" s="24"/>
      <c r="W23" s="24">
        <v>916904923</v>
      </c>
      <c r="X23" s="24">
        <v>913054227</v>
      </c>
      <c r="Y23" s="24">
        <v>3850696</v>
      </c>
      <c r="Z23" s="6">
        <v>0.42</v>
      </c>
      <c r="AA23" s="22">
        <v>1230766046</v>
      </c>
    </row>
    <row r="24" spans="1:27" ht="13.5">
      <c r="A24" s="2" t="s">
        <v>51</v>
      </c>
      <c r="B24" s="8" t="s">
        <v>52</v>
      </c>
      <c r="C24" s="19">
        <v>245034269</v>
      </c>
      <c r="D24" s="19"/>
      <c r="E24" s="20">
        <v>235010804</v>
      </c>
      <c r="F24" s="21">
        <v>236343768</v>
      </c>
      <c r="G24" s="21">
        <v>10810197</v>
      </c>
      <c r="H24" s="21">
        <v>23808464</v>
      </c>
      <c r="I24" s="21">
        <v>26555682</v>
      </c>
      <c r="J24" s="21">
        <v>61174343</v>
      </c>
      <c r="K24" s="21">
        <v>15178002</v>
      </c>
      <c r="L24" s="21">
        <v>25710776</v>
      </c>
      <c r="M24" s="21">
        <v>12956464</v>
      </c>
      <c r="N24" s="21">
        <v>53845242</v>
      </c>
      <c r="O24" s="21">
        <v>15416397</v>
      </c>
      <c r="P24" s="21">
        <v>26328061</v>
      </c>
      <c r="Q24" s="21">
        <v>26445716</v>
      </c>
      <c r="R24" s="21">
        <v>68190174</v>
      </c>
      <c r="S24" s="21"/>
      <c r="T24" s="21"/>
      <c r="U24" s="21"/>
      <c r="V24" s="21"/>
      <c r="W24" s="21">
        <v>183209759</v>
      </c>
      <c r="X24" s="21">
        <v>175220657</v>
      </c>
      <c r="Y24" s="21">
        <v>7989102</v>
      </c>
      <c r="Z24" s="4">
        <v>4.56</v>
      </c>
      <c r="AA24" s="19">
        <v>236343768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35220380413</v>
      </c>
      <c r="D25" s="40">
        <f>+D5+D9+D15+D19+D24</f>
        <v>0</v>
      </c>
      <c r="E25" s="41">
        <f t="shared" si="4"/>
        <v>36697919424</v>
      </c>
      <c r="F25" s="42">
        <f t="shared" si="4"/>
        <v>38020498637</v>
      </c>
      <c r="G25" s="42">
        <f t="shared" si="4"/>
        <v>3171763707</v>
      </c>
      <c r="H25" s="42">
        <f t="shared" si="4"/>
        <v>3479510322</v>
      </c>
      <c r="I25" s="42">
        <f t="shared" si="4"/>
        <v>2846776249</v>
      </c>
      <c r="J25" s="42">
        <f t="shared" si="4"/>
        <v>9498050278</v>
      </c>
      <c r="K25" s="42">
        <f t="shared" si="4"/>
        <v>2699684450</v>
      </c>
      <c r="L25" s="42">
        <f t="shared" si="4"/>
        <v>2703687569</v>
      </c>
      <c r="M25" s="42">
        <f t="shared" si="4"/>
        <v>4151641846</v>
      </c>
      <c r="N25" s="42">
        <f t="shared" si="4"/>
        <v>9555013865</v>
      </c>
      <c r="O25" s="42">
        <f t="shared" si="4"/>
        <v>2735990841</v>
      </c>
      <c r="P25" s="42">
        <f t="shared" si="4"/>
        <v>2720736782</v>
      </c>
      <c r="Q25" s="42">
        <f t="shared" si="4"/>
        <v>4188844248</v>
      </c>
      <c r="R25" s="42">
        <f t="shared" si="4"/>
        <v>9645571871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28698636014</v>
      </c>
      <c r="X25" s="42">
        <f t="shared" si="4"/>
        <v>27407895919</v>
      </c>
      <c r="Y25" s="42">
        <f t="shared" si="4"/>
        <v>1290740095</v>
      </c>
      <c r="Z25" s="43">
        <f>+IF(X25&lt;&gt;0,+(Y25/X25)*100,0)</f>
        <v>4.709373163173825</v>
      </c>
      <c r="AA25" s="40">
        <f>+AA5+AA9+AA15+AA19+AA24</f>
        <v>38020498637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5247308298</v>
      </c>
      <c r="D28" s="19">
        <f>SUM(D29:D31)</f>
        <v>0</v>
      </c>
      <c r="E28" s="20">
        <f t="shared" si="5"/>
        <v>6359898980</v>
      </c>
      <c r="F28" s="21">
        <f t="shared" si="5"/>
        <v>6691627057</v>
      </c>
      <c r="G28" s="21">
        <f t="shared" si="5"/>
        <v>403245948</v>
      </c>
      <c r="H28" s="21">
        <f t="shared" si="5"/>
        <v>475814877</v>
      </c>
      <c r="I28" s="21">
        <f t="shared" si="5"/>
        <v>495219784</v>
      </c>
      <c r="J28" s="21">
        <f t="shared" si="5"/>
        <v>1374280609</v>
      </c>
      <c r="K28" s="21">
        <f t="shared" si="5"/>
        <v>440278226</v>
      </c>
      <c r="L28" s="21">
        <f t="shared" si="5"/>
        <v>558491449</v>
      </c>
      <c r="M28" s="21">
        <f t="shared" si="5"/>
        <v>443855511</v>
      </c>
      <c r="N28" s="21">
        <f t="shared" si="5"/>
        <v>1442625186</v>
      </c>
      <c r="O28" s="21">
        <f t="shared" si="5"/>
        <v>427947668</v>
      </c>
      <c r="P28" s="21">
        <f t="shared" si="5"/>
        <v>431974719</v>
      </c>
      <c r="Q28" s="21">
        <f t="shared" si="5"/>
        <v>477651118</v>
      </c>
      <c r="R28" s="21">
        <f t="shared" si="5"/>
        <v>1337573505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4154479300</v>
      </c>
      <c r="X28" s="21">
        <f t="shared" si="5"/>
        <v>4614573170</v>
      </c>
      <c r="Y28" s="21">
        <f t="shared" si="5"/>
        <v>-460093870</v>
      </c>
      <c r="Z28" s="4">
        <f>+IF(X28&lt;&gt;0,+(Y28/X28)*100,0)</f>
        <v>-9.970453453661458</v>
      </c>
      <c r="AA28" s="19">
        <f>SUM(AA29:AA31)</f>
        <v>6691627057</v>
      </c>
    </row>
    <row r="29" spans="1:27" ht="13.5">
      <c r="A29" s="5" t="s">
        <v>33</v>
      </c>
      <c r="B29" s="3"/>
      <c r="C29" s="22">
        <v>866729283</v>
      </c>
      <c r="D29" s="22"/>
      <c r="E29" s="23">
        <v>1119342561</v>
      </c>
      <c r="F29" s="24">
        <v>1108413593</v>
      </c>
      <c r="G29" s="24">
        <v>57628351</v>
      </c>
      <c r="H29" s="24">
        <v>63943671</v>
      </c>
      <c r="I29" s="24">
        <v>79887213</v>
      </c>
      <c r="J29" s="24">
        <v>201459235</v>
      </c>
      <c r="K29" s="24">
        <v>62135200</v>
      </c>
      <c r="L29" s="24">
        <v>90076153</v>
      </c>
      <c r="M29" s="24">
        <v>71391057</v>
      </c>
      <c r="N29" s="24">
        <v>223602410</v>
      </c>
      <c r="O29" s="24">
        <v>73544425</v>
      </c>
      <c r="P29" s="24">
        <v>48550031</v>
      </c>
      <c r="Q29" s="24">
        <v>81413139</v>
      </c>
      <c r="R29" s="24">
        <v>203507595</v>
      </c>
      <c r="S29" s="24"/>
      <c r="T29" s="24"/>
      <c r="U29" s="24"/>
      <c r="V29" s="24"/>
      <c r="W29" s="24">
        <v>628569240</v>
      </c>
      <c r="X29" s="24">
        <v>788807514</v>
      </c>
      <c r="Y29" s="24">
        <v>-160238274</v>
      </c>
      <c r="Z29" s="6">
        <v>-20.31</v>
      </c>
      <c r="AA29" s="22">
        <v>1108413593</v>
      </c>
    </row>
    <row r="30" spans="1:27" ht="13.5">
      <c r="A30" s="5" t="s">
        <v>34</v>
      </c>
      <c r="B30" s="3"/>
      <c r="C30" s="25">
        <v>2278577538</v>
      </c>
      <c r="D30" s="25"/>
      <c r="E30" s="26">
        <v>2816141057</v>
      </c>
      <c r="F30" s="27">
        <v>2996164136</v>
      </c>
      <c r="G30" s="27">
        <v>192412775</v>
      </c>
      <c r="H30" s="27">
        <v>199041255</v>
      </c>
      <c r="I30" s="27">
        <v>218429337</v>
      </c>
      <c r="J30" s="27">
        <v>609883367</v>
      </c>
      <c r="K30" s="27">
        <v>209040816</v>
      </c>
      <c r="L30" s="27">
        <v>235668684</v>
      </c>
      <c r="M30" s="27">
        <v>205366682</v>
      </c>
      <c r="N30" s="27">
        <v>650076182</v>
      </c>
      <c r="O30" s="27">
        <v>206750554</v>
      </c>
      <c r="P30" s="27">
        <v>193161111</v>
      </c>
      <c r="Q30" s="27">
        <v>227774390</v>
      </c>
      <c r="R30" s="27">
        <v>627686055</v>
      </c>
      <c r="S30" s="27"/>
      <c r="T30" s="27"/>
      <c r="U30" s="27"/>
      <c r="V30" s="27"/>
      <c r="W30" s="27">
        <v>1887645604</v>
      </c>
      <c r="X30" s="27">
        <v>2069905900</v>
      </c>
      <c r="Y30" s="27">
        <v>-182260296</v>
      </c>
      <c r="Z30" s="7">
        <v>-8.81</v>
      </c>
      <c r="AA30" s="25">
        <v>2996164136</v>
      </c>
    </row>
    <row r="31" spans="1:27" ht="13.5">
      <c r="A31" s="5" t="s">
        <v>35</v>
      </c>
      <c r="B31" s="3"/>
      <c r="C31" s="22">
        <v>2102001477</v>
      </c>
      <c r="D31" s="22"/>
      <c r="E31" s="23">
        <v>2424415362</v>
      </c>
      <c r="F31" s="24">
        <v>2587049328</v>
      </c>
      <c r="G31" s="24">
        <v>153204822</v>
      </c>
      <c r="H31" s="24">
        <v>212829951</v>
      </c>
      <c r="I31" s="24">
        <v>196903234</v>
      </c>
      <c r="J31" s="24">
        <v>562938007</v>
      </c>
      <c r="K31" s="24">
        <v>169102210</v>
      </c>
      <c r="L31" s="24">
        <v>232746612</v>
      </c>
      <c r="M31" s="24">
        <v>167097772</v>
      </c>
      <c r="N31" s="24">
        <v>568946594</v>
      </c>
      <c r="O31" s="24">
        <v>147652689</v>
      </c>
      <c r="P31" s="24">
        <v>190263577</v>
      </c>
      <c r="Q31" s="24">
        <v>168463589</v>
      </c>
      <c r="R31" s="24">
        <v>506379855</v>
      </c>
      <c r="S31" s="24"/>
      <c r="T31" s="24"/>
      <c r="U31" s="24"/>
      <c r="V31" s="24"/>
      <c r="W31" s="24">
        <v>1638264456</v>
      </c>
      <c r="X31" s="24">
        <v>1755859756</v>
      </c>
      <c r="Y31" s="24">
        <v>-117595300</v>
      </c>
      <c r="Z31" s="6">
        <v>-6.7</v>
      </c>
      <c r="AA31" s="22">
        <v>2587049328</v>
      </c>
    </row>
    <row r="32" spans="1:27" ht="13.5">
      <c r="A32" s="2" t="s">
        <v>36</v>
      </c>
      <c r="B32" s="3"/>
      <c r="C32" s="19">
        <f aca="true" t="shared" si="6" ref="C32:Y32">SUM(C33:C37)</f>
        <v>6510018786</v>
      </c>
      <c r="D32" s="19">
        <f>SUM(D33:D37)</f>
        <v>0</v>
      </c>
      <c r="E32" s="20">
        <f t="shared" si="6"/>
        <v>7662160195</v>
      </c>
      <c r="F32" s="21">
        <f t="shared" si="6"/>
        <v>7906267829</v>
      </c>
      <c r="G32" s="21">
        <f t="shared" si="6"/>
        <v>338891576</v>
      </c>
      <c r="H32" s="21">
        <f t="shared" si="6"/>
        <v>475747818</v>
      </c>
      <c r="I32" s="21">
        <f t="shared" si="6"/>
        <v>476449641</v>
      </c>
      <c r="J32" s="21">
        <f t="shared" si="6"/>
        <v>1291089035</v>
      </c>
      <c r="K32" s="21">
        <f t="shared" si="6"/>
        <v>437833155</v>
      </c>
      <c r="L32" s="21">
        <f t="shared" si="6"/>
        <v>720900203</v>
      </c>
      <c r="M32" s="21">
        <f t="shared" si="6"/>
        <v>516432308</v>
      </c>
      <c r="N32" s="21">
        <f t="shared" si="6"/>
        <v>1675165666</v>
      </c>
      <c r="O32" s="21">
        <f t="shared" si="6"/>
        <v>410185055</v>
      </c>
      <c r="P32" s="21">
        <f t="shared" si="6"/>
        <v>509492181</v>
      </c>
      <c r="Q32" s="21">
        <f t="shared" si="6"/>
        <v>539921873</v>
      </c>
      <c r="R32" s="21">
        <f t="shared" si="6"/>
        <v>1459599109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4425853810</v>
      </c>
      <c r="X32" s="21">
        <f t="shared" si="6"/>
        <v>4930813199</v>
      </c>
      <c r="Y32" s="21">
        <f t="shared" si="6"/>
        <v>-504959389</v>
      </c>
      <c r="Z32" s="4">
        <f>+IF(X32&lt;&gt;0,+(Y32/X32)*100,0)</f>
        <v>-10.240894729137356</v>
      </c>
      <c r="AA32" s="19">
        <f>SUM(AA33:AA37)</f>
        <v>7906267829</v>
      </c>
    </row>
    <row r="33" spans="1:27" ht="13.5">
      <c r="A33" s="5" t="s">
        <v>37</v>
      </c>
      <c r="B33" s="3"/>
      <c r="C33" s="22">
        <v>577416529</v>
      </c>
      <c r="D33" s="22"/>
      <c r="E33" s="23">
        <v>651428340</v>
      </c>
      <c r="F33" s="24">
        <v>634526194</v>
      </c>
      <c r="G33" s="24">
        <v>38542221</v>
      </c>
      <c r="H33" s="24">
        <v>43760210</v>
      </c>
      <c r="I33" s="24">
        <v>47015632</v>
      </c>
      <c r="J33" s="24">
        <v>129318063</v>
      </c>
      <c r="K33" s="24">
        <v>47154449</v>
      </c>
      <c r="L33" s="24">
        <v>73631873</v>
      </c>
      <c r="M33" s="24">
        <v>49971349</v>
      </c>
      <c r="N33" s="24">
        <v>170757671</v>
      </c>
      <c r="O33" s="24">
        <v>40207917</v>
      </c>
      <c r="P33" s="24">
        <v>50945961</v>
      </c>
      <c r="Q33" s="24">
        <v>52447230</v>
      </c>
      <c r="R33" s="24">
        <v>143601108</v>
      </c>
      <c r="S33" s="24"/>
      <c r="T33" s="24"/>
      <c r="U33" s="24"/>
      <c r="V33" s="24"/>
      <c r="W33" s="24">
        <v>443676842</v>
      </c>
      <c r="X33" s="24">
        <v>490136885</v>
      </c>
      <c r="Y33" s="24">
        <v>-46460043</v>
      </c>
      <c r="Z33" s="6">
        <v>-9.48</v>
      </c>
      <c r="AA33" s="22">
        <v>634526194</v>
      </c>
    </row>
    <row r="34" spans="1:27" ht="13.5">
      <c r="A34" s="5" t="s">
        <v>38</v>
      </c>
      <c r="B34" s="3"/>
      <c r="C34" s="22">
        <v>1303793614</v>
      </c>
      <c r="D34" s="22"/>
      <c r="E34" s="23">
        <v>1543845450</v>
      </c>
      <c r="F34" s="24">
        <v>1539052953</v>
      </c>
      <c r="G34" s="24">
        <v>76679376</v>
      </c>
      <c r="H34" s="24">
        <v>100780383</v>
      </c>
      <c r="I34" s="24">
        <v>100163876</v>
      </c>
      <c r="J34" s="24">
        <v>277623635</v>
      </c>
      <c r="K34" s="24">
        <v>70673495</v>
      </c>
      <c r="L34" s="24">
        <v>156347983</v>
      </c>
      <c r="M34" s="24">
        <v>114397995</v>
      </c>
      <c r="N34" s="24">
        <v>341419473</v>
      </c>
      <c r="O34" s="24">
        <v>85492114</v>
      </c>
      <c r="P34" s="24">
        <v>130829969</v>
      </c>
      <c r="Q34" s="24">
        <v>121932102</v>
      </c>
      <c r="R34" s="24">
        <v>338254185</v>
      </c>
      <c r="S34" s="24"/>
      <c r="T34" s="24"/>
      <c r="U34" s="24"/>
      <c r="V34" s="24"/>
      <c r="W34" s="24">
        <v>957297293</v>
      </c>
      <c r="X34" s="24">
        <v>1126692467</v>
      </c>
      <c r="Y34" s="24">
        <v>-169395174</v>
      </c>
      <c r="Z34" s="6">
        <v>-15.03</v>
      </c>
      <c r="AA34" s="22">
        <v>1539052953</v>
      </c>
    </row>
    <row r="35" spans="1:27" ht="13.5">
      <c r="A35" s="5" t="s">
        <v>39</v>
      </c>
      <c r="B35" s="3"/>
      <c r="C35" s="22">
        <v>2514218353</v>
      </c>
      <c r="D35" s="22"/>
      <c r="E35" s="23">
        <v>2729102066</v>
      </c>
      <c r="F35" s="24">
        <v>2677711017</v>
      </c>
      <c r="G35" s="24">
        <v>117918846</v>
      </c>
      <c r="H35" s="24">
        <v>151062675</v>
      </c>
      <c r="I35" s="24">
        <v>152513095</v>
      </c>
      <c r="J35" s="24">
        <v>421494616</v>
      </c>
      <c r="K35" s="24">
        <v>139857262</v>
      </c>
      <c r="L35" s="24">
        <v>226332094</v>
      </c>
      <c r="M35" s="24">
        <v>146096699</v>
      </c>
      <c r="N35" s="24">
        <v>512286055</v>
      </c>
      <c r="O35" s="24">
        <v>128061489</v>
      </c>
      <c r="P35" s="24">
        <v>164792696</v>
      </c>
      <c r="Q35" s="24">
        <v>162747269</v>
      </c>
      <c r="R35" s="24">
        <v>455601454</v>
      </c>
      <c r="S35" s="24"/>
      <c r="T35" s="24"/>
      <c r="U35" s="24"/>
      <c r="V35" s="24"/>
      <c r="W35" s="24">
        <v>1389382125</v>
      </c>
      <c r="X35" s="24">
        <v>1444084937</v>
      </c>
      <c r="Y35" s="24">
        <v>-54702812</v>
      </c>
      <c r="Z35" s="6">
        <v>-3.79</v>
      </c>
      <c r="AA35" s="22">
        <v>2677711017</v>
      </c>
    </row>
    <row r="36" spans="1:27" ht="13.5">
      <c r="A36" s="5" t="s">
        <v>40</v>
      </c>
      <c r="B36" s="3"/>
      <c r="C36" s="22">
        <v>1248622953</v>
      </c>
      <c r="D36" s="22"/>
      <c r="E36" s="23">
        <v>1786141100</v>
      </c>
      <c r="F36" s="24">
        <v>2084549961</v>
      </c>
      <c r="G36" s="24">
        <v>62075366</v>
      </c>
      <c r="H36" s="24">
        <v>85038648</v>
      </c>
      <c r="I36" s="24">
        <v>98733630</v>
      </c>
      <c r="J36" s="24">
        <v>245847644</v>
      </c>
      <c r="K36" s="24">
        <v>103751231</v>
      </c>
      <c r="L36" s="24">
        <v>146385600</v>
      </c>
      <c r="M36" s="24">
        <v>130944156</v>
      </c>
      <c r="N36" s="24">
        <v>381080987</v>
      </c>
      <c r="O36" s="24">
        <v>74778261</v>
      </c>
      <c r="P36" s="24">
        <v>82291338</v>
      </c>
      <c r="Q36" s="24">
        <v>119039370</v>
      </c>
      <c r="R36" s="24">
        <v>276108969</v>
      </c>
      <c r="S36" s="24"/>
      <c r="T36" s="24"/>
      <c r="U36" s="24"/>
      <c r="V36" s="24"/>
      <c r="W36" s="24">
        <v>903037600</v>
      </c>
      <c r="X36" s="24">
        <v>1157011537</v>
      </c>
      <c r="Y36" s="24">
        <v>-253973937</v>
      </c>
      <c r="Z36" s="6">
        <v>-21.95</v>
      </c>
      <c r="AA36" s="22">
        <v>2084549961</v>
      </c>
    </row>
    <row r="37" spans="1:27" ht="13.5">
      <c r="A37" s="5" t="s">
        <v>41</v>
      </c>
      <c r="B37" s="3"/>
      <c r="C37" s="25">
        <v>865967337</v>
      </c>
      <c r="D37" s="25"/>
      <c r="E37" s="26">
        <v>951643239</v>
      </c>
      <c r="F37" s="27">
        <v>970427704</v>
      </c>
      <c r="G37" s="27">
        <v>43675767</v>
      </c>
      <c r="H37" s="27">
        <v>95105902</v>
      </c>
      <c r="I37" s="27">
        <v>78023408</v>
      </c>
      <c r="J37" s="27">
        <v>216805077</v>
      </c>
      <c r="K37" s="27">
        <v>76396718</v>
      </c>
      <c r="L37" s="27">
        <v>118202653</v>
      </c>
      <c r="M37" s="27">
        <v>75022109</v>
      </c>
      <c r="N37" s="27">
        <v>269621480</v>
      </c>
      <c r="O37" s="27">
        <v>81645274</v>
      </c>
      <c r="P37" s="27">
        <v>80632217</v>
      </c>
      <c r="Q37" s="27">
        <v>83755902</v>
      </c>
      <c r="R37" s="27">
        <v>246033393</v>
      </c>
      <c r="S37" s="27"/>
      <c r="T37" s="27"/>
      <c r="U37" s="27"/>
      <c r="V37" s="27"/>
      <c r="W37" s="27">
        <v>732459950</v>
      </c>
      <c r="X37" s="27">
        <v>712887373</v>
      </c>
      <c r="Y37" s="27">
        <v>19572577</v>
      </c>
      <c r="Z37" s="7">
        <v>2.75</v>
      </c>
      <c r="AA37" s="25">
        <v>970427704</v>
      </c>
    </row>
    <row r="38" spans="1:27" ht="13.5">
      <c r="A38" s="2" t="s">
        <v>42</v>
      </c>
      <c r="B38" s="8"/>
      <c r="C38" s="19">
        <f aca="true" t="shared" si="7" ref="C38:Y38">SUM(C39:C41)</f>
        <v>3640584018</v>
      </c>
      <c r="D38" s="19">
        <f>SUM(D39:D41)</f>
        <v>0</v>
      </c>
      <c r="E38" s="20">
        <f t="shared" si="7"/>
        <v>3829922151</v>
      </c>
      <c r="F38" s="21">
        <f t="shared" si="7"/>
        <v>3928740874</v>
      </c>
      <c r="G38" s="21">
        <f t="shared" si="7"/>
        <v>152836021</v>
      </c>
      <c r="H38" s="21">
        <f t="shared" si="7"/>
        <v>292233495</v>
      </c>
      <c r="I38" s="21">
        <f t="shared" si="7"/>
        <v>273292177</v>
      </c>
      <c r="J38" s="21">
        <f t="shared" si="7"/>
        <v>718361693</v>
      </c>
      <c r="K38" s="21">
        <f t="shared" si="7"/>
        <v>280183084</v>
      </c>
      <c r="L38" s="21">
        <f t="shared" si="7"/>
        <v>406485151</v>
      </c>
      <c r="M38" s="21">
        <f t="shared" si="7"/>
        <v>325642356</v>
      </c>
      <c r="N38" s="21">
        <f t="shared" si="7"/>
        <v>1012310591</v>
      </c>
      <c r="O38" s="21">
        <f t="shared" si="7"/>
        <v>251830050</v>
      </c>
      <c r="P38" s="21">
        <f t="shared" si="7"/>
        <v>310471050</v>
      </c>
      <c r="Q38" s="21">
        <f t="shared" si="7"/>
        <v>312296002</v>
      </c>
      <c r="R38" s="21">
        <f t="shared" si="7"/>
        <v>874597102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2605269386</v>
      </c>
      <c r="X38" s="21">
        <f t="shared" si="7"/>
        <v>2599497887</v>
      </c>
      <c r="Y38" s="21">
        <f t="shared" si="7"/>
        <v>5771499</v>
      </c>
      <c r="Z38" s="4">
        <f>+IF(X38&lt;&gt;0,+(Y38/X38)*100,0)</f>
        <v>0.22202360805381183</v>
      </c>
      <c r="AA38" s="19">
        <f>SUM(AA39:AA41)</f>
        <v>3928740874</v>
      </c>
    </row>
    <row r="39" spans="1:27" ht="13.5">
      <c r="A39" s="5" t="s">
        <v>43</v>
      </c>
      <c r="B39" s="3"/>
      <c r="C39" s="22">
        <v>900820369</v>
      </c>
      <c r="D39" s="22"/>
      <c r="E39" s="23">
        <v>879634612</v>
      </c>
      <c r="F39" s="24">
        <v>878691877</v>
      </c>
      <c r="G39" s="24">
        <v>55661121</v>
      </c>
      <c r="H39" s="24">
        <v>69229762</v>
      </c>
      <c r="I39" s="24">
        <v>50755669</v>
      </c>
      <c r="J39" s="24">
        <v>175646552</v>
      </c>
      <c r="K39" s="24">
        <v>52202817</v>
      </c>
      <c r="L39" s="24">
        <v>95761144</v>
      </c>
      <c r="M39" s="24">
        <v>69783099</v>
      </c>
      <c r="N39" s="24">
        <v>217747060</v>
      </c>
      <c r="O39" s="24">
        <v>57557027</v>
      </c>
      <c r="P39" s="24">
        <v>77067314</v>
      </c>
      <c r="Q39" s="24">
        <v>68383527</v>
      </c>
      <c r="R39" s="24">
        <v>203007868</v>
      </c>
      <c r="S39" s="24"/>
      <c r="T39" s="24"/>
      <c r="U39" s="24"/>
      <c r="V39" s="24"/>
      <c r="W39" s="24">
        <v>596401480</v>
      </c>
      <c r="X39" s="24">
        <v>627303963</v>
      </c>
      <c r="Y39" s="24">
        <v>-30902483</v>
      </c>
      <c r="Z39" s="6">
        <v>-4.93</v>
      </c>
      <c r="AA39" s="22">
        <v>878691877</v>
      </c>
    </row>
    <row r="40" spans="1:27" ht="13.5">
      <c r="A40" s="5" t="s">
        <v>44</v>
      </c>
      <c r="B40" s="3"/>
      <c r="C40" s="22">
        <v>2627250556</v>
      </c>
      <c r="D40" s="22"/>
      <c r="E40" s="23">
        <v>2831720039</v>
      </c>
      <c r="F40" s="24">
        <v>2927958022</v>
      </c>
      <c r="G40" s="24">
        <v>90604234</v>
      </c>
      <c r="H40" s="24">
        <v>214981137</v>
      </c>
      <c r="I40" s="24">
        <v>213895776</v>
      </c>
      <c r="J40" s="24">
        <v>519481147</v>
      </c>
      <c r="K40" s="24">
        <v>217925653</v>
      </c>
      <c r="L40" s="24">
        <v>294968259</v>
      </c>
      <c r="M40" s="24">
        <v>245154428</v>
      </c>
      <c r="N40" s="24">
        <v>758048340</v>
      </c>
      <c r="O40" s="24">
        <v>186166331</v>
      </c>
      <c r="P40" s="24">
        <v>223396040</v>
      </c>
      <c r="Q40" s="24">
        <v>233708151</v>
      </c>
      <c r="R40" s="24">
        <v>643270522</v>
      </c>
      <c r="S40" s="24"/>
      <c r="T40" s="24"/>
      <c r="U40" s="24"/>
      <c r="V40" s="24"/>
      <c r="W40" s="24">
        <v>1920800009</v>
      </c>
      <c r="X40" s="24">
        <v>1893473129</v>
      </c>
      <c r="Y40" s="24">
        <v>27326880</v>
      </c>
      <c r="Z40" s="6">
        <v>1.44</v>
      </c>
      <c r="AA40" s="22">
        <v>2927958022</v>
      </c>
    </row>
    <row r="41" spans="1:27" ht="13.5">
      <c r="A41" s="5" t="s">
        <v>45</v>
      </c>
      <c r="B41" s="3"/>
      <c r="C41" s="22">
        <v>112513093</v>
      </c>
      <c r="D41" s="22"/>
      <c r="E41" s="23">
        <v>118567500</v>
      </c>
      <c r="F41" s="24">
        <v>122090975</v>
      </c>
      <c r="G41" s="24">
        <v>6570666</v>
      </c>
      <c r="H41" s="24">
        <v>8022596</v>
      </c>
      <c r="I41" s="24">
        <v>8640732</v>
      </c>
      <c r="J41" s="24">
        <v>23233994</v>
      </c>
      <c r="K41" s="24">
        <v>10054614</v>
      </c>
      <c r="L41" s="24">
        <v>15755748</v>
      </c>
      <c r="M41" s="24">
        <v>10704829</v>
      </c>
      <c r="N41" s="24">
        <v>36515191</v>
      </c>
      <c r="O41" s="24">
        <v>8106692</v>
      </c>
      <c r="P41" s="24">
        <v>10007696</v>
      </c>
      <c r="Q41" s="24">
        <v>10204324</v>
      </c>
      <c r="R41" s="24">
        <v>28318712</v>
      </c>
      <c r="S41" s="24"/>
      <c r="T41" s="24"/>
      <c r="U41" s="24"/>
      <c r="V41" s="24"/>
      <c r="W41" s="24">
        <v>88067897</v>
      </c>
      <c r="X41" s="24">
        <v>78720795</v>
      </c>
      <c r="Y41" s="24">
        <v>9347102</v>
      </c>
      <c r="Z41" s="6">
        <v>11.87</v>
      </c>
      <c r="AA41" s="22">
        <v>122090975</v>
      </c>
    </row>
    <row r="42" spans="1:27" ht="13.5">
      <c r="A42" s="2" t="s">
        <v>46</v>
      </c>
      <c r="B42" s="8"/>
      <c r="C42" s="19">
        <f aca="true" t="shared" si="8" ref="C42:Y42">SUM(C43:C46)</f>
        <v>15216196471</v>
      </c>
      <c r="D42" s="19">
        <f>SUM(D43:D46)</f>
        <v>0</v>
      </c>
      <c r="E42" s="20">
        <f t="shared" si="8"/>
        <v>16628208184</v>
      </c>
      <c r="F42" s="21">
        <f t="shared" si="8"/>
        <v>16914986620</v>
      </c>
      <c r="G42" s="21">
        <f t="shared" si="8"/>
        <v>515899942</v>
      </c>
      <c r="H42" s="21">
        <f t="shared" si="8"/>
        <v>1666233049</v>
      </c>
      <c r="I42" s="21">
        <f t="shared" si="8"/>
        <v>1664107684</v>
      </c>
      <c r="J42" s="21">
        <f t="shared" si="8"/>
        <v>3846240675</v>
      </c>
      <c r="K42" s="21">
        <f t="shared" si="8"/>
        <v>1161342099</v>
      </c>
      <c r="L42" s="21">
        <f t="shared" si="8"/>
        <v>1410557883</v>
      </c>
      <c r="M42" s="21">
        <f t="shared" si="8"/>
        <v>1215493277</v>
      </c>
      <c r="N42" s="21">
        <f t="shared" si="8"/>
        <v>3787393259</v>
      </c>
      <c r="O42" s="21">
        <f t="shared" si="8"/>
        <v>1184761311</v>
      </c>
      <c r="P42" s="21">
        <f t="shared" si="8"/>
        <v>1364909442</v>
      </c>
      <c r="Q42" s="21">
        <f t="shared" si="8"/>
        <v>1207454560</v>
      </c>
      <c r="R42" s="21">
        <f t="shared" si="8"/>
        <v>3757125313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11390759247</v>
      </c>
      <c r="X42" s="21">
        <f t="shared" si="8"/>
        <v>11623049667</v>
      </c>
      <c r="Y42" s="21">
        <f t="shared" si="8"/>
        <v>-232290420</v>
      </c>
      <c r="Z42" s="4">
        <f>+IF(X42&lt;&gt;0,+(Y42/X42)*100,0)</f>
        <v>-1.9985324562409443</v>
      </c>
      <c r="AA42" s="19">
        <f>SUM(AA43:AA46)</f>
        <v>16914986620</v>
      </c>
    </row>
    <row r="43" spans="1:27" ht="13.5">
      <c r="A43" s="5" t="s">
        <v>47</v>
      </c>
      <c r="B43" s="3"/>
      <c r="C43" s="22">
        <v>9343654929</v>
      </c>
      <c r="D43" s="22"/>
      <c r="E43" s="23">
        <v>10022680822</v>
      </c>
      <c r="F43" s="24">
        <v>10017089334</v>
      </c>
      <c r="G43" s="24">
        <v>162834828</v>
      </c>
      <c r="H43" s="24">
        <v>1167961058</v>
      </c>
      <c r="I43" s="24">
        <v>1135531203</v>
      </c>
      <c r="J43" s="24">
        <v>2466327089</v>
      </c>
      <c r="K43" s="24">
        <v>736800699</v>
      </c>
      <c r="L43" s="24">
        <v>774075366</v>
      </c>
      <c r="M43" s="24">
        <v>710044101</v>
      </c>
      <c r="N43" s="24">
        <v>2220920166</v>
      </c>
      <c r="O43" s="24">
        <v>708012885</v>
      </c>
      <c r="P43" s="24">
        <v>705952914</v>
      </c>
      <c r="Q43" s="24">
        <v>682258729</v>
      </c>
      <c r="R43" s="24">
        <v>2096224528</v>
      </c>
      <c r="S43" s="24"/>
      <c r="T43" s="24"/>
      <c r="U43" s="24"/>
      <c r="V43" s="24"/>
      <c r="W43" s="24">
        <v>6783471783</v>
      </c>
      <c r="X43" s="24">
        <v>6841039066</v>
      </c>
      <c r="Y43" s="24">
        <v>-57567283</v>
      </c>
      <c r="Z43" s="6">
        <v>-0.84</v>
      </c>
      <c r="AA43" s="22">
        <v>10017089334</v>
      </c>
    </row>
    <row r="44" spans="1:27" ht="13.5">
      <c r="A44" s="5" t="s">
        <v>48</v>
      </c>
      <c r="B44" s="3"/>
      <c r="C44" s="22">
        <v>2783432119</v>
      </c>
      <c r="D44" s="22"/>
      <c r="E44" s="23">
        <v>2782121991</v>
      </c>
      <c r="F44" s="24">
        <v>3042393936</v>
      </c>
      <c r="G44" s="24">
        <v>163767201</v>
      </c>
      <c r="H44" s="24">
        <v>217687320</v>
      </c>
      <c r="I44" s="24">
        <v>225497212</v>
      </c>
      <c r="J44" s="24">
        <v>606951733</v>
      </c>
      <c r="K44" s="24">
        <v>169087354</v>
      </c>
      <c r="L44" s="24">
        <v>278491398</v>
      </c>
      <c r="M44" s="24">
        <v>214400256</v>
      </c>
      <c r="N44" s="24">
        <v>661979008</v>
      </c>
      <c r="O44" s="24">
        <v>218764910</v>
      </c>
      <c r="P44" s="24">
        <v>290505007</v>
      </c>
      <c r="Q44" s="24">
        <v>260345888</v>
      </c>
      <c r="R44" s="24">
        <v>769615805</v>
      </c>
      <c r="S44" s="24"/>
      <c r="T44" s="24"/>
      <c r="U44" s="24"/>
      <c r="V44" s="24"/>
      <c r="W44" s="24">
        <v>2038546546</v>
      </c>
      <c r="X44" s="24">
        <v>2087096502</v>
      </c>
      <c r="Y44" s="24">
        <v>-48549956</v>
      </c>
      <c r="Z44" s="6">
        <v>-2.33</v>
      </c>
      <c r="AA44" s="22">
        <v>3042393936</v>
      </c>
    </row>
    <row r="45" spans="1:27" ht="13.5">
      <c r="A45" s="5" t="s">
        <v>49</v>
      </c>
      <c r="B45" s="3"/>
      <c r="C45" s="25">
        <v>1308922072</v>
      </c>
      <c r="D45" s="25"/>
      <c r="E45" s="26">
        <v>1628232111</v>
      </c>
      <c r="F45" s="27">
        <v>1722944137</v>
      </c>
      <c r="G45" s="27">
        <v>85995015</v>
      </c>
      <c r="H45" s="27">
        <v>124837513</v>
      </c>
      <c r="I45" s="27">
        <v>136019169</v>
      </c>
      <c r="J45" s="27">
        <v>346851697</v>
      </c>
      <c r="K45" s="27">
        <v>105010075</v>
      </c>
      <c r="L45" s="27">
        <v>142737814</v>
      </c>
      <c r="M45" s="27">
        <v>124585803</v>
      </c>
      <c r="N45" s="27">
        <v>372333692</v>
      </c>
      <c r="O45" s="27">
        <v>123257859</v>
      </c>
      <c r="P45" s="27">
        <v>150142557</v>
      </c>
      <c r="Q45" s="27">
        <v>142844951</v>
      </c>
      <c r="R45" s="27">
        <v>416245367</v>
      </c>
      <c r="S45" s="27"/>
      <c r="T45" s="27"/>
      <c r="U45" s="27"/>
      <c r="V45" s="27"/>
      <c r="W45" s="27">
        <v>1135430756</v>
      </c>
      <c r="X45" s="27">
        <v>1122970109</v>
      </c>
      <c r="Y45" s="27">
        <v>12460647</v>
      </c>
      <c r="Z45" s="7">
        <v>1.11</v>
      </c>
      <c r="AA45" s="25">
        <v>1722944137</v>
      </c>
    </row>
    <row r="46" spans="1:27" ht="13.5">
      <c r="A46" s="5" t="s">
        <v>50</v>
      </c>
      <c r="B46" s="3"/>
      <c r="C46" s="22">
        <v>1780187351</v>
      </c>
      <c r="D46" s="22"/>
      <c r="E46" s="23">
        <v>2195173260</v>
      </c>
      <c r="F46" s="24">
        <v>2132559213</v>
      </c>
      <c r="G46" s="24">
        <v>103302898</v>
      </c>
      <c r="H46" s="24">
        <v>155747158</v>
      </c>
      <c r="I46" s="24">
        <v>167060100</v>
      </c>
      <c r="J46" s="24">
        <v>426110156</v>
      </c>
      <c r="K46" s="24">
        <v>150443971</v>
      </c>
      <c r="L46" s="24">
        <v>215253305</v>
      </c>
      <c r="M46" s="24">
        <v>166463117</v>
      </c>
      <c r="N46" s="24">
        <v>532160393</v>
      </c>
      <c r="O46" s="24">
        <v>134725657</v>
      </c>
      <c r="P46" s="24">
        <v>218308964</v>
      </c>
      <c r="Q46" s="24">
        <v>122004992</v>
      </c>
      <c r="R46" s="24">
        <v>475039613</v>
      </c>
      <c r="S46" s="24"/>
      <c r="T46" s="24"/>
      <c r="U46" s="24"/>
      <c r="V46" s="24"/>
      <c r="W46" s="24">
        <v>1433310162</v>
      </c>
      <c r="X46" s="24">
        <v>1571943990</v>
      </c>
      <c r="Y46" s="24">
        <v>-138633828</v>
      </c>
      <c r="Z46" s="6">
        <v>-8.82</v>
      </c>
      <c r="AA46" s="22">
        <v>2132559213</v>
      </c>
    </row>
    <row r="47" spans="1:27" ht="13.5">
      <c r="A47" s="2" t="s">
        <v>51</v>
      </c>
      <c r="B47" s="8" t="s">
        <v>52</v>
      </c>
      <c r="C47" s="19">
        <v>255603900</v>
      </c>
      <c r="D47" s="19"/>
      <c r="E47" s="20">
        <v>316233759</v>
      </c>
      <c r="F47" s="21">
        <v>286975858</v>
      </c>
      <c r="G47" s="21">
        <v>14087063</v>
      </c>
      <c r="H47" s="21">
        <v>16212825</v>
      </c>
      <c r="I47" s="21">
        <v>27872289</v>
      </c>
      <c r="J47" s="21">
        <v>58172177</v>
      </c>
      <c r="K47" s="21">
        <v>15446860</v>
      </c>
      <c r="L47" s="21">
        <v>26582785</v>
      </c>
      <c r="M47" s="21">
        <v>14599644</v>
      </c>
      <c r="N47" s="21">
        <v>56629289</v>
      </c>
      <c r="O47" s="21">
        <v>10428341</v>
      </c>
      <c r="P47" s="21">
        <v>26601459</v>
      </c>
      <c r="Q47" s="21">
        <v>15394087</v>
      </c>
      <c r="R47" s="21">
        <v>52423887</v>
      </c>
      <c r="S47" s="21"/>
      <c r="T47" s="21"/>
      <c r="U47" s="21"/>
      <c r="V47" s="21"/>
      <c r="W47" s="21">
        <v>167225353</v>
      </c>
      <c r="X47" s="21">
        <v>235721067</v>
      </c>
      <c r="Y47" s="21">
        <v>-68495714</v>
      </c>
      <c r="Z47" s="4">
        <v>-29.06</v>
      </c>
      <c r="AA47" s="19">
        <v>286975858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30869711473</v>
      </c>
      <c r="D48" s="40">
        <f>+D28+D32+D38+D42+D47</f>
        <v>0</v>
      </c>
      <c r="E48" s="41">
        <f t="shared" si="9"/>
        <v>34796423269</v>
      </c>
      <c r="F48" s="42">
        <f t="shared" si="9"/>
        <v>35728598238</v>
      </c>
      <c r="G48" s="42">
        <f t="shared" si="9"/>
        <v>1424960550</v>
      </c>
      <c r="H48" s="42">
        <f t="shared" si="9"/>
        <v>2926242064</v>
      </c>
      <c r="I48" s="42">
        <f t="shared" si="9"/>
        <v>2936941575</v>
      </c>
      <c r="J48" s="42">
        <f t="shared" si="9"/>
        <v>7288144189</v>
      </c>
      <c r="K48" s="42">
        <f t="shared" si="9"/>
        <v>2335083424</v>
      </c>
      <c r="L48" s="42">
        <f t="shared" si="9"/>
        <v>3123017471</v>
      </c>
      <c r="M48" s="42">
        <f t="shared" si="9"/>
        <v>2516023096</v>
      </c>
      <c r="N48" s="42">
        <f t="shared" si="9"/>
        <v>7974123991</v>
      </c>
      <c r="O48" s="42">
        <f t="shared" si="9"/>
        <v>2285152425</v>
      </c>
      <c r="P48" s="42">
        <f t="shared" si="9"/>
        <v>2643448851</v>
      </c>
      <c r="Q48" s="42">
        <f t="shared" si="9"/>
        <v>2552717640</v>
      </c>
      <c r="R48" s="42">
        <f t="shared" si="9"/>
        <v>7481318916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22743587096</v>
      </c>
      <c r="X48" s="42">
        <f t="shared" si="9"/>
        <v>24003654990</v>
      </c>
      <c r="Y48" s="42">
        <f t="shared" si="9"/>
        <v>-1260067894</v>
      </c>
      <c r="Z48" s="43">
        <f>+IF(X48&lt;&gt;0,+(Y48/X48)*100,0)</f>
        <v>-5.249483441271542</v>
      </c>
      <c r="AA48" s="40">
        <f>+AA28+AA32+AA38+AA42+AA47</f>
        <v>35728598238</v>
      </c>
    </row>
    <row r="49" spans="1:27" ht="13.5">
      <c r="A49" s="14" t="s">
        <v>58</v>
      </c>
      <c r="B49" s="15"/>
      <c r="C49" s="44">
        <f aca="true" t="shared" si="10" ref="C49:Y49">+C25-C48</f>
        <v>4350668940</v>
      </c>
      <c r="D49" s="44">
        <f>+D25-D48</f>
        <v>0</v>
      </c>
      <c r="E49" s="45">
        <f t="shared" si="10"/>
        <v>1901496155</v>
      </c>
      <c r="F49" s="46">
        <f t="shared" si="10"/>
        <v>2291900399</v>
      </c>
      <c r="G49" s="46">
        <f t="shared" si="10"/>
        <v>1746803157</v>
      </c>
      <c r="H49" s="46">
        <f t="shared" si="10"/>
        <v>553268258</v>
      </c>
      <c r="I49" s="46">
        <f t="shared" si="10"/>
        <v>-90165326</v>
      </c>
      <c r="J49" s="46">
        <f t="shared" si="10"/>
        <v>2209906089</v>
      </c>
      <c r="K49" s="46">
        <f t="shared" si="10"/>
        <v>364601026</v>
      </c>
      <c r="L49" s="46">
        <f t="shared" si="10"/>
        <v>-419329902</v>
      </c>
      <c r="M49" s="46">
        <f t="shared" si="10"/>
        <v>1635618750</v>
      </c>
      <c r="N49" s="46">
        <f t="shared" si="10"/>
        <v>1580889874</v>
      </c>
      <c r="O49" s="46">
        <f t="shared" si="10"/>
        <v>450838416</v>
      </c>
      <c r="P49" s="46">
        <f t="shared" si="10"/>
        <v>77287931</v>
      </c>
      <c r="Q49" s="46">
        <f t="shared" si="10"/>
        <v>1636126608</v>
      </c>
      <c r="R49" s="46">
        <f t="shared" si="10"/>
        <v>2164252955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5955048918</v>
      </c>
      <c r="X49" s="46">
        <f>IF(F25=F48,0,X25-X48)</f>
        <v>3404240929</v>
      </c>
      <c r="Y49" s="46">
        <f t="shared" si="10"/>
        <v>2550807989</v>
      </c>
      <c r="Z49" s="47">
        <f>+IF(X49&lt;&gt;0,+(Y49/X49)*100,0)</f>
        <v>74.93030141522043</v>
      </c>
      <c r="AA49" s="44">
        <f>+AA25-AA48</f>
        <v>2291900399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25335380</v>
      </c>
      <c r="F5" s="21">
        <f t="shared" si="0"/>
        <v>25335380</v>
      </c>
      <c r="G5" s="21">
        <f t="shared" si="0"/>
        <v>15451687</v>
      </c>
      <c r="H5" s="21">
        <f t="shared" si="0"/>
        <v>408592</v>
      </c>
      <c r="I5" s="21">
        <f t="shared" si="0"/>
        <v>381106</v>
      </c>
      <c r="J5" s="21">
        <f t="shared" si="0"/>
        <v>16241385</v>
      </c>
      <c r="K5" s="21">
        <f t="shared" si="0"/>
        <v>417898</v>
      </c>
      <c r="L5" s="21">
        <f t="shared" si="0"/>
        <v>1027110</v>
      </c>
      <c r="M5" s="21">
        <f t="shared" si="0"/>
        <v>465197</v>
      </c>
      <c r="N5" s="21">
        <f t="shared" si="0"/>
        <v>1910205</v>
      </c>
      <c r="O5" s="21">
        <f t="shared" si="0"/>
        <v>944119</v>
      </c>
      <c r="P5" s="21">
        <f t="shared" si="0"/>
        <v>374097</v>
      </c>
      <c r="Q5" s="21">
        <f t="shared" si="0"/>
        <v>373265</v>
      </c>
      <c r="R5" s="21">
        <f t="shared" si="0"/>
        <v>1691481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19843071</v>
      </c>
      <c r="X5" s="21">
        <f t="shared" si="0"/>
        <v>19001538</v>
      </c>
      <c r="Y5" s="21">
        <f t="shared" si="0"/>
        <v>841533</v>
      </c>
      <c r="Z5" s="4">
        <f>+IF(X5&lt;&gt;0,+(Y5/X5)*100,0)</f>
        <v>4.428762555957313</v>
      </c>
      <c r="AA5" s="19">
        <f>SUM(AA6:AA8)</f>
        <v>25335380</v>
      </c>
    </row>
    <row r="6" spans="1:27" ht="13.5">
      <c r="A6" s="5" t="s">
        <v>33</v>
      </c>
      <c r="B6" s="3"/>
      <c r="C6" s="22"/>
      <c r="D6" s="22"/>
      <c r="E6" s="23">
        <v>2701080</v>
      </c>
      <c r="F6" s="24">
        <v>2701080</v>
      </c>
      <c r="G6" s="24">
        <v>127698</v>
      </c>
      <c r="H6" s="24">
        <v>-37140</v>
      </c>
      <c r="I6" s="24">
        <v>-69650</v>
      </c>
      <c r="J6" s="24">
        <v>20908</v>
      </c>
      <c r="K6" s="24">
        <v>700</v>
      </c>
      <c r="L6" s="24">
        <v>173322</v>
      </c>
      <c r="M6" s="24">
        <v>-18178</v>
      </c>
      <c r="N6" s="24">
        <v>155844</v>
      </c>
      <c r="O6" s="24">
        <v>101793</v>
      </c>
      <c r="P6" s="24">
        <v>-102993</v>
      </c>
      <c r="Q6" s="24">
        <v>-110993</v>
      </c>
      <c r="R6" s="24">
        <v>-112193</v>
      </c>
      <c r="S6" s="24"/>
      <c r="T6" s="24"/>
      <c r="U6" s="24"/>
      <c r="V6" s="24"/>
      <c r="W6" s="24">
        <v>64559</v>
      </c>
      <c r="X6" s="24">
        <v>2025810</v>
      </c>
      <c r="Y6" s="24">
        <v>-1961251</v>
      </c>
      <c r="Z6" s="6">
        <v>-96.81</v>
      </c>
      <c r="AA6" s="22">
        <v>2701080</v>
      </c>
    </row>
    <row r="7" spans="1:27" ht="13.5">
      <c r="A7" s="5" t="s">
        <v>34</v>
      </c>
      <c r="B7" s="3"/>
      <c r="C7" s="25"/>
      <c r="D7" s="25"/>
      <c r="E7" s="26">
        <v>22634300</v>
      </c>
      <c r="F7" s="27">
        <v>22634300</v>
      </c>
      <c r="G7" s="27">
        <v>15232729</v>
      </c>
      <c r="H7" s="27">
        <v>328371</v>
      </c>
      <c r="I7" s="27">
        <v>342859</v>
      </c>
      <c r="J7" s="27">
        <v>15903959</v>
      </c>
      <c r="K7" s="27">
        <v>340130</v>
      </c>
      <c r="L7" s="27">
        <v>371059</v>
      </c>
      <c r="M7" s="27">
        <v>369923</v>
      </c>
      <c r="N7" s="27">
        <v>1081112</v>
      </c>
      <c r="O7" s="27">
        <v>371261</v>
      </c>
      <c r="P7" s="27">
        <v>332959</v>
      </c>
      <c r="Q7" s="27">
        <v>365312</v>
      </c>
      <c r="R7" s="27">
        <v>1069532</v>
      </c>
      <c r="S7" s="27"/>
      <c r="T7" s="27"/>
      <c r="U7" s="27"/>
      <c r="V7" s="27"/>
      <c r="W7" s="27">
        <v>18054603</v>
      </c>
      <c r="X7" s="27">
        <v>16975728</v>
      </c>
      <c r="Y7" s="27">
        <v>1078875</v>
      </c>
      <c r="Z7" s="7">
        <v>6.36</v>
      </c>
      <c r="AA7" s="25">
        <v>22634300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91260</v>
      </c>
      <c r="H8" s="24">
        <v>117361</v>
      </c>
      <c r="I8" s="24">
        <v>107897</v>
      </c>
      <c r="J8" s="24">
        <v>316518</v>
      </c>
      <c r="K8" s="24">
        <v>77068</v>
      </c>
      <c r="L8" s="24">
        <v>482729</v>
      </c>
      <c r="M8" s="24">
        <v>113452</v>
      </c>
      <c r="N8" s="24">
        <v>673249</v>
      </c>
      <c r="O8" s="24">
        <v>471065</v>
      </c>
      <c r="P8" s="24">
        <v>144131</v>
      </c>
      <c r="Q8" s="24">
        <v>118946</v>
      </c>
      <c r="R8" s="24">
        <v>734142</v>
      </c>
      <c r="S8" s="24"/>
      <c r="T8" s="24"/>
      <c r="U8" s="24"/>
      <c r="V8" s="24"/>
      <c r="W8" s="24">
        <v>1723909</v>
      </c>
      <c r="X8" s="24"/>
      <c r="Y8" s="24">
        <v>1723909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16366670</v>
      </c>
      <c r="F9" s="21">
        <f t="shared" si="1"/>
        <v>16366670</v>
      </c>
      <c r="G9" s="21">
        <f t="shared" si="1"/>
        <v>40106</v>
      </c>
      <c r="H9" s="21">
        <f t="shared" si="1"/>
        <v>40871</v>
      </c>
      <c r="I9" s="21">
        <f t="shared" si="1"/>
        <v>41280</v>
      </c>
      <c r="J9" s="21">
        <f t="shared" si="1"/>
        <v>122257</v>
      </c>
      <c r="K9" s="21">
        <f t="shared" si="1"/>
        <v>49280</v>
      </c>
      <c r="L9" s="21">
        <f t="shared" si="1"/>
        <v>45792</v>
      </c>
      <c r="M9" s="21">
        <f t="shared" si="1"/>
        <v>39409</v>
      </c>
      <c r="N9" s="21">
        <f t="shared" si="1"/>
        <v>134481</v>
      </c>
      <c r="O9" s="21">
        <f t="shared" si="1"/>
        <v>41375</v>
      </c>
      <c r="P9" s="21">
        <f t="shared" si="1"/>
        <v>36725</v>
      </c>
      <c r="Q9" s="21">
        <f t="shared" si="1"/>
        <v>36021</v>
      </c>
      <c r="R9" s="21">
        <f t="shared" si="1"/>
        <v>114121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370859</v>
      </c>
      <c r="X9" s="21">
        <f t="shared" si="1"/>
        <v>12275001</v>
      </c>
      <c r="Y9" s="21">
        <f t="shared" si="1"/>
        <v>-11904142</v>
      </c>
      <c r="Z9" s="4">
        <f>+IF(X9&lt;&gt;0,+(Y9/X9)*100,0)</f>
        <v>-96.97874566364597</v>
      </c>
      <c r="AA9" s="19">
        <f>SUM(AA10:AA14)</f>
        <v>16366670</v>
      </c>
    </row>
    <row r="10" spans="1:27" ht="13.5">
      <c r="A10" s="5" t="s">
        <v>37</v>
      </c>
      <c r="B10" s="3"/>
      <c r="C10" s="22"/>
      <c r="D10" s="22"/>
      <c r="E10" s="23">
        <v>3786630</v>
      </c>
      <c r="F10" s="24">
        <v>3786630</v>
      </c>
      <c r="G10" s="24">
        <v>37725</v>
      </c>
      <c r="H10" s="24">
        <v>38490</v>
      </c>
      <c r="I10" s="24">
        <v>38899</v>
      </c>
      <c r="J10" s="24">
        <v>115114</v>
      </c>
      <c r="K10" s="24">
        <v>46899</v>
      </c>
      <c r="L10" s="24">
        <v>43411</v>
      </c>
      <c r="M10" s="24">
        <v>37028</v>
      </c>
      <c r="N10" s="24">
        <v>127338</v>
      </c>
      <c r="O10" s="24">
        <v>38994</v>
      </c>
      <c r="P10" s="24">
        <v>34344</v>
      </c>
      <c r="Q10" s="24">
        <v>33640</v>
      </c>
      <c r="R10" s="24">
        <v>106978</v>
      </c>
      <c r="S10" s="24"/>
      <c r="T10" s="24"/>
      <c r="U10" s="24"/>
      <c r="V10" s="24"/>
      <c r="W10" s="24">
        <v>349430</v>
      </c>
      <c r="X10" s="24">
        <v>2839968</v>
      </c>
      <c r="Y10" s="24">
        <v>-2490538</v>
      </c>
      <c r="Z10" s="6">
        <v>-87.7</v>
      </c>
      <c r="AA10" s="22">
        <v>3786630</v>
      </c>
    </row>
    <row r="11" spans="1:27" ht="13.5">
      <c r="A11" s="5" t="s">
        <v>38</v>
      </c>
      <c r="B11" s="3"/>
      <c r="C11" s="22"/>
      <c r="D11" s="22"/>
      <c r="E11" s="23">
        <v>20000</v>
      </c>
      <c r="F11" s="24">
        <v>20000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15003</v>
      </c>
      <c r="Y11" s="24">
        <v>-15003</v>
      </c>
      <c r="Z11" s="6">
        <v>-100</v>
      </c>
      <c r="AA11" s="22">
        <v>20000</v>
      </c>
    </row>
    <row r="12" spans="1:27" ht="13.5">
      <c r="A12" s="5" t="s">
        <v>39</v>
      </c>
      <c r="B12" s="3"/>
      <c r="C12" s="22"/>
      <c r="D12" s="22"/>
      <c r="E12" s="23">
        <v>1170040</v>
      </c>
      <c r="F12" s="24">
        <v>1170040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877527</v>
      </c>
      <c r="Y12" s="24">
        <v>-877527</v>
      </c>
      <c r="Z12" s="6">
        <v>-100</v>
      </c>
      <c r="AA12" s="22">
        <v>1170040</v>
      </c>
    </row>
    <row r="13" spans="1:27" ht="13.5">
      <c r="A13" s="5" t="s">
        <v>40</v>
      </c>
      <c r="B13" s="3"/>
      <c r="C13" s="22"/>
      <c r="D13" s="22"/>
      <c r="E13" s="23">
        <v>11390000</v>
      </c>
      <c r="F13" s="24">
        <v>11390000</v>
      </c>
      <c r="G13" s="24">
        <v>2381</v>
      </c>
      <c r="H13" s="24">
        <v>2381</v>
      </c>
      <c r="I13" s="24">
        <v>2381</v>
      </c>
      <c r="J13" s="24">
        <v>7143</v>
      </c>
      <c r="K13" s="24">
        <v>2381</v>
      </c>
      <c r="L13" s="24">
        <v>2381</v>
      </c>
      <c r="M13" s="24">
        <v>2381</v>
      </c>
      <c r="N13" s="24">
        <v>7143</v>
      </c>
      <c r="O13" s="24">
        <v>2381</v>
      </c>
      <c r="P13" s="24">
        <v>2381</v>
      </c>
      <c r="Q13" s="24">
        <v>2381</v>
      </c>
      <c r="R13" s="24">
        <v>7143</v>
      </c>
      <c r="S13" s="24"/>
      <c r="T13" s="24"/>
      <c r="U13" s="24"/>
      <c r="V13" s="24"/>
      <c r="W13" s="24">
        <v>21429</v>
      </c>
      <c r="X13" s="24">
        <v>8542503</v>
      </c>
      <c r="Y13" s="24">
        <v>-8521074</v>
      </c>
      <c r="Z13" s="6">
        <v>-99.75</v>
      </c>
      <c r="AA13" s="22">
        <v>11390000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13853000</v>
      </c>
      <c r="F15" s="21">
        <f t="shared" si="2"/>
        <v>13853000</v>
      </c>
      <c r="G15" s="21">
        <f t="shared" si="2"/>
        <v>16548</v>
      </c>
      <c r="H15" s="21">
        <f t="shared" si="2"/>
        <v>9968</v>
      </c>
      <c r="I15" s="21">
        <f t="shared" si="2"/>
        <v>216148</v>
      </c>
      <c r="J15" s="21">
        <f t="shared" si="2"/>
        <v>242664</v>
      </c>
      <c r="K15" s="21">
        <f t="shared" si="2"/>
        <v>10270</v>
      </c>
      <c r="L15" s="21">
        <f t="shared" si="2"/>
        <v>15178</v>
      </c>
      <c r="M15" s="21">
        <f t="shared" si="2"/>
        <v>28596</v>
      </c>
      <c r="N15" s="21">
        <f t="shared" si="2"/>
        <v>54044</v>
      </c>
      <c r="O15" s="21">
        <f t="shared" si="2"/>
        <v>21681</v>
      </c>
      <c r="P15" s="21">
        <f t="shared" si="2"/>
        <v>26259</v>
      </c>
      <c r="Q15" s="21">
        <f t="shared" si="2"/>
        <v>28646</v>
      </c>
      <c r="R15" s="21">
        <f t="shared" si="2"/>
        <v>76586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373294</v>
      </c>
      <c r="X15" s="21">
        <f t="shared" si="2"/>
        <v>10389753</v>
      </c>
      <c r="Y15" s="21">
        <f t="shared" si="2"/>
        <v>-10016459</v>
      </c>
      <c r="Z15" s="4">
        <f>+IF(X15&lt;&gt;0,+(Y15/X15)*100,0)</f>
        <v>-96.40709456711821</v>
      </c>
      <c r="AA15" s="19">
        <f>SUM(AA16:AA18)</f>
        <v>13853000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13853000</v>
      </c>
      <c r="F17" s="24">
        <v>13853000</v>
      </c>
      <c r="G17" s="24">
        <v>16548</v>
      </c>
      <c r="H17" s="24">
        <v>9968</v>
      </c>
      <c r="I17" s="24">
        <v>216148</v>
      </c>
      <c r="J17" s="24">
        <v>242664</v>
      </c>
      <c r="K17" s="24">
        <v>10270</v>
      </c>
      <c r="L17" s="24">
        <v>15178</v>
      </c>
      <c r="M17" s="24">
        <v>28596</v>
      </c>
      <c r="N17" s="24">
        <v>54044</v>
      </c>
      <c r="O17" s="24">
        <v>21681</v>
      </c>
      <c r="P17" s="24">
        <v>26259</v>
      </c>
      <c r="Q17" s="24">
        <v>28646</v>
      </c>
      <c r="R17" s="24">
        <v>76586</v>
      </c>
      <c r="S17" s="24"/>
      <c r="T17" s="24"/>
      <c r="U17" s="24"/>
      <c r="V17" s="24"/>
      <c r="W17" s="24">
        <v>373294</v>
      </c>
      <c r="X17" s="24">
        <v>10389753</v>
      </c>
      <c r="Y17" s="24">
        <v>-10016459</v>
      </c>
      <c r="Z17" s="6">
        <v>-96.41</v>
      </c>
      <c r="AA17" s="22">
        <v>13853000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128205767</v>
      </c>
      <c r="F19" s="21">
        <f t="shared" si="3"/>
        <v>128205767</v>
      </c>
      <c r="G19" s="21">
        <f t="shared" si="3"/>
        <v>10674829</v>
      </c>
      <c r="H19" s="21">
        <f t="shared" si="3"/>
        <v>4066373</v>
      </c>
      <c r="I19" s="21">
        <f t="shared" si="3"/>
        <v>4901824</v>
      </c>
      <c r="J19" s="21">
        <f t="shared" si="3"/>
        <v>19643026</v>
      </c>
      <c r="K19" s="21">
        <f t="shared" si="3"/>
        <v>4106275</v>
      </c>
      <c r="L19" s="21">
        <f t="shared" si="3"/>
        <v>5531166</v>
      </c>
      <c r="M19" s="21">
        <f t="shared" si="3"/>
        <v>4433353</v>
      </c>
      <c r="N19" s="21">
        <f t="shared" si="3"/>
        <v>14070794</v>
      </c>
      <c r="O19" s="21">
        <f t="shared" si="3"/>
        <v>5961945</v>
      </c>
      <c r="P19" s="21">
        <f t="shared" si="3"/>
        <v>4401027</v>
      </c>
      <c r="Q19" s="21">
        <f t="shared" si="3"/>
        <v>4676962</v>
      </c>
      <c r="R19" s="21">
        <f t="shared" si="3"/>
        <v>15039934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48753754</v>
      </c>
      <c r="X19" s="21">
        <f t="shared" si="3"/>
        <v>96154335</v>
      </c>
      <c r="Y19" s="21">
        <f t="shared" si="3"/>
        <v>-47400581</v>
      </c>
      <c r="Z19" s="4">
        <f>+IF(X19&lt;&gt;0,+(Y19/X19)*100,0)</f>
        <v>-49.29635361733821</v>
      </c>
      <c r="AA19" s="19">
        <f>SUM(AA20:AA23)</f>
        <v>128205767</v>
      </c>
    </row>
    <row r="20" spans="1:27" ht="13.5">
      <c r="A20" s="5" t="s">
        <v>47</v>
      </c>
      <c r="B20" s="3"/>
      <c r="C20" s="22"/>
      <c r="D20" s="22"/>
      <c r="E20" s="23">
        <v>63525270</v>
      </c>
      <c r="F20" s="24">
        <v>63525270</v>
      </c>
      <c r="G20" s="24">
        <v>4172439</v>
      </c>
      <c r="H20" s="24">
        <v>2819841</v>
      </c>
      <c r="I20" s="24">
        <v>4103445</v>
      </c>
      <c r="J20" s="24">
        <v>11095725</v>
      </c>
      <c r="K20" s="24">
        <v>2501704</v>
      </c>
      <c r="L20" s="24">
        <v>2870489</v>
      </c>
      <c r="M20" s="24">
        <v>2534966</v>
      </c>
      <c r="N20" s="24">
        <v>7907159</v>
      </c>
      <c r="O20" s="24">
        <v>3072240</v>
      </c>
      <c r="P20" s="24">
        <v>2702889</v>
      </c>
      <c r="Q20" s="24">
        <v>3018239</v>
      </c>
      <c r="R20" s="24">
        <v>8793368</v>
      </c>
      <c r="S20" s="24"/>
      <c r="T20" s="24"/>
      <c r="U20" s="24"/>
      <c r="V20" s="24"/>
      <c r="W20" s="24">
        <v>27796252</v>
      </c>
      <c r="X20" s="24">
        <v>47643957</v>
      </c>
      <c r="Y20" s="24">
        <v>-19847705</v>
      </c>
      <c r="Z20" s="6">
        <v>-41.66</v>
      </c>
      <c r="AA20" s="22">
        <v>63525270</v>
      </c>
    </row>
    <row r="21" spans="1:27" ht="13.5">
      <c r="A21" s="5" t="s">
        <v>48</v>
      </c>
      <c r="B21" s="3"/>
      <c r="C21" s="22"/>
      <c r="D21" s="22"/>
      <c r="E21" s="23">
        <v>33147537</v>
      </c>
      <c r="F21" s="24">
        <v>33147537</v>
      </c>
      <c r="G21" s="24">
        <v>2337514</v>
      </c>
      <c r="H21" s="24">
        <v>542425</v>
      </c>
      <c r="I21" s="24">
        <v>100367</v>
      </c>
      <c r="J21" s="24">
        <v>2980306</v>
      </c>
      <c r="K21" s="24">
        <v>910219</v>
      </c>
      <c r="L21" s="24">
        <v>1279014</v>
      </c>
      <c r="M21" s="24">
        <v>1230280</v>
      </c>
      <c r="N21" s="24">
        <v>3419513</v>
      </c>
      <c r="O21" s="24">
        <v>1532066</v>
      </c>
      <c r="P21" s="24">
        <v>1217069</v>
      </c>
      <c r="Q21" s="24">
        <v>990362</v>
      </c>
      <c r="R21" s="24">
        <v>3739497</v>
      </c>
      <c r="S21" s="24"/>
      <c r="T21" s="24"/>
      <c r="U21" s="24"/>
      <c r="V21" s="24"/>
      <c r="W21" s="24">
        <v>10139316</v>
      </c>
      <c r="X21" s="24">
        <v>24860655</v>
      </c>
      <c r="Y21" s="24">
        <v>-14721339</v>
      </c>
      <c r="Z21" s="6">
        <v>-59.22</v>
      </c>
      <c r="AA21" s="22">
        <v>33147537</v>
      </c>
    </row>
    <row r="22" spans="1:27" ht="13.5">
      <c r="A22" s="5" t="s">
        <v>49</v>
      </c>
      <c r="B22" s="3"/>
      <c r="C22" s="25"/>
      <c r="D22" s="25"/>
      <c r="E22" s="26">
        <v>22335740</v>
      </c>
      <c r="F22" s="27">
        <v>22335740</v>
      </c>
      <c r="G22" s="27">
        <v>3677692</v>
      </c>
      <c r="H22" s="27">
        <v>227136</v>
      </c>
      <c r="I22" s="27">
        <v>229430</v>
      </c>
      <c r="J22" s="27">
        <v>4134258</v>
      </c>
      <c r="K22" s="27">
        <v>232964</v>
      </c>
      <c r="L22" s="27">
        <v>602301</v>
      </c>
      <c r="M22" s="27">
        <v>217136</v>
      </c>
      <c r="N22" s="27">
        <v>1052401</v>
      </c>
      <c r="O22" s="27">
        <v>591956</v>
      </c>
      <c r="P22" s="27">
        <v>48725</v>
      </c>
      <c r="Q22" s="27">
        <v>230678</v>
      </c>
      <c r="R22" s="27">
        <v>871359</v>
      </c>
      <c r="S22" s="27"/>
      <c r="T22" s="27"/>
      <c r="U22" s="27"/>
      <c r="V22" s="27"/>
      <c r="W22" s="27">
        <v>6058018</v>
      </c>
      <c r="X22" s="27">
        <v>16751808</v>
      </c>
      <c r="Y22" s="27">
        <v>-10693790</v>
      </c>
      <c r="Z22" s="7">
        <v>-63.84</v>
      </c>
      <c r="AA22" s="25">
        <v>22335740</v>
      </c>
    </row>
    <row r="23" spans="1:27" ht="13.5">
      <c r="A23" s="5" t="s">
        <v>50</v>
      </c>
      <c r="B23" s="3"/>
      <c r="C23" s="22"/>
      <c r="D23" s="22"/>
      <c r="E23" s="23">
        <v>9197220</v>
      </c>
      <c r="F23" s="24">
        <v>9197220</v>
      </c>
      <c r="G23" s="24">
        <v>487184</v>
      </c>
      <c r="H23" s="24">
        <v>476971</v>
      </c>
      <c r="I23" s="24">
        <v>468582</v>
      </c>
      <c r="J23" s="24">
        <v>1432737</v>
      </c>
      <c r="K23" s="24">
        <v>461388</v>
      </c>
      <c r="L23" s="24">
        <v>779362</v>
      </c>
      <c r="M23" s="24">
        <v>450971</v>
      </c>
      <c r="N23" s="24">
        <v>1691721</v>
      </c>
      <c r="O23" s="24">
        <v>765683</v>
      </c>
      <c r="P23" s="24">
        <v>432344</v>
      </c>
      <c r="Q23" s="24">
        <v>437683</v>
      </c>
      <c r="R23" s="24">
        <v>1635710</v>
      </c>
      <c r="S23" s="24"/>
      <c r="T23" s="24"/>
      <c r="U23" s="24"/>
      <c r="V23" s="24"/>
      <c r="W23" s="24">
        <v>4760168</v>
      </c>
      <c r="X23" s="24">
        <v>6897915</v>
      </c>
      <c r="Y23" s="24">
        <v>-2137747</v>
      </c>
      <c r="Z23" s="6">
        <v>-30.99</v>
      </c>
      <c r="AA23" s="22">
        <v>9197220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183760817</v>
      </c>
      <c r="F25" s="42">
        <f t="shared" si="4"/>
        <v>183760817</v>
      </c>
      <c r="G25" s="42">
        <f t="shared" si="4"/>
        <v>26183170</v>
      </c>
      <c r="H25" s="42">
        <f t="shared" si="4"/>
        <v>4525804</v>
      </c>
      <c r="I25" s="42">
        <f t="shared" si="4"/>
        <v>5540358</v>
      </c>
      <c r="J25" s="42">
        <f t="shared" si="4"/>
        <v>36249332</v>
      </c>
      <c r="K25" s="42">
        <f t="shared" si="4"/>
        <v>4583723</v>
      </c>
      <c r="L25" s="42">
        <f t="shared" si="4"/>
        <v>6619246</v>
      </c>
      <c r="M25" s="42">
        <f t="shared" si="4"/>
        <v>4966555</v>
      </c>
      <c r="N25" s="42">
        <f t="shared" si="4"/>
        <v>16169524</v>
      </c>
      <c r="O25" s="42">
        <f t="shared" si="4"/>
        <v>6969120</v>
      </c>
      <c r="P25" s="42">
        <f t="shared" si="4"/>
        <v>4838108</v>
      </c>
      <c r="Q25" s="42">
        <f t="shared" si="4"/>
        <v>5114894</v>
      </c>
      <c r="R25" s="42">
        <f t="shared" si="4"/>
        <v>16922122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69340978</v>
      </c>
      <c r="X25" s="42">
        <f t="shared" si="4"/>
        <v>137820627</v>
      </c>
      <c r="Y25" s="42">
        <f t="shared" si="4"/>
        <v>-68479649</v>
      </c>
      <c r="Z25" s="43">
        <f>+IF(X25&lt;&gt;0,+(Y25/X25)*100,0)</f>
        <v>-49.687518110043136</v>
      </c>
      <c r="AA25" s="40">
        <f>+AA5+AA9+AA15+AA19+AA24</f>
        <v>183760817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46307412</v>
      </c>
      <c r="F28" s="21">
        <f t="shared" si="5"/>
        <v>46307412</v>
      </c>
      <c r="G28" s="21">
        <f t="shared" si="5"/>
        <v>3285171</v>
      </c>
      <c r="H28" s="21">
        <f t="shared" si="5"/>
        <v>3397711</v>
      </c>
      <c r="I28" s="21">
        <f t="shared" si="5"/>
        <v>2719749</v>
      </c>
      <c r="J28" s="21">
        <f t="shared" si="5"/>
        <v>9402631</v>
      </c>
      <c r="K28" s="21">
        <f t="shared" si="5"/>
        <v>82214</v>
      </c>
      <c r="L28" s="21">
        <f t="shared" si="5"/>
        <v>1206199</v>
      </c>
      <c r="M28" s="21">
        <f t="shared" si="5"/>
        <v>1028512</v>
      </c>
      <c r="N28" s="21">
        <f t="shared" si="5"/>
        <v>2316925</v>
      </c>
      <c r="O28" s="21">
        <f t="shared" si="5"/>
        <v>2894024</v>
      </c>
      <c r="P28" s="21">
        <f t="shared" si="5"/>
        <v>5564888</v>
      </c>
      <c r="Q28" s="21">
        <f t="shared" si="5"/>
        <v>3042184</v>
      </c>
      <c r="R28" s="21">
        <f t="shared" si="5"/>
        <v>11501096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23220652</v>
      </c>
      <c r="X28" s="21">
        <f t="shared" si="5"/>
        <v>34730559</v>
      </c>
      <c r="Y28" s="21">
        <f t="shared" si="5"/>
        <v>-11509907</v>
      </c>
      <c r="Z28" s="4">
        <f>+IF(X28&lt;&gt;0,+(Y28/X28)*100,0)</f>
        <v>-33.14057513442268</v>
      </c>
      <c r="AA28" s="19">
        <f>SUM(AA29:AA31)</f>
        <v>46307412</v>
      </c>
    </row>
    <row r="29" spans="1:27" ht="13.5">
      <c r="A29" s="5" t="s">
        <v>33</v>
      </c>
      <c r="B29" s="3"/>
      <c r="C29" s="22"/>
      <c r="D29" s="22"/>
      <c r="E29" s="23">
        <v>16557580</v>
      </c>
      <c r="F29" s="24">
        <v>16557580</v>
      </c>
      <c r="G29" s="24">
        <v>1360386</v>
      </c>
      <c r="H29" s="24">
        <v>1275383</v>
      </c>
      <c r="I29" s="24">
        <v>708972</v>
      </c>
      <c r="J29" s="24">
        <v>3344741</v>
      </c>
      <c r="K29" s="24">
        <v>30908</v>
      </c>
      <c r="L29" s="24">
        <v>762357</v>
      </c>
      <c r="M29" s="24">
        <v>535081</v>
      </c>
      <c r="N29" s="24">
        <v>1328346</v>
      </c>
      <c r="O29" s="24">
        <v>1033320</v>
      </c>
      <c r="P29" s="24">
        <v>1984218</v>
      </c>
      <c r="Q29" s="24">
        <v>820222</v>
      </c>
      <c r="R29" s="24">
        <v>3837760</v>
      </c>
      <c r="S29" s="24"/>
      <c r="T29" s="24"/>
      <c r="U29" s="24"/>
      <c r="V29" s="24"/>
      <c r="W29" s="24">
        <v>8510847</v>
      </c>
      <c r="X29" s="24">
        <v>12418182</v>
      </c>
      <c r="Y29" s="24">
        <v>-3907335</v>
      </c>
      <c r="Z29" s="6">
        <v>-31.46</v>
      </c>
      <c r="AA29" s="22">
        <v>16557580</v>
      </c>
    </row>
    <row r="30" spans="1:27" ht="13.5">
      <c r="A30" s="5" t="s">
        <v>34</v>
      </c>
      <c r="B30" s="3"/>
      <c r="C30" s="25"/>
      <c r="D30" s="25"/>
      <c r="E30" s="26">
        <v>18482472</v>
      </c>
      <c r="F30" s="27">
        <v>18482472</v>
      </c>
      <c r="G30" s="27">
        <v>1014584</v>
      </c>
      <c r="H30" s="27">
        <v>1225110</v>
      </c>
      <c r="I30" s="27">
        <v>1118443</v>
      </c>
      <c r="J30" s="27">
        <v>3358137</v>
      </c>
      <c r="K30" s="27">
        <v>13944</v>
      </c>
      <c r="L30" s="27">
        <v>141428</v>
      </c>
      <c r="M30" s="27">
        <v>154840</v>
      </c>
      <c r="N30" s="27">
        <v>310212</v>
      </c>
      <c r="O30" s="27">
        <v>960640</v>
      </c>
      <c r="P30" s="27">
        <v>2590398</v>
      </c>
      <c r="Q30" s="27">
        <v>1316045</v>
      </c>
      <c r="R30" s="27">
        <v>4867083</v>
      </c>
      <c r="S30" s="27"/>
      <c r="T30" s="27"/>
      <c r="U30" s="27"/>
      <c r="V30" s="27"/>
      <c r="W30" s="27">
        <v>8535432</v>
      </c>
      <c r="X30" s="27">
        <v>13861854</v>
      </c>
      <c r="Y30" s="27">
        <v>-5326422</v>
      </c>
      <c r="Z30" s="7">
        <v>-38.43</v>
      </c>
      <c r="AA30" s="25">
        <v>18482472</v>
      </c>
    </row>
    <row r="31" spans="1:27" ht="13.5">
      <c r="A31" s="5" t="s">
        <v>35</v>
      </c>
      <c r="B31" s="3"/>
      <c r="C31" s="22"/>
      <c r="D31" s="22"/>
      <c r="E31" s="23">
        <v>11267360</v>
      </c>
      <c r="F31" s="24">
        <v>11267360</v>
      </c>
      <c r="G31" s="24">
        <v>910201</v>
      </c>
      <c r="H31" s="24">
        <v>897218</v>
      </c>
      <c r="I31" s="24">
        <v>892334</v>
      </c>
      <c r="J31" s="24">
        <v>2699753</v>
      </c>
      <c r="K31" s="24">
        <v>37362</v>
      </c>
      <c r="L31" s="24">
        <v>302414</v>
      </c>
      <c r="M31" s="24">
        <v>338591</v>
      </c>
      <c r="N31" s="24">
        <v>678367</v>
      </c>
      <c r="O31" s="24">
        <v>900064</v>
      </c>
      <c r="P31" s="24">
        <v>990272</v>
      </c>
      <c r="Q31" s="24">
        <v>905917</v>
      </c>
      <c r="R31" s="24">
        <v>2796253</v>
      </c>
      <c r="S31" s="24"/>
      <c r="T31" s="24"/>
      <c r="U31" s="24"/>
      <c r="V31" s="24"/>
      <c r="W31" s="24">
        <v>6174373</v>
      </c>
      <c r="X31" s="24">
        <v>8450523</v>
      </c>
      <c r="Y31" s="24">
        <v>-2276150</v>
      </c>
      <c r="Z31" s="6">
        <v>-26.94</v>
      </c>
      <c r="AA31" s="22">
        <v>11267360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18417308</v>
      </c>
      <c r="F32" s="21">
        <f t="shared" si="6"/>
        <v>18417308</v>
      </c>
      <c r="G32" s="21">
        <f t="shared" si="6"/>
        <v>455138</v>
      </c>
      <c r="H32" s="21">
        <f t="shared" si="6"/>
        <v>473262</v>
      </c>
      <c r="I32" s="21">
        <f t="shared" si="6"/>
        <v>627032</v>
      </c>
      <c r="J32" s="21">
        <f t="shared" si="6"/>
        <v>1555432</v>
      </c>
      <c r="K32" s="21">
        <f t="shared" si="6"/>
        <v>4292519</v>
      </c>
      <c r="L32" s="21">
        <f t="shared" si="6"/>
        <v>220492</v>
      </c>
      <c r="M32" s="21">
        <f t="shared" si="6"/>
        <v>152968</v>
      </c>
      <c r="N32" s="21">
        <f t="shared" si="6"/>
        <v>4665979</v>
      </c>
      <c r="O32" s="21">
        <f t="shared" si="6"/>
        <v>51424</v>
      </c>
      <c r="P32" s="21">
        <f t="shared" si="6"/>
        <v>10937066</v>
      </c>
      <c r="Q32" s="21">
        <f t="shared" si="6"/>
        <v>783297</v>
      </c>
      <c r="R32" s="21">
        <f t="shared" si="6"/>
        <v>11771787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17993198</v>
      </c>
      <c r="X32" s="21">
        <f t="shared" si="6"/>
        <v>13812975</v>
      </c>
      <c r="Y32" s="21">
        <f t="shared" si="6"/>
        <v>4180223</v>
      </c>
      <c r="Z32" s="4">
        <f>+IF(X32&lt;&gt;0,+(Y32/X32)*100,0)</f>
        <v>30.263017199408527</v>
      </c>
      <c r="AA32" s="19">
        <f>SUM(AA33:AA37)</f>
        <v>18417308</v>
      </c>
    </row>
    <row r="33" spans="1:27" ht="13.5">
      <c r="A33" s="5" t="s">
        <v>37</v>
      </c>
      <c r="B33" s="3"/>
      <c r="C33" s="22"/>
      <c r="D33" s="22"/>
      <c r="E33" s="23">
        <v>5467458</v>
      </c>
      <c r="F33" s="24">
        <v>5467458</v>
      </c>
      <c r="G33" s="24">
        <v>404336</v>
      </c>
      <c r="H33" s="24">
        <v>425131</v>
      </c>
      <c r="I33" s="24">
        <v>575894</v>
      </c>
      <c r="J33" s="24">
        <v>1405361</v>
      </c>
      <c r="K33" s="24">
        <v>44895</v>
      </c>
      <c r="L33" s="24">
        <v>209037</v>
      </c>
      <c r="M33" s="24">
        <v>152908</v>
      </c>
      <c r="N33" s="24">
        <v>406840</v>
      </c>
      <c r="O33" s="24">
        <v>441384</v>
      </c>
      <c r="P33" s="24">
        <v>740964</v>
      </c>
      <c r="Q33" s="24">
        <v>735863</v>
      </c>
      <c r="R33" s="24">
        <v>1918211</v>
      </c>
      <c r="S33" s="24"/>
      <c r="T33" s="24"/>
      <c r="U33" s="24"/>
      <c r="V33" s="24"/>
      <c r="W33" s="24">
        <v>3730412</v>
      </c>
      <c r="X33" s="24">
        <v>4100589</v>
      </c>
      <c r="Y33" s="24">
        <v>-370177</v>
      </c>
      <c r="Z33" s="6">
        <v>-9.03</v>
      </c>
      <c r="AA33" s="22">
        <v>5467458</v>
      </c>
    </row>
    <row r="34" spans="1:27" ht="13.5">
      <c r="A34" s="5" t="s">
        <v>38</v>
      </c>
      <c r="B34" s="3"/>
      <c r="C34" s="22"/>
      <c r="D34" s="22"/>
      <c r="E34" s="23">
        <v>650030</v>
      </c>
      <c r="F34" s="24">
        <v>650030</v>
      </c>
      <c r="G34" s="24">
        <v>26213</v>
      </c>
      <c r="H34" s="24">
        <v>23542</v>
      </c>
      <c r="I34" s="24">
        <v>26549</v>
      </c>
      <c r="J34" s="24">
        <v>76304</v>
      </c>
      <c r="K34" s="24"/>
      <c r="L34" s="24">
        <v>11395</v>
      </c>
      <c r="M34" s="24"/>
      <c r="N34" s="24">
        <v>11395</v>
      </c>
      <c r="O34" s="24">
        <v>23803</v>
      </c>
      <c r="P34" s="24">
        <v>32808</v>
      </c>
      <c r="Q34" s="24">
        <v>22601</v>
      </c>
      <c r="R34" s="24">
        <v>79212</v>
      </c>
      <c r="S34" s="24"/>
      <c r="T34" s="24"/>
      <c r="U34" s="24"/>
      <c r="V34" s="24"/>
      <c r="W34" s="24">
        <v>166911</v>
      </c>
      <c r="X34" s="24">
        <v>487521</v>
      </c>
      <c r="Y34" s="24">
        <v>-320610</v>
      </c>
      <c r="Z34" s="6">
        <v>-65.76</v>
      </c>
      <c r="AA34" s="22">
        <v>650030</v>
      </c>
    </row>
    <row r="35" spans="1:27" ht="13.5">
      <c r="A35" s="5" t="s">
        <v>39</v>
      </c>
      <c r="B35" s="3"/>
      <c r="C35" s="22"/>
      <c r="D35" s="22"/>
      <c r="E35" s="23">
        <v>482200</v>
      </c>
      <c r="F35" s="24">
        <v>482200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>
        <v>361647</v>
      </c>
      <c r="Y35" s="24">
        <v>-361647</v>
      </c>
      <c r="Z35" s="6">
        <v>-100</v>
      </c>
      <c r="AA35" s="22">
        <v>482200</v>
      </c>
    </row>
    <row r="36" spans="1:27" ht="13.5">
      <c r="A36" s="5" t="s">
        <v>40</v>
      </c>
      <c r="B36" s="3"/>
      <c r="C36" s="22"/>
      <c r="D36" s="22"/>
      <c r="E36" s="23">
        <v>11817620</v>
      </c>
      <c r="F36" s="24">
        <v>11817620</v>
      </c>
      <c r="G36" s="24">
        <v>24589</v>
      </c>
      <c r="H36" s="24">
        <v>24589</v>
      </c>
      <c r="I36" s="24">
        <v>24589</v>
      </c>
      <c r="J36" s="24">
        <v>73767</v>
      </c>
      <c r="K36" s="24">
        <v>4247624</v>
      </c>
      <c r="L36" s="24">
        <v>60</v>
      </c>
      <c r="M36" s="24">
        <v>60</v>
      </c>
      <c r="N36" s="24">
        <v>4247744</v>
      </c>
      <c r="O36" s="24">
        <v>-413763</v>
      </c>
      <c r="P36" s="24">
        <v>10163294</v>
      </c>
      <c r="Q36" s="24">
        <v>24833</v>
      </c>
      <c r="R36" s="24">
        <v>9774364</v>
      </c>
      <c r="S36" s="24"/>
      <c r="T36" s="24"/>
      <c r="U36" s="24"/>
      <c r="V36" s="24"/>
      <c r="W36" s="24">
        <v>14095875</v>
      </c>
      <c r="X36" s="24">
        <v>8863218</v>
      </c>
      <c r="Y36" s="24">
        <v>5232657</v>
      </c>
      <c r="Z36" s="6">
        <v>59.04</v>
      </c>
      <c r="AA36" s="22">
        <v>11817620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10499290</v>
      </c>
      <c r="F38" s="21">
        <f t="shared" si="7"/>
        <v>10499290</v>
      </c>
      <c r="G38" s="21">
        <f t="shared" si="7"/>
        <v>183545</v>
      </c>
      <c r="H38" s="21">
        <f t="shared" si="7"/>
        <v>187530</v>
      </c>
      <c r="I38" s="21">
        <f t="shared" si="7"/>
        <v>205809</v>
      </c>
      <c r="J38" s="21">
        <f t="shared" si="7"/>
        <v>576884</v>
      </c>
      <c r="K38" s="21">
        <f t="shared" si="7"/>
        <v>35703</v>
      </c>
      <c r="L38" s="21">
        <f t="shared" si="7"/>
        <v>69080</v>
      </c>
      <c r="M38" s="21">
        <f t="shared" si="7"/>
        <v>58904</v>
      </c>
      <c r="N38" s="21">
        <f t="shared" si="7"/>
        <v>163687</v>
      </c>
      <c r="O38" s="21">
        <f t="shared" si="7"/>
        <v>250598</v>
      </c>
      <c r="P38" s="21">
        <f t="shared" si="7"/>
        <v>231407</v>
      </c>
      <c r="Q38" s="21">
        <f t="shared" si="7"/>
        <v>180556</v>
      </c>
      <c r="R38" s="21">
        <f t="shared" si="7"/>
        <v>662561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1403132</v>
      </c>
      <c r="X38" s="21">
        <f t="shared" si="7"/>
        <v>7874469</v>
      </c>
      <c r="Y38" s="21">
        <f t="shared" si="7"/>
        <v>-6471337</v>
      </c>
      <c r="Z38" s="4">
        <f>+IF(X38&lt;&gt;0,+(Y38/X38)*100,0)</f>
        <v>-82.1812493007465</v>
      </c>
      <c r="AA38" s="19">
        <f>SUM(AA39:AA41)</f>
        <v>10499290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/>
      <c r="D40" s="22"/>
      <c r="E40" s="23">
        <v>10499290</v>
      </c>
      <c r="F40" s="24">
        <v>10499290</v>
      </c>
      <c r="G40" s="24">
        <v>183545</v>
      </c>
      <c r="H40" s="24">
        <v>187530</v>
      </c>
      <c r="I40" s="24">
        <v>205809</v>
      </c>
      <c r="J40" s="24">
        <v>576884</v>
      </c>
      <c r="K40" s="24">
        <v>35703</v>
      </c>
      <c r="L40" s="24">
        <v>69080</v>
      </c>
      <c r="M40" s="24">
        <v>58904</v>
      </c>
      <c r="N40" s="24">
        <v>163687</v>
      </c>
      <c r="O40" s="24">
        <v>250598</v>
      </c>
      <c r="P40" s="24">
        <v>231407</v>
      </c>
      <c r="Q40" s="24">
        <v>180556</v>
      </c>
      <c r="R40" s="24">
        <v>662561</v>
      </c>
      <c r="S40" s="24"/>
      <c r="T40" s="24"/>
      <c r="U40" s="24"/>
      <c r="V40" s="24"/>
      <c r="W40" s="24">
        <v>1403132</v>
      </c>
      <c r="X40" s="24">
        <v>7874469</v>
      </c>
      <c r="Y40" s="24">
        <v>-6471337</v>
      </c>
      <c r="Z40" s="6">
        <v>-82.18</v>
      </c>
      <c r="AA40" s="22">
        <v>10499290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71974020</v>
      </c>
      <c r="F42" s="21">
        <f t="shared" si="8"/>
        <v>71974020</v>
      </c>
      <c r="G42" s="21">
        <f t="shared" si="8"/>
        <v>1307874</v>
      </c>
      <c r="H42" s="21">
        <f t="shared" si="8"/>
        <v>3900287</v>
      </c>
      <c r="I42" s="21">
        <f t="shared" si="8"/>
        <v>2864435</v>
      </c>
      <c r="J42" s="21">
        <f t="shared" si="8"/>
        <v>8072596</v>
      </c>
      <c r="K42" s="21">
        <f t="shared" si="8"/>
        <v>4617856</v>
      </c>
      <c r="L42" s="21">
        <f t="shared" si="8"/>
        <v>1904029</v>
      </c>
      <c r="M42" s="21">
        <f t="shared" si="8"/>
        <v>279091</v>
      </c>
      <c r="N42" s="21">
        <f t="shared" si="8"/>
        <v>6800976</v>
      </c>
      <c r="O42" s="21">
        <f t="shared" si="8"/>
        <v>2534688</v>
      </c>
      <c r="P42" s="21">
        <f t="shared" si="8"/>
        <v>4402989</v>
      </c>
      <c r="Q42" s="21">
        <f t="shared" si="8"/>
        <v>824158</v>
      </c>
      <c r="R42" s="21">
        <f t="shared" si="8"/>
        <v>7761835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22635407</v>
      </c>
      <c r="X42" s="21">
        <f t="shared" si="8"/>
        <v>53980506</v>
      </c>
      <c r="Y42" s="21">
        <f t="shared" si="8"/>
        <v>-31345099</v>
      </c>
      <c r="Z42" s="4">
        <f>+IF(X42&lt;&gt;0,+(Y42/X42)*100,0)</f>
        <v>-58.067441976183034</v>
      </c>
      <c r="AA42" s="19">
        <f>SUM(AA43:AA46)</f>
        <v>71974020</v>
      </c>
    </row>
    <row r="43" spans="1:27" ht="13.5">
      <c r="A43" s="5" t="s">
        <v>47</v>
      </c>
      <c r="B43" s="3"/>
      <c r="C43" s="22"/>
      <c r="D43" s="22"/>
      <c r="E43" s="23">
        <v>40550620</v>
      </c>
      <c r="F43" s="24">
        <v>40550620</v>
      </c>
      <c r="G43" s="24">
        <v>239518</v>
      </c>
      <c r="H43" s="24">
        <v>2949030</v>
      </c>
      <c r="I43" s="24">
        <v>2030527</v>
      </c>
      <c r="J43" s="24">
        <v>5219075</v>
      </c>
      <c r="K43" s="24">
        <v>4408006</v>
      </c>
      <c r="L43" s="24">
        <v>1636376</v>
      </c>
      <c r="M43" s="24">
        <v>76544</v>
      </c>
      <c r="N43" s="24">
        <v>6120926</v>
      </c>
      <c r="O43" s="24">
        <v>1731257</v>
      </c>
      <c r="P43" s="24">
        <v>3399548</v>
      </c>
      <c r="Q43" s="24">
        <v>423534</v>
      </c>
      <c r="R43" s="24">
        <v>5554339</v>
      </c>
      <c r="S43" s="24"/>
      <c r="T43" s="24"/>
      <c r="U43" s="24"/>
      <c r="V43" s="24"/>
      <c r="W43" s="24">
        <v>16894340</v>
      </c>
      <c r="X43" s="24">
        <v>30412962</v>
      </c>
      <c r="Y43" s="24">
        <v>-13518622</v>
      </c>
      <c r="Z43" s="6">
        <v>-44.45</v>
      </c>
      <c r="AA43" s="22">
        <v>40550620</v>
      </c>
    </row>
    <row r="44" spans="1:27" ht="13.5">
      <c r="A44" s="5" t="s">
        <v>48</v>
      </c>
      <c r="B44" s="3"/>
      <c r="C44" s="22"/>
      <c r="D44" s="22"/>
      <c r="E44" s="23">
        <v>16077880</v>
      </c>
      <c r="F44" s="24">
        <v>16077880</v>
      </c>
      <c r="G44" s="24">
        <v>632872</v>
      </c>
      <c r="H44" s="24">
        <v>386772</v>
      </c>
      <c r="I44" s="24">
        <v>354267</v>
      </c>
      <c r="J44" s="24">
        <v>1373911</v>
      </c>
      <c r="K44" s="24">
        <v>84223</v>
      </c>
      <c r="L44" s="24">
        <v>123041</v>
      </c>
      <c r="M44" s="24">
        <v>56404</v>
      </c>
      <c r="N44" s="24">
        <v>263668</v>
      </c>
      <c r="O44" s="24">
        <v>318302</v>
      </c>
      <c r="P44" s="24">
        <v>327191</v>
      </c>
      <c r="Q44" s="24">
        <v>289543</v>
      </c>
      <c r="R44" s="24">
        <v>935036</v>
      </c>
      <c r="S44" s="24"/>
      <c r="T44" s="24"/>
      <c r="U44" s="24"/>
      <c r="V44" s="24"/>
      <c r="W44" s="24">
        <v>2572615</v>
      </c>
      <c r="X44" s="24">
        <v>12058407</v>
      </c>
      <c r="Y44" s="24">
        <v>-9485792</v>
      </c>
      <c r="Z44" s="6">
        <v>-78.67</v>
      </c>
      <c r="AA44" s="22">
        <v>16077880</v>
      </c>
    </row>
    <row r="45" spans="1:27" ht="13.5">
      <c r="A45" s="5" t="s">
        <v>49</v>
      </c>
      <c r="B45" s="3"/>
      <c r="C45" s="25"/>
      <c r="D45" s="25"/>
      <c r="E45" s="26">
        <v>9127980</v>
      </c>
      <c r="F45" s="27">
        <v>9127980</v>
      </c>
      <c r="G45" s="27">
        <v>237728</v>
      </c>
      <c r="H45" s="27">
        <v>364849</v>
      </c>
      <c r="I45" s="27">
        <v>260233</v>
      </c>
      <c r="J45" s="27">
        <v>862810</v>
      </c>
      <c r="K45" s="27">
        <v>24580</v>
      </c>
      <c r="L45" s="27">
        <v>53884</v>
      </c>
      <c r="M45" s="27">
        <v>36513</v>
      </c>
      <c r="N45" s="27">
        <v>114977</v>
      </c>
      <c r="O45" s="27">
        <v>261011</v>
      </c>
      <c r="P45" s="27">
        <v>287485</v>
      </c>
      <c r="Q45" s="27">
        <v>-116831</v>
      </c>
      <c r="R45" s="27">
        <v>431665</v>
      </c>
      <c r="S45" s="27"/>
      <c r="T45" s="27"/>
      <c r="U45" s="27"/>
      <c r="V45" s="27"/>
      <c r="W45" s="27">
        <v>1409452</v>
      </c>
      <c r="X45" s="27">
        <v>6845985</v>
      </c>
      <c r="Y45" s="27">
        <v>-5436533</v>
      </c>
      <c r="Z45" s="7">
        <v>-79.41</v>
      </c>
      <c r="AA45" s="25">
        <v>9127980</v>
      </c>
    </row>
    <row r="46" spans="1:27" ht="13.5">
      <c r="A46" s="5" t="s">
        <v>50</v>
      </c>
      <c r="B46" s="3"/>
      <c r="C46" s="22"/>
      <c r="D46" s="22"/>
      <c r="E46" s="23">
        <v>6217540</v>
      </c>
      <c r="F46" s="24">
        <v>6217540</v>
      </c>
      <c r="G46" s="24">
        <v>197756</v>
      </c>
      <c r="H46" s="24">
        <v>199636</v>
      </c>
      <c r="I46" s="24">
        <v>219408</v>
      </c>
      <c r="J46" s="24">
        <v>616800</v>
      </c>
      <c r="K46" s="24">
        <v>101047</v>
      </c>
      <c r="L46" s="24">
        <v>90728</v>
      </c>
      <c r="M46" s="24">
        <v>109630</v>
      </c>
      <c r="N46" s="24">
        <v>301405</v>
      </c>
      <c r="O46" s="24">
        <v>224118</v>
      </c>
      <c r="P46" s="24">
        <v>388765</v>
      </c>
      <c r="Q46" s="24">
        <v>227912</v>
      </c>
      <c r="R46" s="24">
        <v>840795</v>
      </c>
      <c r="S46" s="24"/>
      <c r="T46" s="24"/>
      <c r="U46" s="24"/>
      <c r="V46" s="24"/>
      <c r="W46" s="24">
        <v>1759000</v>
      </c>
      <c r="X46" s="24">
        <v>4663152</v>
      </c>
      <c r="Y46" s="24">
        <v>-2904152</v>
      </c>
      <c r="Z46" s="6">
        <v>-62.28</v>
      </c>
      <c r="AA46" s="22">
        <v>6217540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147198030</v>
      </c>
      <c r="F48" s="42">
        <f t="shared" si="9"/>
        <v>147198030</v>
      </c>
      <c r="G48" s="42">
        <f t="shared" si="9"/>
        <v>5231728</v>
      </c>
      <c r="H48" s="42">
        <f t="shared" si="9"/>
        <v>7958790</v>
      </c>
      <c r="I48" s="42">
        <f t="shared" si="9"/>
        <v>6417025</v>
      </c>
      <c r="J48" s="42">
        <f t="shared" si="9"/>
        <v>19607543</v>
      </c>
      <c r="K48" s="42">
        <f t="shared" si="9"/>
        <v>9028292</v>
      </c>
      <c r="L48" s="42">
        <f t="shared" si="9"/>
        <v>3399800</v>
      </c>
      <c r="M48" s="42">
        <f t="shared" si="9"/>
        <v>1519475</v>
      </c>
      <c r="N48" s="42">
        <f t="shared" si="9"/>
        <v>13947567</v>
      </c>
      <c r="O48" s="42">
        <f t="shared" si="9"/>
        <v>5730734</v>
      </c>
      <c r="P48" s="42">
        <f t="shared" si="9"/>
        <v>21136350</v>
      </c>
      <c r="Q48" s="42">
        <f t="shared" si="9"/>
        <v>4830195</v>
      </c>
      <c r="R48" s="42">
        <f t="shared" si="9"/>
        <v>31697279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65252389</v>
      </c>
      <c r="X48" s="42">
        <f t="shared" si="9"/>
        <v>110398509</v>
      </c>
      <c r="Y48" s="42">
        <f t="shared" si="9"/>
        <v>-45146120</v>
      </c>
      <c r="Z48" s="43">
        <f>+IF(X48&lt;&gt;0,+(Y48/X48)*100,0)</f>
        <v>-40.893776925918445</v>
      </c>
      <c r="AA48" s="40">
        <f>+AA28+AA32+AA38+AA42+AA47</f>
        <v>147198030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36562787</v>
      </c>
      <c r="F49" s="46">
        <f t="shared" si="10"/>
        <v>36562787</v>
      </c>
      <c r="G49" s="46">
        <f t="shared" si="10"/>
        <v>20951442</v>
      </c>
      <c r="H49" s="46">
        <f t="shared" si="10"/>
        <v>-3432986</v>
      </c>
      <c r="I49" s="46">
        <f t="shared" si="10"/>
        <v>-876667</v>
      </c>
      <c r="J49" s="46">
        <f t="shared" si="10"/>
        <v>16641789</v>
      </c>
      <c r="K49" s="46">
        <f t="shared" si="10"/>
        <v>-4444569</v>
      </c>
      <c r="L49" s="46">
        <f t="shared" si="10"/>
        <v>3219446</v>
      </c>
      <c r="M49" s="46">
        <f t="shared" si="10"/>
        <v>3447080</v>
      </c>
      <c r="N49" s="46">
        <f t="shared" si="10"/>
        <v>2221957</v>
      </c>
      <c r="O49" s="46">
        <f t="shared" si="10"/>
        <v>1238386</v>
      </c>
      <c r="P49" s="46">
        <f t="shared" si="10"/>
        <v>-16298242</v>
      </c>
      <c r="Q49" s="46">
        <f t="shared" si="10"/>
        <v>284699</v>
      </c>
      <c r="R49" s="46">
        <f t="shared" si="10"/>
        <v>-14775157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4088589</v>
      </c>
      <c r="X49" s="46">
        <f>IF(F25=F48,0,X25-X48)</f>
        <v>27422118</v>
      </c>
      <c r="Y49" s="46">
        <f t="shared" si="10"/>
        <v>-23333529</v>
      </c>
      <c r="Z49" s="47">
        <f>+IF(X49&lt;&gt;0,+(Y49/X49)*100,0)</f>
        <v>-85.09017793592749</v>
      </c>
      <c r="AA49" s="44">
        <f>+AA25-AA48</f>
        <v>36562787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118507222</v>
      </c>
      <c r="D5" s="19">
        <f>SUM(D6:D8)</f>
        <v>0</v>
      </c>
      <c r="E5" s="20">
        <f t="shared" si="0"/>
        <v>116134121</v>
      </c>
      <c r="F5" s="21">
        <f t="shared" si="0"/>
        <v>116219621</v>
      </c>
      <c r="G5" s="21">
        <f t="shared" si="0"/>
        <v>93610798</v>
      </c>
      <c r="H5" s="21">
        <f t="shared" si="0"/>
        <v>1300922</v>
      </c>
      <c r="I5" s="21">
        <f t="shared" si="0"/>
        <v>-2208978</v>
      </c>
      <c r="J5" s="21">
        <f t="shared" si="0"/>
        <v>92702742</v>
      </c>
      <c r="K5" s="21">
        <f t="shared" si="0"/>
        <v>-3854074</v>
      </c>
      <c r="L5" s="21">
        <f t="shared" si="0"/>
        <v>2363461</v>
      </c>
      <c r="M5" s="21">
        <f t="shared" si="0"/>
        <v>1703375</v>
      </c>
      <c r="N5" s="21">
        <f t="shared" si="0"/>
        <v>212762</v>
      </c>
      <c r="O5" s="21">
        <f t="shared" si="0"/>
        <v>2054590</v>
      </c>
      <c r="P5" s="21">
        <f t="shared" si="0"/>
        <v>1506273</v>
      </c>
      <c r="Q5" s="21">
        <f t="shared" si="0"/>
        <v>10447305</v>
      </c>
      <c r="R5" s="21">
        <f t="shared" si="0"/>
        <v>14008168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106923672</v>
      </c>
      <c r="X5" s="21">
        <f t="shared" si="0"/>
        <v>102100549</v>
      </c>
      <c r="Y5" s="21">
        <f t="shared" si="0"/>
        <v>4823123</v>
      </c>
      <c r="Z5" s="4">
        <f>+IF(X5&lt;&gt;0,+(Y5/X5)*100,0)</f>
        <v>4.723895265244852</v>
      </c>
      <c r="AA5" s="19">
        <f>SUM(AA6:AA8)</f>
        <v>116219621</v>
      </c>
    </row>
    <row r="6" spans="1:27" ht="13.5">
      <c r="A6" s="5" t="s">
        <v>33</v>
      </c>
      <c r="B6" s="3"/>
      <c r="C6" s="22">
        <v>32638720</v>
      </c>
      <c r="D6" s="22"/>
      <c r="E6" s="23">
        <v>35973634</v>
      </c>
      <c r="F6" s="24">
        <v>35973634</v>
      </c>
      <c r="G6" s="24">
        <v>14554045</v>
      </c>
      <c r="H6" s="24">
        <v>105833</v>
      </c>
      <c r="I6" s="24">
        <v>93479</v>
      </c>
      <c r="J6" s="24">
        <v>14753357</v>
      </c>
      <c r="K6" s="24">
        <v>101868</v>
      </c>
      <c r="L6" s="24">
        <v>160938</v>
      </c>
      <c r="M6" s="24">
        <v>141597</v>
      </c>
      <c r="N6" s="24">
        <v>404403</v>
      </c>
      <c r="O6" s="24">
        <v>128602</v>
      </c>
      <c r="P6" s="24">
        <v>82551</v>
      </c>
      <c r="Q6" s="24">
        <v>8706909</v>
      </c>
      <c r="R6" s="24">
        <v>8918062</v>
      </c>
      <c r="S6" s="24"/>
      <c r="T6" s="24"/>
      <c r="U6" s="24"/>
      <c r="V6" s="24"/>
      <c r="W6" s="24">
        <v>24075822</v>
      </c>
      <c r="X6" s="24">
        <v>26830224</v>
      </c>
      <c r="Y6" s="24">
        <v>-2754402</v>
      </c>
      <c r="Z6" s="6">
        <v>-10.27</v>
      </c>
      <c r="AA6" s="22">
        <v>35973634</v>
      </c>
    </row>
    <row r="7" spans="1:27" ht="13.5">
      <c r="A7" s="5" t="s">
        <v>34</v>
      </c>
      <c r="B7" s="3"/>
      <c r="C7" s="25">
        <v>82283793</v>
      </c>
      <c r="D7" s="25"/>
      <c r="E7" s="26">
        <v>77509888</v>
      </c>
      <c r="F7" s="27">
        <v>77574388</v>
      </c>
      <c r="G7" s="27">
        <v>78899849</v>
      </c>
      <c r="H7" s="27">
        <v>1061182</v>
      </c>
      <c r="I7" s="27">
        <v>-2524688</v>
      </c>
      <c r="J7" s="27">
        <v>77436343</v>
      </c>
      <c r="K7" s="27">
        <v>-4204343</v>
      </c>
      <c r="L7" s="27">
        <v>2039482</v>
      </c>
      <c r="M7" s="27">
        <v>1337119</v>
      </c>
      <c r="N7" s="27">
        <v>-827742</v>
      </c>
      <c r="O7" s="27">
        <v>1714276</v>
      </c>
      <c r="P7" s="27">
        <v>1308252</v>
      </c>
      <c r="Q7" s="27">
        <v>1602116</v>
      </c>
      <c r="R7" s="27">
        <v>4624644</v>
      </c>
      <c r="S7" s="27"/>
      <c r="T7" s="27"/>
      <c r="U7" s="27"/>
      <c r="V7" s="27"/>
      <c r="W7" s="27">
        <v>81233245</v>
      </c>
      <c r="X7" s="27">
        <v>73357369</v>
      </c>
      <c r="Y7" s="27">
        <v>7875876</v>
      </c>
      <c r="Z7" s="7">
        <v>10.74</v>
      </c>
      <c r="AA7" s="25">
        <v>77574388</v>
      </c>
    </row>
    <row r="8" spans="1:27" ht="13.5">
      <c r="A8" s="5" t="s">
        <v>35</v>
      </c>
      <c r="B8" s="3"/>
      <c r="C8" s="22">
        <v>3584709</v>
      </c>
      <c r="D8" s="22"/>
      <c r="E8" s="23">
        <v>2650599</v>
      </c>
      <c r="F8" s="24">
        <v>2671599</v>
      </c>
      <c r="G8" s="24">
        <v>156904</v>
      </c>
      <c r="H8" s="24">
        <v>133907</v>
      </c>
      <c r="I8" s="24">
        <v>222231</v>
      </c>
      <c r="J8" s="24">
        <v>513042</v>
      </c>
      <c r="K8" s="24">
        <v>248401</v>
      </c>
      <c r="L8" s="24">
        <v>163041</v>
      </c>
      <c r="M8" s="24">
        <v>224659</v>
      </c>
      <c r="N8" s="24">
        <v>636101</v>
      </c>
      <c r="O8" s="24">
        <v>211712</v>
      </c>
      <c r="P8" s="24">
        <v>115470</v>
      </c>
      <c r="Q8" s="24">
        <v>138280</v>
      </c>
      <c r="R8" s="24">
        <v>465462</v>
      </c>
      <c r="S8" s="24"/>
      <c r="T8" s="24"/>
      <c r="U8" s="24"/>
      <c r="V8" s="24"/>
      <c r="W8" s="24">
        <v>1614605</v>
      </c>
      <c r="X8" s="24">
        <v>1912956</v>
      </c>
      <c r="Y8" s="24">
        <v>-298351</v>
      </c>
      <c r="Z8" s="6">
        <v>-15.6</v>
      </c>
      <c r="AA8" s="22">
        <v>2671599</v>
      </c>
    </row>
    <row r="9" spans="1:27" ht="13.5">
      <c r="A9" s="2" t="s">
        <v>36</v>
      </c>
      <c r="B9" s="3"/>
      <c r="C9" s="19">
        <f aca="true" t="shared" si="1" ref="C9:Y9">SUM(C10:C14)</f>
        <v>73324402</v>
      </c>
      <c r="D9" s="19">
        <f>SUM(D10:D14)</f>
        <v>0</v>
      </c>
      <c r="E9" s="20">
        <f t="shared" si="1"/>
        <v>86793567</v>
      </c>
      <c r="F9" s="21">
        <f t="shared" si="1"/>
        <v>89200743</v>
      </c>
      <c r="G9" s="21">
        <f t="shared" si="1"/>
        <v>1394978</v>
      </c>
      <c r="H9" s="21">
        <f t="shared" si="1"/>
        <v>2200296</v>
      </c>
      <c r="I9" s="21">
        <f t="shared" si="1"/>
        <v>5738948</v>
      </c>
      <c r="J9" s="21">
        <f t="shared" si="1"/>
        <v>9334222</v>
      </c>
      <c r="K9" s="21">
        <f t="shared" si="1"/>
        <v>4887818</v>
      </c>
      <c r="L9" s="21">
        <f t="shared" si="1"/>
        <v>7797409</v>
      </c>
      <c r="M9" s="21">
        <f t="shared" si="1"/>
        <v>5250418</v>
      </c>
      <c r="N9" s="21">
        <f t="shared" si="1"/>
        <v>17935645</v>
      </c>
      <c r="O9" s="21">
        <f t="shared" si="1"/>
        <v>8578918</v>
      </c>
      <c r="P9" s="21">
        <f t="shared" si="1"/>
        <v>3176961</v>
      </c>
      <c r="Q9" s="21">
        <f t="shared" si="1"/>
        <v>15933940</v>
      </c>
      <c r="R9" s="21">
        <f t="shared" si="1"/>
        <v>27689819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54959686</v>
      </c>
      <c r="X9" s="21">
        <f t="shared" si="1"/>
        <v>69130058</v>
      </c>
      <c r="Y9" s="21">
        <f t="shared" si="1"/>
        <v>-14170372</v>
      </c>
      <c r="Z9" s="4">
        <f>+IF(X9&lt;&gt;0,+(Y9/X9)*100,0)</f>
        <v>-20.498134111213968</v>
      </c>
      <c r="AA9" s="19">
        <f>SUM(AA10:AA14)</f>
        <v>89200743</v>
      </c>
    </row>
    <row r="10" spans="1:27" ht="13.5">
      <c r="A10" s="5" t="s">
        <v>37</v>
      </c>
      <c r="B10" s="3"/>
      <c r="C10" s="22">
        <v>6924366</v>
      </c>
      <c r="D10" s="22"/>
      <c r="E10" s="23">
        <v>7582575</v>
      </c>
      <c r="F10" s="24">
        <v>7969751</v>
      </c>
      <c r="G10" s="24">
        <v>65234</v>
      </c>
      <c r="H10" s="24">
        <v>53833</v>
      </c>
      <c r="I10" s="24">
        <v>1028925</v>
      </c>
      <c r="J10" s="24">
        <v>1147992</v>
      </c>
      <c r="K10" s="24">
        <v>485285</v>
      </c>
      <c r="L10" s="24">
        <v>597303</v>
      </c>
      <c r="M10" s="24">
        <v>35034</v>
      </c>
      <c r="N10" s="24">
        <v>1117622</v>
      </c>
      <c r="O10" s="24">
        <v>1178364</v>
      </c>
      <c r="P10" s="24">
        <v>36064</v>
      </c>
      <c r="Q10" s="24">
        <v>1011228</v>
      </c>
      <c r="R10" s="24">
        <v>2225656</v>
      </c>
      <c r="S10" s="24"/>
      <c r="T10" s="24"/>
      <c r="U10" s="24"/>
      <c r="V10" s="24"/>
      <c r="W10" s="24">
        <v>4491270</v>
      </c>
      <c r="X10" s="24">
        <v>5743736</v>
      </c>
      <c r="Y10" s="24">
        <v>-1252466</v>
      </c>
      <c r="Z10" s="6">
        <v>-21.81</v>
      </c>
      <c r="AA10" s="22">
        <v>7969751</v>
      </c>
    </row>
    <row r="11" spans="1:27" ht="13.5">
      <c r="A11" s="5" t="s">
        <v>38</v>
      </c>
      <c r="B11" s="3"/>
      <c r="C11" s="22">
        <v>10049676</v>
      </c>
      <c r="D11" s="22"/>
      <c r="E11" s="23">
        <v>10265216</v>
      </c>
      <c r="F11" s="24">
        <v>10185216</v>
      </c>
      <c r="G11" s="24">
        <v>362306</v>
      </c>
      <c r="H11" s="24">
        <v>1083502</v>
      </c>
      <c r="I11" s="24">
        <v>1905146</v>
      </c>
      <c r="J11" s="24">
        <v>3350954</v>
      </c>
      <c r="K11" s="24">
        <v>1039962</v>
      </c>
      <c r="L11" s="24">
        <v>2606442</v>
      </c>
      <c r="M11" s="24">
        <v>883598</v>
      </c>
      <c r="N11" s="24">
        <v>4530002</v>
      </c>
      <c r="O11" s="24">
        <v>1091481</v>
      </c>
      <c r="P11" s="24">
        <v>623621</v>
      </c>
      <c r="Q11" s="24">
        <v>790761</v>
      </c>
      <c r="R11" s="24">
        <v>2505863</v>
      </c>
      <c r="S11" s="24"/>
      <c r="T11" s="24"/>
      <c r="U11" s="24"/>
      <c r="V11" s="24"/>
      <c r="W11" s="24">
        <v>10386819</v>
      </c>
      <c r="X11" s="24">
        <v>11676993</v>
      </c>
      <c r="Y11" s="24">
        <v>-1290174</v>
      </c>
      <c r="Z11" s="6">
        <v>-11.05</v>
      </c>
      <c r="AA11" s="22">
        <v>10185216</v>
      </c>
    </row>
    <row r="12" spans="1:27" ht="13.5">
      <c r="A12" s="5" t="s">
        <v>39</v>
      </c>
      <c r="B12" s="3"/>
      <c r="C12" s="22">
        <v>46925171</v>
      </c>
      <c r="D12" s="22"/>
      <c r="E12" s="23">
        <v>44584438</v>
      </c>
      <c r="F12" s="24">
        <v>46684438</v>
      </c>
      <c r="G12" s="24">
        <v>952763</v>
      </c>
      <c r="H12" s="24">
        <v>1048209</v>
      </c>
      <c r="I12" s="24">
        <v>1637540</v>
      </c>
      <c r="J12" s="24">
        <v>3638512</v>
      </c>
      <c r="K12" s="24">
        <v>1191622</v>
      </c>
      <c r="L12" s="24">
        <v>1432039</v>
      </c>
      <c r="M12" s="24">
        <v>1126177</v>
      </c>
      <c r="N12" s="24">
        <v>3749838</v>
      </c>
      <c r="O12" s="24">
        <v>1438455</v>
      </c>
      <c r="P12" s="24">
        <v>1822671</v>
      </c>
      <c r="Q12" s="24">
        <v>1944599</v>
      </c>
      <c r="R12" s="24">
        <v>5205725</v>
      </c>
      <c r="S12" s="24"/>
      <c r="T12" s="24"/>
      <c r="U12" s="24"/>
      <c r="V12" s="24"/>
      <c r="W12" s="24">
        <v>12594075</v>
      </c>
      <c r="X12" s="24">
        <v>33438321</v>
      </c>
      <c r="Y12" s="24">
        <v>-20844246</v>
      </c>
      <c r="Z12" s="6">
        <v>-62.34</v>
      </c>
      <c r="AA12" s="22">
        <v>46684438</v>
      </c>
    </row>
    <row r="13" spans="1:27" ht="13.5">
      <c r="A13" s="5" t="s">
        <v>40</v>
      </c>
      <c r="B13" s="3"/>
      <c r="C13" s="22">
        <v>9425189</v>
      </c>
      <c r="D13" s="22"/>
      <c r="E13" s="23">
        <v>24361338</v>
      </c>
      <c r="F13" s="24">
        <v>24361338</v>
      </c>
      <c r="G13" s="24">
        <v>14675</v>
      </c>
      <c r="H13" s="24">
        <v>14752</v>
      </c>
      <c r="I13" s="24">
        <v>1167337</v>
      </c>
      <c r="J13" s="24">
        <v>1196764</v>
      </c>
      <c r="K13" s="24">
        <v>2170949</v>
      </c>
      <c r="L13" s="24">
        <v>3161625</v>
      </c>
      <c r="M13" s="24">
        <v>3205609</v>
      </c>
      <c r="N13" s="24">
        <v>8538183</v>
      </c>
      <c r="O13" s="24">
        <v>4870618</v>
      </c>
      <c r="P13" s="24">
        <v>694605</v>
      </c>
      <c r="Q13" s="24">
        <v>12187352</v>
      </c>
      <c r="R13" s="24">
        <v>17752575</v>
      </c>
      <c r="S13" s="24"/>
      <c r="T13" s="24"/>
      <c r="U13" s="24"/>
      <c r="V13" s="24"/>
      <c r="W13" s="24">
        <v>27487522</v>
      </c>
      <c r="X13" s="24">
        <v>18271008</v>
      </c>
      <c r="Y13" s="24">
        <v>9216514</v>
      </c>
      <c r="Z13" s="6">
        <v>50.44</v>
      </c>
      <c r="AA13" s="22">
        <v>24361338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13394761</v>
      </c>
      <c r="D15" s="19">
        <f>SUM(D16:D18)</f>
        <v>0</v>
      </c>
      <c r="E15" s="20">
        <f t="shared" si="2"/>
        <v>103207975</v>
      </c>
      <c r="F15" s="21">
        <f t="shared" si="2"/>
        <v>100750534</v>
      </c>
      <c r="G15" s="21">
        <f t="shared" si="2"/>
        <v>118102</v>
      </c>
      <c r="H15" s="21">
        <f t="shared" si="2"/>
        <v>328308</v>
      </c>
      <c r="I15" s="21">
        <f t="shared" si="2"/>
        <v>3765168</v>
      </c>
      <c r="J15" s="21">
        <f t="shared" si="2"/>
        <v>4211578</v>
      </c>
      <c r="K15" s="21">
        <f t="shared" si="2"/>
        <v>7281921</v>
      </c>
      <c r="L15" s="21">
        <f t="shared" si="2"/>
        <v>5449732</v>
      </c>
      <c r="M15" s="21">
        <f t="shared" si="2"/>
        <v>233396</v>
      </c>
      <c r="N15" s="21">
        <f t="shared" si="2"/>
        <v>12965049</v>
      </c>
      <c r="O15" s="21">
        <f t="shared" si="2"/>
        <v>14686200</v>
      </c>
      <c r="P15" s="21">
        <f t="shared" si="2"/>
        <v>2112032</v>
      </c>
      <c r="Q15" s="21">
        <f t="shared" si="2"/>
        <v>116940</v>
      </c>
      <c r="R15" s="21">
        <f t="shared" si="2"/>
        <v>16915172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34091799</v>
      </c>
      <c r="X15" s="21">
        <f t="shared" si="2"/>
        <v>96118930</v>
      </c>
      <c r="Y15" s="21">
        <f t="shared" si="2"/>
        <v>-62027131</v>
      </c>
      <c r="Z15" s="4">
        <f>+IF(X15&lt;&gt;0,+(Y15/X15)*100,0)</f>
        <v>-64.53164948881557</v>
      </c>
      <c r="AA15" s="19">
        <f>SUM(AA16:AA18)</f>
        <v>100750534</v>
      </c>
    </row>
    <row r="16" spans="1:27" ht="13.5">
      <c r="A16" s="5" t="s">
        <v>43</v>
      </c>
      <c r="B16" s="3"/>
      <c r="C16" s="22">
        <v>3024669</v>
      </c>
      <c r="D16" s="22"/>
      <c r="E16" s="23">
        <v>6585000</v>
      </c>
      <c r="F16" s="24">
        <v>2085000</v>
      </c>
      <c r="G16" s="24">
        <v>116398</v>
      </c>
      <c r="H16" s="24">
        <v>327950</v>
      </c>
      <c r="I16" s="24">
        <v>147293</v>
      </c>
      <c r="J16" s="24">
        <v>591641</v>
      </c>
      <c r="K16" s="24">
        <v>391181</v>
      </c>
      <c r="L16" s="24">
        <v>358559</v>
      </c>
      <c r="M16" s="24">
        <v>119582</v>
      </c>
      <c r="N16" s="24">
        <v>869322</v>
      </c>
      <c r="O16" s="24">
        <v>227454</v>
      </c>
      <c r="P16" s="24">
        <v>187314</v>
      </c>
      <c r="Q16" s="24">
        <v>198010</v>
      </c>
      <c r="R16" s="24">
        <v>612778</v>
      </c>
      <c r="S16" s="24"/>
      <c r="T16" s="24"/>
      <c r="U16" s="24"/>
      <c r="V16" s="24"/>
      <c r="W16" s="24">
        <v>2073741</v>
      </c>
      <c r="X16" s="24">
        <v>4938747</v>
      </c>
      <c r="Y16" s="24">
        <v>-2865006</v>
      </c>
      <c r="Z16" s="6">
        <v>-58.01</v>
      </c>
      <c r="AA16" s="22">
        <v>2085000</v>
      </c>
    </row>
    <row r="17" spans="1:27" ht="13.5">
      <c r="A17" s="5" t="s">
        <v>44</v>
      </c>
      <c r="B17" s="3"/>
      <c r="C17" s="22">
        <v>10370092</v>
      </c>
      <c r="D17" s="22"/>
      <c r="E17" s="23">
        <v>96173590</v>
      </c>
      <c r="F17" s="24">
        <v>98086149</v>
      </c>
      <c r="G17" s="24">
        <v>1704</v>
      </c>
      <c r="H17" s="24">
        <v>358</v>
      </c>
      <c r="I17" s="24">
        <v>3615707</v>
      </c>
      <c r="J17" s="24">
        <v>3617769</v>
      </c>
      <c r="K17" s="24">
        <v>6886939</v>
      </c>
      <c r="L17" s="24">
        <v>5077240</v>
      </c>
      <c r="M17" s="24">
        <v>2508</v>
      </c>
      <c r="N17" s="24">
        <v>11966687</v>
      </c>
      <c r="O17" s="24">
        <v>14356328</v>
      </c>
      <c r="P17" s="24">
        <v>1911623</v>
      </c>
      <c r="Q17" s="24">
        <v>-84294</v>
      </c>
      <c r="R17" s="24">
        <v>16183657</v>
      </c>
      <c r="S17" s="24"/>
      <c r="T17" s="24"/>
      <c r="U17" s="24"/>
      <c r="V17" s="24"/>
      <c r="W17" s="24">
        <v>31768113</v>
      </c>
      <c r="X17" s="24">
        <v>90973930</v>
      </c>
      <c r="Y17" s="24">
        <v>-59205817</v>
      </c>
      <c r="Z17" s="6">
        <v>-65.08</v>
      </c>
      <c r="AA17" s="22">
        <v>98086149</v>
      </c>
    </row>
    <row r="18" spans="1:27" ht="13.5">
      <c r="A18" s="5" t="s">
        <v>45</v>
      </c>
      <c r="B18" s="3"/>
      <c r="C18" s="22"/>
      <c r="D18" s="22"/>
      <c r="E18" s="23">
        <v>449385</v>
      </c>
      <c r="F18" s="24">
        <v>579385</v>
      </c>
      <c r="G18" s="24"/>
      <c r="H18" s="24"/>
      <c r="I18" s="24">
        <v>2168</v>
      </c>
      <c r="J18" s="24">
        <v>2168</v>
      </c>
      <c r="K18" s="24">
        <v>3801</v>
      </c>
      <c r="L18" s="24">
        <v>13933</v>
      </c>
      <c r="M18" s="24">
        <v>111306</v>
      </c>
      <c r="N18" s="24">
        <v>129040</v>
      </c>
      <c r="O18" s="24">
        <v>102418</v>
      </c>
      <c r="P18" s="24">
        <v>13095</v>
      </c>
      <c r="Q18" s="24">
        <v>3224</v>
      </c>
      <c r="R18" s="24">
        <v>118737</v>
      </c>
      <c r="S18" s="24"/>
      <c r="T18" s="24"/>
      <c r="U18" s="24"/>
      <c r="V18" s="24"/>
      <c r="W18" s="24">
        <v>249945</v>
      </c>
      <c r="X18" s="24">
        <v>206253</v>
      </c>
      <c r="Y18" s="24">
        <v>43692</v>
      </c>
      <c r="Z18" s="6">
        <v>21.18</v>
      </c>
      <c r="AA18" s="22">
        <v>579385</v>
      </c>
    </row>
    <row r="19" spans="1:27" ht="13.5">
      <c r="A19" s="2" t="s">
        <v>46</v>
      </c>
      <c r="B19" s="8"/>
      <c r="C19" s="19">
        <f aca="true" t="shared" si="3" ref="C19:Y19">SUM(C20:C23)</f>
        <v>191827233</v>
      </c>
      <c r="D19" s="19">
        <f>SUM(D20:D23)</f>
        <v>0</v>
      </c>
      <c r="E19" s="20">
        <f t="shared" si="3"/>
        <v>198227081</v>
      </c>
      <c r="F19" s="21">
        <f t="shared" si="3"/>
        <v>200092240</v>
      </c>
      <c r="G19" s="21">
        <f t="shared" si="3"/>
        <v>25541687</v>
      </c>
      <c r="H19" s="21">
        <f t="shared" si="3"/>
        <v>16553564</v>
      </c>
      <c r="I19" s="21">
        <f t="shared" si="3"/>
        <v>11912020</v>
      </c>
      <c r="J19" s="21">
        <f t="shared" si="3"/>
        <v>54007271</v>
      </c>
      <c r="K19" s="21">
        <f t="shared" si="3"/>
        <v>14008553</v>
      </c>
      <c r="L19" s="21">
        <f t="shared" si="3"/>
        <v>13649506</v>
      </c>
      <c r="M19" s="21">
        <f t="shared" si="3"/>
        <v>15174303</v>
      </c>
      <c r="N19" s="21">
        <f t="shared" si="3"/>
        <v>42832362</v>
      </c>
      <c r="O19" s="21">
        <f t="shared" si="3"/>
        <v>19787266</v>
      </c>
      <c r="P19" s="21">
        <f t="shared" si="3"/>
        <v>14199949</v>
      </c>
      <c r="Q19" s="21">
        <f t="shared" si="3"/>
        <v>15162937</v>
      </c>
      <c r="R19" s="21">
        <f t="shared" si="3"/>
        <v>49150152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145989785</v>
      </c>
      <c r="X19" s="21">
        <f t="shared" si="3"/>
        <v>149453993</v>
      </c>
      <c r="Y19" s="21">
        <f t="shared" si="3"/>
        <v>-3464208</v>
      </c>
      <c r="Z19" s="4">
        <f>+IF(X19&lt;&gt;0,+(Y19/X19)*100,0)</f>
        <v>-2.317909298013871</v>
      </c>
      <c r="AA19" s="19">
        <f>SUM(AA20:AA23)</f>
        <v>200092240</v>
      </c>
    </row>
    <row r="20" spans="1:27" ht="13.5">
      <c r="A20" s="5" t="s">
        <v>47</v>
      </c>
      <c r="B20" s="3"/>
      <c r="C20" s="22">
        <v>120988197</v>
      </c>
      <c r="D20" s="22"/>
      <c r="E20" s="23">
        <v>130234589</v>
      </c>
      <c r="F20" s="24">
        <v>130234589</v>
      </c>
      <c r="G20" s="24">
        <v>14853789</v>
      </c>
      <c r="H20" s="24">
        <v>10614891</v>
      </c>
      <c r="I20" s="24">
        <v>6450839</v>
      </c>
      <c r="J20" s="24">
        <v>31919519</v>
      </c>
      <c r="K20" s="24">
        <v>9803409</v>
      </c>
      <c r="L20" s="24">
        <v>9853620</v>
      </c>
      <c r="M20" s="24">
        <v>9989375</v>
      </c>
      <c r="N20" s="24">
        <v>29646404</v>
      </c>
      <c r="O20" s="24">
        <v>13313017</v>
      </c>
      <c r="P20" s="24">
        <v>9531369</v>
      </c>
      <c r="Q20" s="24">
        <v>10714969</v>
      </c>
      <c r="R20" s="24">
        <v>33559355</v>
      </c>
      <c r="S20" s="24"/>
      <c r="T20" s="24"/>
      <c r="U20" s="24"/>
      <c r="V20" s="24"/>
      <c r="W20" s="24">
        <v>95125278</v>
      </c>
      <c r="X20" s="24">
        <v>98898173</v>
      </c>
      <c r="Y20" s="24">
        <v>-3772895</v>
      </c>
      <c r="Z20" s="6">
        <v>-3.81</v>
      </c>
      <c r="AA20" s="22">
        <v>130234589</v>
      </c>
    </row>
    <row r="21" spans="1:27" ht="13.5">
      <c r="A21" s="5" t="s">
        <v>48</v>
      </c>
      <c r="B21" s="3"/>
      <c r="C21" s="22">
        <v>28410358</v>
      </c>
      <c r="D21" s="22"/>
      <c r="E21" s="23">
        <v>30315164</v>
      </c>
      <c r="F21" s="24">
        <v>32606981</v>
      </c>
      <c r="G21" s="24">
        <v>4730053</v>
      </c>
      <c r="H21" s="24">
        <v>2600476</v>
      </c>
      <c r="I21" s="24">
        <v>2074157</v>
      </c>
      <c r="J21" s="24">
        <v>9404686</v>
      </c>
      <c r="K21" s="24">
        <v>1213698</v>
      </c>
      <c r="L21" s="24">
        <v>2153244</v>
      </c>
      <c r="M21" s="24">
        <v>2859532</v>
      </c>
      <c r="N21" s="24">
        <v>6226474</v>
      </c>
      <c r="O21" s="24">
        <v>3631656</v>
      </c>
      <c r="P21" s="24">
        <v>2387235</v>
      </c>
      <c r="Q21" s="24">
        <v>2292657</v>
      </c>
      <c r="R21" s="24">
        <v>8311548</v>
      </c>
      <c r="S21" s="24"/>
      <c r="T21" s="24"/>
      <c r="U21" s="24"/>
      <c r="V21" s="24"/>
      <c r="W21" s="24">
        <v>23942708</v>
      </c>
      <c r="X21" s="24">
        <v>22932387</v>
      </c>
      <c r="Y21" s="24">
        <v>1010321</v>
      </c>
      <c r="Z21" s="6">
        <v>4.41</v>
      </c>
      <c r="AA21" s="22">
        <v>32606981</v>
      </c>
    </row>
    <row r="22" spans="1:27" ht="13.5">
      <c r="A22" s="5" t="s">
        <v>49</v>
      </c>
      <c r="B22" s="3"/>
      <c r="C22" s="25">
        <v>30552102</v>
      </c>
      <c r="D22" s="25"/>
      <c r="E22" s="26">
        <v>24891154</v>
      </c>
      <c r="F22" s="27">
        <v>24464496</v>
      </c>
      <c r="G22" s="27">
        <v>4426140</v>
      </c>
      <c r="H22" s="27">
        <v>1809742</v>
      </c>
      <c r="I22" s="27">
        <v>1872551</v>
      </c>
      <c r="J22" s="27">
        <v>8108433</v>
      </c>
      <c r="K22" s="27">
        <v>2814843</v>
      </c>
      <c r="L22" s="27">
        <v>633144</v>
      </c>
      <c r="M22" s="27">
        <v>1254505</v>
      </c>
      <c r="N22" s="27">
        <v>4702492</v>
      </c>
      <c r="O22" s="27">
        <v>2219162</v>
      </c>
      <c r="P22" s="27">
        <v>1234810</v>
      </c>
      <c r="Q22" s="27">
        <v>1158768</v>
      </c>
      <c r="R22" s="27">
        <v>4612740</v>
      </c>
      <c r="S22" s="27"/>
      <c r="T22" s="27"/>
      <c r="U22" s="27"/>
      <c r="V22" s="27"/>
      <c r="W22" s="27">
        <v>17423665</v>
      </c>
      <c r="X22" s="27">
        <v>18033798</v>
      </c>
      <c r="Y22" s="27">
        <v>-610133</v>
      </c>
      <c r="Z22" s="7">
        <v>-3.38</v>
      </c>
      <c r="AA22" s="25">
        <v>24464496</v>
      </c>
    </row>
    <row r="23" spans="1:27" ht="13.5">
      <c r="A23" s="5" t="s">
        <v>50</v>
      </c>
      <c r="B23" s="3"/>
      <c r="C23" s="22">
        <v>11876576</v>
      </c>
      <c r="D23" s="22"/>
      <c r="E23" s="23">
        <v>12786174</v>
      </c>
      <c r="F23" s="24">
        <v>12786174</v>
      </c>
      <c r="G23" s="24">
        <v>1531705</v>
      </c>
      <c r="H23" s="24">
        <v>1528455</v>
      </c>
      <c r="I23" s="24">
        <v>1514473</v>
      </c>
      <c r="J23" s="24">
        <v>4574633</v>
      </c>
      <c r="K23" s="24">
        <v>176603</v>
      </c>
      <c r="L23" s="24">
        <v>1009498</v>
      </c>
      <c r="M23" s="24">
        <v>1070891</v>
      </c>
      <c r="N23" s="24">
        <v>2256992</v>
      </c>
      <c r="O23" s="24">
        <v>623431</v>
      </c>
      <c r="P23" s="24">
        <v>1046535</v>
      </c>
      <c r="Q23" s="24">
        <v>996543</v>
      </c>
      <c r="R23" s="24">
        <v>2666509</v>
      </c>
      <c r="S23" s="24"/>
      <c r="T23" s="24"/>
      <c r="U23" s="24"/>
      <c r="V23" s="24"/>
      <c r="W23" s="24">
        <v>9498134</v>
      </c>
      <c r="X23" s="24">
        <v>9589635</v>
      </c>
      <c r="Y23" s="24">
        <v>-91501</v>
      </c>
      <c r="Z23" s="6">
        <v>-0.95</v>
      </c>
      <c r="AA23" s="22">
        <v>12786174</v>
      </c>
    </row>
    <row r="24" spans="1:27" ht="13.5">
      <c r="A24" s="2" t="s">
        <v>51</v>
      </c>
      <c r="B24" s="8" t="s">
        <v>52</v>
      </c>
      <c r="C24" s="19">
        <v>10000</v>
      </c>
      <c r="D24" s="19"/>
      <c r="E24" s="20">
        <v>10000</v>
      </c>
      <c r="F24" s="21">
        <v>10000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7497</v>
      </c>
      <c r="Y24" s="21">
        <v>-7497</v>
      </c>
      <c r="Z24" s="4">
        <v>-100</v>
      </c>
      <c r="AA24" s="19">
        <v>10000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397063618</v>
      </c>
      <c r="D25" s="40">
        <f>+D5+D9+D15+D19+D24</f>
        <v>0</v>
      </c>
      <c r="E25" s="41">
        <f t="shared" si="4"/>
        <v>504372744</v>
      </c>
      <c r="F25" s="42">
        <f t="shared" si="4"/>
        <v>506273138</v>
      </c>
      <c r="G25" s="42">
        <f t="shared" si="4"/>
        <v>120665565</v>
      </c>
      <c r="H25" s="42">
        <f t="shared" si="4"/>
        <v>20383090</v>
      </c>
      <c r="I25" s="42">
        <f t="shared" si="4"/>
        <v>19207158</v>
      </c>
      <c r="J25" s="42">
        <f t="shared" si="4"/>
        <v>160255813</v>
      </c>
      <c r="K25" s="42">
        <f t="shared" si="4"/>
        <v>22324218</v>
      </c>
      <c r="L25" s="42">
        <f t="shared" si="4"/>
        <v>29260108</v>
      </c>
      <c r="M25" s="42">
        <f t="shared" si="4"/>
        <v>22361492</v>
      </c>
      <c r="N25" s="42">
        <f t="shared" si="4"/>
        <v>73945818</v>
      </c>
      <c r="O25" s="42">
        <f t="shared" si="4"/>
        <v>45106974</v>
      </c>
      <c r="P25" s="42">
        <f t="shared" si="4"/>
        <v>20995215</v>
      </c>
      <c r="Q25" s="42">
        <f t="shared" si="4"/>
        <v>41661122</v>
      </c>
      <c r="R25" s="42">
        <f t="shared" si="4"/>
        <v>107763311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341964942</v>
      </c>
      <c r="X25" s="42">
        <f t="shared" si="4"/>
        <v>416811027</v>
      </c>
      <c r="Y25" s="42">
        <f t="shared" si="4"/>
        <v>-74846085</v>
      </c>
      <c r="Z25" s="43">
        <f>+IF(X25&lt;&gt;0,+(Y25/X25)*100,0)</f>
        <v>-17.956838987371608</v>
      </c>
      <c r="AA25" s="40">
        <f>+AA5+AA9+AA15+AA19+AA24</f>
        <v>506273138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61120321</v>
      </c>
      <c r="D28" s="19">
        <f>SUM(D29:D31)</f>
        <v>0</v>
      </c>
      <c r="E28" s="20">
        <f t="shared" si="5"/>
        <v>78846848</v>
      </c>
      <c r="F28" s="21">
        <f t="shared" si="5"/>
        <v>78809200</v>
      </c>
      <c r="G28" s="21">
        <f t="shared" si="5"/>
        <v>9022920</v>
      </c>
      <c r="H28" s="21">
        <f t="shared" si="5"/>
        <v>4004245</v>
      </c>
      <c r="I28" s="21">
        <f t="shared" si="5"/>
        <v>5643785</v>
      </c>
      <c r="J28" s="21">
        <f t="shared" si="5"/>
        <v>18670950</v>
      </c>
      <c r="K28" s="21">
        <f t="shared" si="5"/>
        <v>1032767</v>
      </c>
      <c r="L28" s="21">
        <f t="shared" si="5"/>
        <v>6376331</v>
      </c>
      <c r="M28" s="21">
        <f t="shared" si="5"/>
        <v>5244740</v>
      </c>
      <c r="N28" s="21">
        <f t="shared" si="5"/>
        <v>12653838</v>
      </c>
      <c r="O28" s="21">
        <f t="shared" si="5"/>
        <v>4670113</v>
      </c>
      <c r="P28" s="21">
        <f t="shared" si="5"/>
        <v>5290403</v>
      </c>
      <c r="Q28" s="21">
        <f t="shared" si="5"/>
        <v>4991429</v>
      </c>
      <c r="R28" s="21">
        <f t="shared" si="5"/>
        <v>14951945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46276733</v>
      </c>
      <c r="X28" s="21">
        <f t="shared" si="5"/>
        <v>59236504</v>
      </c>
      <c r="Y28" s="21">
        <f t="shared" si="5"/>
        <v>-12959771</v>
      </c>
      <c r="Z28" s="4">
        <f>+IF(X28&lt;&gt;0,+(Y28/X28)*100,0)</f>
        <v>-21.878014610720445</v>
      </c>
      <c r="AA28" s="19">
        <f>SUM(AA29:AA31)</f>
        <v>78809200</v>
      </c>
    </row>
    <row r="29" spans="1:27" ht="13.5">
      <c r="A29" s="5" t="s">
        <v>33</v>
      </c>
      <c r="B29" s="3"/>
      <c r="C29" s="22">
        <v>19697545</v>
      </c>
      <c r="D29" s="22"/>
      <c r="E29" s="23">
        <v>25034236</v>
      </c>
      <c r="F29" s="24">
        <v>25010980</v>
      </c>
      <c r="G29" s="24">
        <v>926113</v>
      </c>
      <c r="H29" s="24">
        <v>946709</v>
      </c>
      <c r="I29" s="24">
        <v>1132603</v>
      </c>
      <c r="J29" s="24">
        <v>3005425</v>
      </c>
      <c r="K29" s="24">
        <v>2625833</v>
      </c>
      <c r="L29" s="24">
        <v>1388276</v>
      </c>
      <c r="M29" s="24">
        <v>1333639</v>
      </c>
      <c r="N29" s="24">
        <v>5347748</v>
      </c>
      <c r="O29" s="24">
        <v>773612</v>
      </c>
      <c r="P29" s="24">
        <v>1450705</v>
      </c>
      <c r="Q29" s="24">
        <v>1303704</v>
      </c>
      <c r="R29" s="24">
        <v>3528021</v>
      </c>
      <c r="S29" s="24"/>
      <c r="T29" s="24"/>
      <c r="U29" s="24"/>
      <c r="V29" s="24"/>
      <c r="W29" s="24">
        <v>11881194</v>
      </c>
      <c r="X29" s="24">
        <v>18894544</v>
      </c>
      <c r="Y29" s="24">
        <v>-7013350</v>
      </c>
      <c r="Z29" s="6">
        <v>-37.12</v>
      </c>
      <c r="AA29" s="22">
        <v>25010980</v>
      </c>
    </row>
    <row r="30" spans="1:27" ht="13.5">
      <c r="A30" s="5" t="s">
        <v>34</v>
      </c>
      <c r="B30" s="3"/>
      <c r="C30" s="25">
        <v>17418337</v>
      </c>
      <c r="D30" s="25"/>
      <c r="E30" s="26">
        <v>25367121</v>
      </c>
      <c r="F30" s="27">
        <v>25754538</v>
      </c>
      <c r="G30" s="27">
        <v>6749317</v>
      </c>
      <c r="H30" s="27">
        <v>1566594</v>
      </c>
      <c r="I30" s="27">
        <v>2303708</v>
      </c>
      <c r="J30" s="27">
        <v>10619619</v>
      </c>
      <c r="K30" s="27">
        <v>-3892804</v>
      </c>
      <c r="L30" s="27">
        <v>2619927</v>
      </c>
      <c r="M30" s="27">
        <v>1828499</v>
      </c>
      <c r="N30" s="27">
        <v>555622</v>
      </c>
      <c r="O30" s="27">
        <v>1530165</v>
      </c>
      <c r="P30" s="27">
        <v>1774724</v>
      </c>
      <c r="Q30" s="27">
        <v>1887468</v>
      </c>
      <c r="R30" s="27">
        <v>5192357</v>
      </c>
      <c r="S30" s="27"/>
      <c r="T30" s="27"/>
      <c r="U30" s="27"/>
      <c r="V30" s="27"/>
      <c r="W30" s="27">
        <v>16367598</v>
      </c>
      <c r="X30" s="27">
        <v>19200004</v>
      </c>
      <c r="Y30" s="27">
        <v>-2832406</v>
      </c>
      <c r="Z30" s="7">
        <v>-14.75</v>
      </c>
      <c r="AA30" s="25">
        <v>25754538</v>
      </c>
    </row>
    <row r="31" spans="1:27" ht="13.5">
      <c r="A31" s="5" t="s">
        <v>35</v>
      </c>
      <c r="B31" s="3"/>
      <c r="C31" s="22">
        <v>24004439</v>
      </c>
      <c r="D31" s="22"/>
      <c r="E31" s="23">
        <v>28445491</v>
      </c>
      <c r="F31" s="24">
        <v>28043682</v>
      </c>
      <c r="G31" s="24">
        <v>1347490</v>
      </c>
      <c r="H31" s="24">
        <v>1490942</v>
      </c>
      <c r="I31" s="24">
        <v>2207474</v>
      </c>
      <c r="J31" s="24">
        <v>5045906</v>
      </c>
      <c r="K31" s="24">
        <v>2299738</v>
      </c>
      <c r="L31" s="24">
        <v>2368128</v>
      </c>
      <c r="M31" s="24">
        <v>2082602</v>
      </c>
      <c r="N31" s="24">
        <v>6750468</v>
      </c>
      <c r="O31" s="24">
        <v>2366336</v>
      </c>
      <c r="P31" s="24">
        <v>2064974</v>
      </c>
      <c r="Q31" s="24">
        <v>1800257</v>
      </c>
      <c r="R31" s="24">
        <v>6231567</v>
      </c>
      <c r="S31" s="24"/>
      <c r="T31" s="24"/>
      <c r="U31" s="24"/>
      <c r="V31" s="24"/>
      <c r="W31" s="24">
        <v>18027941</v>
      </c>
      <c r="X31" s="24">
        <v>21141956</v>
      </c>
      <c r="Y31" s="24">
        <v>-3114015</v>
      </c>
      <c r="Z31" s="6">
        <v>-14.73</v>
      </c>
      <c r="AA31" s="22">
        <v>28043682</v>
      </c>
    </row>
    <row r="32" spans="1:27" ht="13.5">
      <c r="A32" s="2" t="s">
        <v>36</v>
      </c>
      <c r="B32" s="3"/>
      <c r="C32" s="19">
        <f aca="true" t="shared" si="6" ref="C32:Y32">SUM(C33:C37)</f>
        <v>83911247</v>
      </c>
      <c r="D32" s="19">
        <f>SUM(D33:D37)</f>
        <v>0</v>
      </c>
      <c r="E32" s="20">
        <f t="shared" si="6"/>
        <v>107465225</v>
      </c>
      <c r="F32" s="21">
        <f t="shared" si="6"/>
        <v>107192463</v>
      </c>
      <c r="G32" s="21">
        <f t="shared" si="6"/>
        <v>2681363</v>
      </c>
      <c r="H32" s="21">
        <f t="shared" si="6"/>
        <v>2741009</v>
      </c>
      <c r="I32" s="21">
        <f t="shared" si="6"/>
        <v>2945411</v>
      </c>
      <c r="J32" s="21">
        <f t="shared" si="6"/>
        <v>8367783</v>
      </c>
      <c r="K32" s="21">
        <f t="shared" si="6"/>
        <v>5425764</v>
      </c>
      <c r="L32" s="21">
        <f t="shared" si="6"/>
        <v>10008704</v>
      </c>
      <c r="M32" s="21">
        <f t="shared" si="6"/>
        <v>7672670</v>
      </c>
      <c r="N32" s="21">
        <f t="shared" si="6"/>
        <v>23107138</v>
      </c>
      <c r="O32" s="21">
        <f t="shared" si="6"/>
        <v>9133029</v>
      </c>
      <c r="P32" s="21">
        <f t="shared" si="6"/>
        <v>3359759</v>
      </c>
      <c r="Q32" s="21">
        <f t="shared" si="6"/>
        <v>5299771</v>
      </c>
      <c r="R32" s="21">
        <f t="shared" si="6"/>
        <v>17792559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49267480</v>
      </c>
      <c r="X32" s="21">
        <f t="shared" si="6"/>
        <v>80164560</v>
      </c>
      <c r="Y32" s="21">
        <f t="shared" si="6"/>
        <v>-30897080</v>
      </c>
      <c r="Z32" s="4">
        <f>+IF(X32&lt;&gt;0,+(Y32/X32)*100,0)</f>
        <v>-38.54206896414076</v>
      </c>
      <c r="AA32" s="19">
        <f>SUM(AA33:AA37)</f>
        <v>107192463</v>
      </c>
    </row>
    <row r="33" spans="1:27" ht="13.5">
      <c r="A33" s="5" t="s">
        <v>37</v>
      </c>
      <c r="B33" s="3"/>
      <c r="C33" s="22">
        <v>10554455</v>
      </c>
      <c r="D33" s="22"/>
      <c r="E33" s="23">
        <v>13032618</v>
      </c>
      <c r="F33" s="24">
        <v>12953007</v>
      </c>
      <c r="G33" s="24">
        <v>922205</v>
      </c>
      <c r="H33" s="24">
        <v>744145</v>
      </c>
      <c r="I33" s="24">
        <v>720492</v>
      </c>
      <c r="J33" s="24">
        <v>2386842</v>
      </c>
      <c r="K33" s="24">
        <v>1143070</v>
      </c>
      <c r="L33" s="24">
        <v>1074249</v>
      </c>
      <c r="M33" s="24">
        <v>1114797</v>
      </c>
      <c r="N33" s="24">
        <v>3332116</v>
      </c>
      <c r="O33" s="24">
        <v>771681</v>
      </c>
      <c r="P33" s="24">
        <v>896222</v>
      </c>
      <c r="Q33" s="24">
        <v>916224</v>
      </c>
      <c r="R33" s="24">
        <v>2584127</v>
      </c>
      <c r="S33" s="24"/>
      <c r="T33" s="24"/>
      <c r="U33" s="24"/>
      <c r="V33" s="24"/>
      <c r="W33" s="24">
        <v>8303085</v>
      </c>
      <c r="X33" s="24">
        <v>9723359</v>
      </c>
      <c r="Y33" s="24">
        <v>-1420274</v>
      </c>
      <c r="Z33" s="6">
        <v>-14.61</v>
      </c>
      <c r="AA33" s="22">
        <v>12953007</v>
      </c>
    </row>
    <row r="34" spans="1:27" ht="13.5">
      <c r="A34" s="5" t="s">
        <v>38</v>
      </c>
      <c r="B34" s="3"/>
      <c r="C34" s="22">
        <v>15294983</v>
      </c>
      <c r="D34" s="22"/>
      <c r="E34" s="23">
        <v>18385962</v>
      </c>
      <c r="F34" s="24">
        <v>17692921</v>
      </c>
      <c r="G34" s="24">
        <v>818791</v>
      </c>
      <c r="H34" s="24">
        <v>904970</v>
      </c>
      <c r="I34" s="24">
        <v>1003161</v>
      </c>
      <c r="J34" s="24">
        <v>2726922</v>
      </c>
      <c r="K34" s="24">
        <v>1850908</v>
      </c>
      <c r="L34" s="24">
        <v>1890128</v>
      </c>
      <c r="M34" s="24">
        <v>1868590</v>
      </c>
      <c r="N34" s="24">
        <v>5609626</v>
      </c>
      <c r="O34" s="24">
        <v>1561034</v>
      </c>
      <c r="P34" s="24">
        <v>1177313</v>
      </c>
      <c r="Q34" s="24">
        <v>1091048</v>
      </c>
      <c r="R34" s="24">
        <v>3829395</v>
      </c>
      <c r="S34" s="24"/>
      <c r="T34" s="24"/>
      <c r="U34" s="24"/>
      <c r="V34" s="24"/>
      <c r="W34" s="24">
        <v>12165943</v>
      </c>
      <c r="X34" s="24">
        <v>13667117</v>
      </c>
      <c r="Y34" s="24">
        <v>-1501174</v>
      </c>
      <c r="Z34" s="6">
        <v>-10.98</v>
      </c>
      <c r="AA34" s="22">
        <v>17692921</v>
      </c>
    </row>
    <row r="35" spans="1:27" ht="13.5">
      <c r="A35" s="5" t="s">
        <v>39</v>
      </c>
      <c r="B35" s="3"/>
      <c r="C35" s="22">
        <v>47275760</v>
      </c>
      <c r="D35" s="22"/>
      <c r="E35" s="23">
        <v>50112212</v>
      </c>
      <c r="F35" s="24">
        <v>50608434</v>
      </c>
      <c r="G35" s="24">
        <v>801446</v>
      </c>
      <c r="H35" s="24">
        <v>972402</v>
      </c>
      <c r="I35" s="24">
        <v>1134863</v>
      </c>
      <c r="J35" s="24">
        <v>2908711</v>
      </c>
      <c r="K35" s="24">
        <v>1298448</v>
      </c>
      <c r="L35" s="24">
        <v>1527599</v>
      </c>
      <c r="M35" s="24">
        <v>1390348</v>
      </c>
      <c r="N35" s="24">
        <v>4216395</v>
      </c>
      <c r="O35" s="24">
        <v>1860048</v>
      </c>
      <c r="P35" s="24">
        <v>1235801</v>
      </c>
      <c r="Q35" s="24">
        <v>1480653</v>
      </c>
      <c r="R35" s="24">
        <v>4576502</v>
      </c>
      <c r="S35" s="24"/>
      <c r="T35" s="24"/>
      <c r="U35" s="24"/>
      <c r="V35" s="24"/>
      <c r="W35" s="24">
        <v>11701608</v>
      </c>
      <c r="X35" s="24">
        <v>37300396</v>
      </c>
      <c r="Y35" s="24">
        <v>-25598788</v>
      </c>
      <c r="Z35" s="6">
        <v>-68.63</v>
      </c>
      <c r="AA35" s="22">
        <v>50608434</v>
      </c>
    </row>
    <row r="36" spans="1:27" ht="13.5">
      <c r="A36" s="5" t="s">
        <v>40</v>
      </c>
      <c r="B36" s="3"/>
      <c r="C36" s="22">
        <v>10786049</v>
      </c>
      <c r="D36" s="22"/>
      <c r="E36" s="23">
        <v>25934433</v>
      </c>
      <c r="F36" s="24">
        <v>25938101</v>
      </c>
      <c r="G36" s="24">
        <v>138921</v>
      </c>
      <c r="H36" s="24">
        <v>119492</v>
      </c>
      <c r="I36" s="24">
        <v>86895</v>
      </c>
      <c r="J36" s="24">
        <v>345308</v>
      </c>
      <c r="K36" s="24">
        <v>1133338</v>
      </c>
      <c r="L36" s="24">
        <v>5516728</v>
      </c>
      <c r="M36" s="24">
        <v>3298935</v>
      </c>
      <c r="N36" s="24">
        <v>9949001</v>
      </c>
      <c r="O36" s="24">
        <v>4940266</v>
      </c>
      <c r="P36" s="24">
        <v>50423</v>
      </c>
      <c r="Q36" s="24">
        <v>1811846</v>
      </c>
      <c r="R36" s="24">
        <v>6802535</v>
      </c>
      <c r="S36" s="24"/>
      <c r="T36" s="24"/>
      <c r="U36" s="24"/>
      <c r="V36" s="24"/>
      <c r="W36" s="24">
        <v>17096844</v>
      </c>
      <c r="X36" s="24">
        <v>19473688</v>
      </c>
      <c r="Y36" s="24">
        <v>-2376844</v>
      </c>
      <c r="Z36" s="6">
        <v>-12.21</v>
      </c>
      <c r="AA36" s="22">
        <v>25938101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38990489</v>
      </c>
      <c r="D38" s="19">
        <f>SUM(D39:D41)</f>
        <v>0</v>
      </c>
      <c r="E38" s="20">
        <f t="shared" si="7"/>
        <v>47884685</v>
      </c>
      <c r="F38" s="21">
        <f t="shared" si="7"/>
        <v>48528880</v>
      </c>
      <c r="G38" s="21">
        <f t="shared" si="7"/>
        <v>1899958</v>
      </c>
      <c r="H38" s="21">
        <f t="shared" si="7"/>
        <v>2244644</v>
      </c>
      <c r="I38" s="21">
        <f t="shared" si="7"/>
        <v>2526389</v>
      </c>
      <c r="J38" s="21">
        <f t="shared" si="7"/>
        <v>6670991</v>
      </c>
      <c r="K38" s="21">
        <f t="shared" si="7"/>
        <v>4888368</v>
      </c>
      <c r="L38" s="21">
        <f t="shared" si="7"/>
        <v>4206829</v>
      </c>
      <c r="M38" s="21">
        <f t="shared" si="7"/>
        <v>4964489</v>
      </c>
      <c r="N38" s="21">
        <f t="shared" si="7"/>
        <v>14059686</v>
      </c>
      <c r="O38" s="21">
        <f t="shared" si="7"/>
        <v>3107993</v>
      </c>
      <c r="P38" s="21">
        <f t="shared" si="7"/>
        <v>3076152</v>
      </c>
      <c r="Q38" s="21">
        <f t="shared" si="7"/>
        <v>3045460</v>
      </c>
      <c r="R38" s="21">
        <f t="shared" si="7"/>
        <v>9229605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29960282</v>
      </c>
      <c r="X38" s="21">
        <f t="shared" si="7"/>
        <v>34763675</v>
      </c>
      <c r="Y38" s="21">
        <f t="shared" si="7"/>
        <v>-4803393</v>
      </c>
      <c r="Z38" s="4">
        <f>+IF(X38&lt;&gt;0,+(Y38/X38)*100,0)</f>
        <v>-13.81727622295399</v>
      </c>
      <c r="AA38" s="19">
        <f>SUM(AA39:AA41)</f>
        <v>48528880</v>
      </c>
    </row>
    <row r="39" spans="1:27" ht="13.5">
      <c r="A39" s="5" t="s">
        <v>43</v>
      </c>
      <c r="B39" s="3"/>
      <c r="C39" s="22">
        <v>8250361</v>
      </c>
      <c r="D39" s="22"/>
      <c r="E39" s="23">
        <v>9098617</v>
      </c>
      <c r="F39" s="24">
        <v>9071865</v>
      </c>
      <c r="G39" s="24">
        <v>553410</v>
      </c>
      <c r="H39" s="24">
        <v>614581</v>
      </c>
      <c r="I39" s="24">
        <v>612468</v>
      </c>
      <c r="J39" s="24">
        <v>1780459</v>
      </c>
      <c r="K39" s="24">
        <v>676540</v>
      </c>
      <c r="L39" s="24">
        <v>909629</v>
      </c>
      <c r="M39" s="24">
        <v>668899</v>
      </c>
      <c r="N39" s="24">
        <v>2255068</v>
      </c>
      <c r="O39" s="24">
        <v>610911</v>
      </c>
      <c r="P39" s="24">
        <v>634574</v>
      </c>
      <c r="Q39" s="24">
        <v>721474</v>
      </c>
      <c r="R39" s="24">
        <v>1966959</v>
      </c>
      <c r="S39" s="24"/>
      <c r="T39" s="24"/>
      <c r="U39" s="24"/>
      <c r="V39" s="24"/>
      <c r="W39" s="24">
        <v>6002486</v>
      </c>
      <c r="X39" s="24">
        <v>6913186</v>
      </c>
      <c r="Y39" s="24">
        <v>-910700</v>
      </c>
      <c r="Z39" s="6">
        <v>-13.17</v>
      </c>
      <c r="AA39" s="22">
        <v>9071865</v>
      </c>
    </row>
    <row r="40" spans="1:27" ht="13.5">
      <c r="A40" s="5" t="s">
        <v>44</v>
      </c>
      <c r="B40" s="3"/>
      <c r="C40" s="22">
        <v>30740128</v>
      </c>
      <c r="D40" s="22"/>
      <c r="E40" s="23">
        <v>37004264</v>
      </c>
      <c r="F40" s="24">
        <v>37613982</v>
      </c>
      <c r="G40" s="24">
        <v>1287620</v>
      </c>
      <c r="H40" s="24">
        <v>1571702</v>
      </c>
      <c r="I40" s="24">
        <v>1808840</v>
      </c>
      <c r="J40" s="24">
        <v>4668162</v>
      </c>
      <c r="K40" s="24">
        <v>4147370</v>
      </c>
      <c r="L40" s="24">
        <v>3116636</v>
      </c>
      <c r="M40" s="24">
        <v>4210484</v>
      </c>
      <c r="N40" s="24">
        <v>11474490</v>
      </c>
      <c r="O40" s="24">
        <v>2416996</v>
      </c>
      <c r="P40" s="24">
        <v>2314319</v>
      </c>
      <c r="Q40" s="24">
        <v>2225219</v>
      </c>
      <c r="R40" s="24">
        <v>6956534</v>
      </c>
      <c r="S40" s="24"/>
      <c r="T40" s="24"/>
      <c r="U40" s="24"/>
      <c r="V40" s="24"/>
      <c r="W40" s="24">
        <v>23099186</v>
      </c>
      <c r="X40" s="24">
        <v>26499288</v>
      </c>
      <c r="Y40" s="24">
        <v>-3400102</v>
      </c>
      <c r="Z40" s="6">
        <v>-12.83</v>
      </c>
      <c r="AA40" s="22">
        <v>37613982</v>
      </c>
    </row>
    <row r="41" spans="1:27" ht="13.5">
      <c r="A41" s="5" t="s">
        <v>45</v>
      </c>
      <c r="B41" s="3"/>
      <c r="C41" s="22"/>
      <c r="D41" s="22"/>
      <c r="E41" s="23">
        <v>1781804</v>
      </c>
      <c r="F41" s="24">
        <v>1843033</v>
      </c>
      <c r="G41" s="24">
        <v>58928</v>
      </c>
      <c r="H41" s="24">
        <v>58361</v>
      </c>
      <c r="I41" s="24">
        <v>105081</v>
      </c>
      <c r="J41" s="24">
        <v>222370</v>
      </c>
      <c r="K41" s="24">
        <v>64458</v>
      </c>
      <c r="L41" s="24">
        <v>180564</v>
      </c>
      <c r="M41" s="24">
        <v>85106</v>
      </c>
      <c r="N41" s="24">
        <v>330128</v>
      </c>
      <c r="O41" s="24">
        <v>80086</v>
      </c>
      <c r="P41" s="24">
        <v>127259</v>
      </c>
      <c r="Q41" s="24">
        <v>98767</v>
      </c>
      <c r="R41" s="24">
        <v>306112</v>
      </c>
      <c r="S41" s="24"/>
      <c r="T41" s="24"/>
      <c r="U41" s="24"/>
      <c r="V41" s="24"/>
      <c r="W41" s="24">
        <v>858610</v>
      </c>
      <c r="X41" s="24">
        <v>1351201</v>
      </c>
      <c r="Y41" s="24">
        <v>-492591</v>
      </c>
      <c r="Z41" s="6">
        <v>-36.46</v>
      </c>
      <c r="AA41" s="22">
        <v>1843033</v>
      </c>
    </row>
    <row r="42" spans="1:27" ht="13.5">
      <c r="A42" s="2" t="s">
        <v>46</v>
      </c>
      <c r="B42" s="8"/>
      <c r="C42" s="19">
        <f aca="true" t="shared" si="8" ref="C42:Y42">SUM(C43:C46)</f>
        <v>162058628</v>
      </c>
      <c r="D42" s="19">
        <f>SUM(D43:D46)</f>
        <v>0</v>
      </c>
      <c r="E42" s="20">
        <f t="shared" si="8"/>
        <v>187335842</v>
      </c>
      <c r="F42" s="21">
        <f t="shared" si="8"/>
        <v>187880292</v>
      </c>
      <c r="G42" s="21">
        <f t="shared" si="8"/>
        <v>12578287</v>
      </c>
      <c r="H42" s="21">
        <f t="shared" si="8"/>
        <v>15925438</v>
      </c>
      <c r="I42" s="21">
        <f t="shared" si="8"/>
        <v>11675401</v>
      </c>
      <c r="J42" s="21">
        <f t="shared" si="8"/>
        <v>40179126</v>
      </c>
      <c r="K42" s="21">
        <f t="shared" si="8"/>
        <v>11601462</v>
      </c>
      <c r="L42" s="21">
        <f t="shared" si="8"/>
        <v>14204688</v>
      </c>
      <c r="M42" s="21">
        <f t="shared" si="8"/>
        <v>16919407</v>
      </c>
      <c r="N42" s="21">
        <f t="shared" si="8"/>
        <v>42725557</v>
      </c>
      <c r="O42" s="21">
        <f t="shared" si="8"/>
        <v>14385562</v>
      </c>
      <c r="P42" s="21">
        <f t="shared" si="8"/>
        <v>10954324</v>
      </c>
      <c r="Q42" s="21">
        <f t="shared" si="8"/>
        <v>12452407</v>
      </c>
      <c r="R42" s="21">
        <f t="shared" si="8"/>
        <v>37792293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120696976</v>
      </c>
      <c r="X42" s="21">
        <f t="shared" si="8"/>
        <v>133624578</v>
      </c>
      <c r="Y42" s="21">
        <f t="shared" si="8"/>
        <v>-12927602</v>
      </c>
      <c r="Z42" s="4">
        <f>+IF(X42&lt;&gt;0,+(Y42/X42)*100,0)</f>
        <v>-9.67456900032268</v>
      </c>
      <c r="AA42" s="19">
        <f>SUM(AA43:AA46)</f>
        <v>187880292</v>
      </c>
    </row>
    <row r="43" spans="1:27" ht="13.5">
      <c r="A43" s="5" t="s">
        <v>47</v>
      </c>
      <c r="B43" s="3"/>
      <c r="C43" s="22">
        <v>100627710</v>
      </c>
      <c r="D43" s="22"/>
      <c r="E43" s="23">
        <v>117336308</v>
      </c>
      <c r="F43" s="24">
        <v>117117727</v>
      </c>
      <c r="G43" s="24">
        <v>8731471</v>
      </c>
      <c r="H43" s="24">
        <v>11228607</v>
      </c>
      <c r="I43" s="24">
        <v>6351112</v>
      </c>
      <c r="J43" s="24">
        <v>26311190</v>
      </c>
      <c r="K43" s="24">
        <v>7407533</v>
      </c>
      <c r="L43" s="24">
        <v>9260264</v>
      </c>
      <c r="M43" s="24">
        <v>10228112</v>
      </c>
      <c r="N43" s="24">
        <v>26895909</v>
      </c>
      <c r="O43" s="24">
        <v>9630701</v>
      </c>
      <c r="P43" s="24">
        <v>6783191</v>
      </c>
      <c r="Q43" s="24">
        <v>8387763</v>
      </c>
      <c r="R43" s="24">
        <v>24801655</v>
      </c>
      <c r="S43" s="24"/>
      <c r="T43" s="24"/>
      <c r="U43" s="24"/>
      <c r="V43" s="24"/>
      <c r="W43" s="24">
        <v>78008754</v>
      </c>
      <c r="X43" s="24">
        <v>86399203</v>
      </c>
      <c r="Y43" s="24">
        <v>-8390449</v>
      </c>
      <c r="Z43" s="6">
        <v>-9.71</v>
      </c>
      <c r="AA43" s="22">
        <v>117117727</v>
      </c>
    </row>
    <row r="44" spans="1:27" ht="13.5">
      <c r="A44" s="5" t="s">
        <v>48</v>
      </c>
      <c r="B44" s="3"/>
      <c r="C44" s="22">
        <v>21206575</v>
      </c>
      <c r="D44" s="22"/>
      <c r="E44" s="23">
        <v>23939142</v>
      </c>
      <c r="F44" s="24">
        <v>24395974</v>
      </c>
      <c r="G44" s="24">
        <v>1319758</v>
      </c>
      <c r="H44" s="24">
        <v>1807418</v>
      </c>
      <c r="I44" s="24">
        <v>2155285</v>
      </c>
      <c r="J44" s="24">
        <v>5282461</v>
      </c>
      <c r="K44" s="24">
        <v>1094646</v>
      </c>
      <c r="L44" s="24">
        <v>1676600</v>
      </c>
      <c r="M44" s="24">
        <v>2708118</v>
      </c>
      <c r="N44" s="24">
        <v>5479364</v>
      </c>
      <c r="O44" s="24">
        <v>1986169</v>
      </c>
      <c r="P44" s="24">
        <v>1584758</v>
      </c>
      <c r="Q44" s="24">
        <v>1288988</v>
      </c>
      <c r="R44" s="24">
        <v>4859915</v>
      </c>
      <c r="S44" s="24"/>
      <c r="T44" s="24"/>
      <c r="U44" s="24"/>
      <c r="V44" s="24"/>
      <c r="W44" s="24">
        <v>15621740</v>
      </c>
      <c r="X44" s="24">
        <v>17794435</v>
      </c>
      <c r="Y44" s="24">
        <v>-2172695</v>
      </c>
      <c r="Z44" s="6">
        <v>-12.21</v>
      </c>
      <c r="AA44" s="22">
        <v>24395974</v>
      </c>
    </row>
    <row r="45" spans="1:27" ht="13.5">
      <c r="A45" s="5" t="s">
        <v>49</v>
      </c>
      <c r="B45" s="3"/>
      <c r="C45" s="25">
        <v>16530674</v>
      </c>
      <c r="D45" s="25"/>
      <c r="E45" s="26">
        <v>18675252</v>
      </c>
      <c r="F45" s="27">
        <v>18956240</v>
      </c>
      <c r="G45" s="27">
        <v>1351880</v>
      </c>
      <c r="H45" s="27">
        <v>1534933</v>
      </c>
      <c r="I45" s="27">
        <v>1701834</v>
      </c>
      <c r="J45" s="27">
        <v>4588647</v>
      </c>
      <c r="K45" s="27">
        <v>956118</v>
      </c>
      <c r="L45" s="27">
        <v>1355639</v>
      </c>
      <c r="M45" s="27">
        <v>2060014</v>
      </c>
      <c r="N45" s="27">
        <v>4371771</v>
      </c>
      <c r="O45" s="27">
        <v>1423289</v>
      </c>
      <c r="P45" s="27">
        <v>1158051</v>
      </c>
      <c r="Q45" s="27">
        <v>1324005</v>
      </c>
      <c r="R45" s="27">
        <v>3905345</v>
      </c>
      <c r="S45" s="27"/>
      <c r="T45" s="27"/>
      <c r="U45" s="27"/>
      <c r="V45" s="27"/>
      <c r="W45" s="27">
        <v>12865763</v>
      </c>
      <c r="X45" s="27">
        <v>13484691</v>
      </c>
      <c r="Y45" s="27">
        <v>-618928</v>
      </c>
      <c r="Z45" s="7">
        <v>-4.59</v>
      </c>
      <c r="AA45" s="25">
        <v>18956240</v>
      </c>
    </row>
    <row r="46" spans="1:27" ht="13.5">
      <c r="A46" s="5" t="s">
        <v>50</v>
      </c>
      <c r="B46" s="3"/>
      <c r="C46" s="22">
        <v>23693669</v>
      </c>
      <c r="D46" s="22"/>
      <c r="E46" s="23">
        <v>27385140</v>
      </c>
      <c r="F46" s="24">
        <v>27410351</v>
      </c>
      <c r="G46" s="24">
        <v>1175178</v>
      </c>
      <c r="H46" s="24">
        <v>1354480</v>
      </c>
      <c r="I46" s="24">
        <v>1467170</v>
      </c>
      <c r="J46" s="24">
        <v>3996828</v>
      </c>
      <c r="K46" s="24">
        <v>2143165</v>
      </c>
      <c r="L46" s="24">
        <v>1912185</v>
      </c>
      <c r="M46" s="24">
        <v>1923163</v>
      </c>
      <c r="N46" s="24">
        <v>5978513</v>
      </c>
      <c r="O46" s="24">
        <v>1345403</v>
      </c>
      <c r="P46" s="24">
        <v>1428324</v>
      </c>
      <c r="Q46" s="24">
        <v>1451651</v>
      </c>
      <c r="R46" s="24">
        <v>4225378</v>
      </c>
      <c r="S46" s="24"/>
      <c r="T46" s="24"/>
      <c r="U46" s="24"/>
      <c r="V46" s="24"/>
      <c r="W46" s="24">
        <v>14200719</v>
      </c>
      <c r="X46" s="24">
        <v>15946249</v>
      </c>
      <c r="Y46" s="24">
        <v>-1745530</v>
      </c>
      <c r="Z46" s="6">
        <v>-10.95</v>
      </c>
      <c r="AA46" s="22">
        <v>27410351</v>
      </c>
    </row>
    <row r="47" spans="1:27" ht="13.5">
      <c r="A47" s="2" t="s">
        <v>51</v>
      </c>
      <c r="B47" s="8" t="s">
        <v>52</v>
      </c>
      <c r="C47" s="19">
        <v>956145</v>
      </c>
      <c r="D47" s="19"/>
      <c r="E47" s="20">
        <v>1246520</v>
      </c>
      <c r="F47" s="21">
        <v>1244436</v>
      </c>
      <c r="G47" s="21">
        <v>24491</v>
      </c>
      <c r="H47" s="21">
        <v>42212</v>
      </c>
      <c r="I47" s="21">
        <v>47487</v>
      </c>
      <c r="J47" s="21">
        <v>114190</v>
      </c>
      <c r="K47" s="21">
        <v>113914</v>
      </c>
      <c r="L47" s="21">
        <v>179203</v>
      </c>
      <c r="M47" s="21">
        <v>165671</v>
      </c>
      <c r="N47" s="21">
        <v>458788</v>
      </c>
      <c r="O47" s="21">
        <v>70557</v>
      </c>
      <c r="P47" s="21">
        <v>84478</v>
      </c>
      <c r="Q47" s="21">
        <v>72378</v>
      </c>
      <c r="R47" s="21">
        <v>227413</v>
      </c>
      <c r="S47" s="21"/>
      <c r="T47" s="21"/>
      <c r="U47" s="21"/>
      <c r="V47" s="21"/>
      <c r="W47" s="21">
        <v>800391</v>
      </c>
      <c r="X47" s="21">
        <v>937936</v>
      </c>
      <c r="Y47" s="21">
        <v>-137545</v>
      </c>
      <c r="Z47" s="4">
        <v>-14.66</v>
      </c>
      <c r="AA47" s="19">
        <v>1244436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347036830</v>
      </c>
      <c r="D48" s="40">
        <f>+D28+D32+D38+D42+D47</f>
        <v>0</v>
      </c>
      <c r="E48" s="41">
        <f t="shared" si="9"/>
        <v>422779120</v>
      </c>
      <c r="F48" s="42">
        <f t="shared" si="9"/>
        <v>423655271</v>
      </c>
      <c r="G48" s="42">
        <f t="shared" si="9"/>
        <v>26207019</v>
      </c>
      <c r="H48" s="42">
        <f t="shared" si="9"/>
        <v>24957548</v>
      </c>
      <c r="I48" s="42">
        <f t="shared" si="9"/>
        <v>22838473</v>
      </c>
      <c r="J48" s="42">
        <f t="shared" si="9"/>
        <v>74003040</v>
      </c>
      <c r="K48" s="42">
        <f t="shared" si="9"/>
        <v>23062275</v>
      </c>
      <c r="L48" s="42">
        <f t="shared" si="9"/>
        <v>34975755</v>
      </c>
      <c r="M48" s="42">
        <f t="shared" si="9"/>
        <v>34966977</v>
      </c>
      <c r="N48" s="42">
        <f t="shared" si="9"/>
        <v>93005007</v>
      </c>
      <c r="O48" s="42">
        <f t="shared" si="9"/>
        <v>31367254</v>
      </c>
      <c r="P48" s="42">
        <f t="shared" si="9"/>
        <v>22765116</v>
      </c>
      <c r="Q48" s="42">
        <f t="shared" si="9"/>
        <v>25861445</v>
      </c>
      <c r="R48" s="42">
        <f t="shared" si="9"/>
        <v>79993815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247001862</v>
      </c>
      <c r="X48" s="42">
        <f t="shared" si="9"/>
        <v>308727253</v>
      </c>
      <c r="Y48" s="42">
        <f t="shared" si="9"/>
        <v>-61725391</v>
      </c>
      <c r="Z48" s="43">
        <f>+IF(X48&lt;&gt;0,+(Y48/X48)*100,0)</f>
        <v>-19.993502484861615</v>
      </c>
      <c r="AA48" s="40">
        <f>+AA28+AA32+AA38+AA42+AA47</f>
        <v>423655271</v>
      </c>
    </row>
    <row r="49" spans="1:27" ht="13.5">
      <c r="A49" s="14" t="s">
        <v>58</v>
      </c>
      <c r="B49" s="15"/>
      <c r="C49" s="44">
        <f aca="true" t="shared" si="10" ref="C49:Y49">+C25-C48</f>
        <v>50026788</v>
      </c>
      <c r="D49" s="44">
        <f>+D25-D48</f>
        <v>0</v>
      </c>
      <c r="E49" s="45">
        <f t="shared" si="10"/>
        <v>81593624</v>
      </c>
      <c r="F49" s="46">
        <f t="shared" si="10"/>
        <v>82617867</v>
      </c>
      <c r="G49" s="46">
        <f t="shared" si="10"/>
        <v>94458546</v>
      </c>
      <c r="H49" s="46">
        <f t="shared" si="10"/>
        <v>-4574458</v>
      </c>
      <c r="I49" s="46">
        <f t="shared" si="10"/>
        <v>-3631315</v>
      </c>
      <c r="J49" s="46">
        <f t="shared" si="10"/>
        <v>86252773</v>
      </c>
      <c r="K49" s="46">
        <f t="shared" si="10"/>
        <v>-738057</v>
      </c>
      <c r="L49" s="46">
        <f t="shared" si="10"/>
        <v>-5715647</v>
      </c>
      <c r="M49" s="46">
        <f t="shared" si="10"/>
        <v>-12605485</v>
      </c>
      <c r="N49" s="46">
        <f t="shared" si="10"/>
        <v>-19059189</v>
      </c>
      <c r="O49" s="46">
        <f t="shared" si="10"/>
        <v>13739720</v>
      </c>
      <c r="P49" s="46">
        <f t="shared" si="10"/>
        <v>-1769901</v>
      </c>
      <c r="Q49" s="46">
        <f t="shared" si="10"/>
        <v>15799677</v>
      </c>
      <c r="R49" s="46">
        <f t="shared" si="10"/>
        <v>27769496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94963080</v>
      </c>
      <c r="X49" s="46">
        <f>IF(F25=F48,0,X25-X48)</f>
        <v>108083774</v>
      </c>
      <c r="Y49" s="46">
        <f t="shared" si="10"/>
        <v>-13120694</v>
      </c>
      <c r="Z49" s="47">
        <f>+IF(X49&lt;&gt;0,+(Y49/X49)*100,0)</f>
        <v>-12.13937440785515</v>
      </c>
      <c r="AA49" s="44">
        <f>+AA25-AA48</f>
        <v>82617867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155271492</v>
      </c>
      <c r="D5" s="19">
        <f>SUM(D6:D8)</f>
        <v>0</v>
      </c>
      <c r="E5" s="20">
        <f t="shared" si="0"/>
        <v>150285794</v>
      </c>
      <c r="F5" s="21">
        <f t="shared" si="0"/>
        <v>159768474</v>
      </c>
      <c r="G5" s="21">
        <f t="shared" si="0"/>
        <v>106672059</v>
      </c>
      <c r="H5" s="21">
        <f t="shared" si="0"/>
        <v>3887475</v>
      </c>
      <c r="I5" s="21">
        <f t="shared" si="0"/>
        <v>33977488</v>
      </c>
      <c r="J5" s="21">
        <f t="shared" si="0"/>
        <v>144537022</v>
      </c>
      <c r="K5" s="21">
        <f t="shared" si="0"/>
        <v>3230267</v>
      </c>
      <c r="L5" s="21">
        <f t="shared" si="0"/>
        <v>4471484</v>
      </c>
      <c r="M5" s="21">
        <f t="shared" si="0"/>
        <v>27310330</v>
      </c>
      <c r="N5" s="21">
        <f t="shared" si="0"/>
        <v>35012081</v>
      </c>
      <c r="O5" s="21">
        <f t="shared" si="0"/>
        <v>3907961</v>
      </c>
      <c r="P5" s="21">
        <f t="shared" si="0"/>
        <v>5177230</v>
      </c>
      <c r="Q5" s="21">
        <f t="shared" si="0"/>
        <v>23166202</v>
      </c>
      <c r="R5" s="21">
        <f t="shared" si="0"/>
        <v>32251393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211800496</v>
      </c>
      <c r="X5" s="21">
        <f t="shared" si="0"/>
        <v>134884078</v>
      </c>
      <c r="Y5" s="21">
        <f t="shared" si="0"/>
        <v>76916418</v>
      </c>
      <c r="Z5" s="4">
        <f>+IF(X5&lt;&gt;0,+(Y5/X5)*100,0)</f>
        <v>57.02408997450389</v>
      </c>
      <c r="AA5" s="19">
        <f>SUM(AA6:AA8)</f>
        <v>159768474</v>
      </c>
    </row>
    <row r="6" spans="1:27" ht="13.5">
      <c r="A6" s="5" t="s">
        <v>33</v>
      </c>
      <c r="B6" s="3"/>
      <c r="C6" s="22">
        <v>50482426</v>
      </c>
      <c r="D6" s="22"/>
      <c r="E6" s="23">
        <v>41111557</v>
      </c>
      <c r="F6" s="24">
        <v>50636417</v>
      </c>
      <c r="G6" s="24">
        <v>3252747</v>
      </c>
      <c r="H6" s="24">
        <v>3696862</v>
      </c>
      <c r="I6" s="24">
        <v>33269044</v>
      </c>
      <c r="J6" s="24">
        <v>40218653</v>
      </c>
      <c r="K6" s="24">
        <v>2713262</v>
      </c>
      <c r="L6" s="24">
        <v>3838130</v>
      </c>
      <c r="M6" s="24">
        <v>26966984</v>
      </c>
      <c r="N6" s="24">
        <v>33518376</v>
      </c>
      <c r="O6" s="24">
        <v>3682595</v>
      </c>
      <c r="P6" s="24">
        <v>4496989</v>
      </c>
      <c r="Q6" s="24">
        <v>21954984</v>
      </c>
      <c r="R6" s="24">
        <v>30134568</v>
      </c>
      <c r="S6" s="24"/>
      <c r="T6" s="24"/>
      <c r="U6" s="24"/>
      <c r="V6" s="24"/>
      <c r="W6" s="24">
        <v>103871597</v>
      </c>
      <c r="X6" s="24">
        <v>28804444</v>
      </c>
      <c r="Y6" s="24">
        <v>75067153</v>
      </c>
      <c r="Z6" s="6">
        <v>260.61</v>
      </c>
      <c r="AA6" s="22">
        <v>50636417</v>
      </c>
    </row>
    <row r="7" spans="1:27" ht="13.5">
      <c r="A7" s="5" t="s">
        <v>34</v>
      </c>
      <c r="B7" s="3"/>
      <c r="C7" s="25">
        <v>102119255</v>
      </c>
      <c r="D7" s="25"/>
      <c r="E7" s="26">
        <v>107593736</v>
      </c>
      <c r="F7" s="27">
        <v>108223625</v>
      </c>
      <c r="G7" s="27">
        <v>103409733</v>
      </c>
      <c r="H7" s="27">
        <v>185908</v>
      </c>
      <c r="I7" s="27">
        <v>679317</v>
      </c>
      <c r="J7" s="27">
        <v>104274958</v>
      </c>
      <c r="K7" s="27">
        <v>487385</v>
      </c>
      <c r="L7" s="27">
        <v>543702</v>
      </c>
      <c r="M7" s="27">
        <v>301292</v>
      </c>
      <c r="N7" s="27">
        <v>1332379</v>
      </c>
      <c r="O7" s="27">
        <v>195427</v>
      </c>
      <c r="P7" s="27">
        <v>642163</v>
      </c>
      <c r="Q7" s="27">
        <v>1081990</v>
      </c>
      <c r="R7" s="27">
        <v>1919580</v>
      </c>
      <c r="S7" s="27"/>
      <c r="T7" s="27"/>
      <c r="U7" s="27"/>
      <c r="V7" s="27"/>
      <c r="W7" s="27">
        <v>107526917</v>
      </c>
      <c r="X7" s="27">
        <v>105119089</v>
      </c>
      <c r="Y7" s="27">
        <v>2407828</v>
      </c>
      <c r="Z7" s="7">
        <v>2.29</v>
      </c>
      <c r="AA7" s="25">
        <v>108223625</v>
      </c>
    </row>
    <row r="8" spans="1:27" ht="13.5">
      <c r="A8" s="5" t="s">
        <v>35</v>
      </c>
      <c r="B8" s="3"/>
      <c r="C8" s="22">
        <v>2669811</v>
      </c>
      <c r="D8" s="22"/>
      <c r="E8" s="23">
        <v>1580501</v>
      </c>
      <c r="F8" s="24">
        <v>908432</v>
      </c>
      <c r="G8" s="24">
        <v>9579</v>
      </c>
      <c r="H8" s="24">
        <v>4705</v>
      </c>
      <c r="I8" s="24">
        <v>29127</v>
      </c>
      <c r="J8" s="24">
        <v>43411</v>
      </c>
      <c r="K8" s="24">
        <v>29620</v>
      </c>
      <c r="L8" s="24">
        <v>89652</v>
      </c>
      <c r="M8" s="24">
        <v>42054</v>
      </c>
      <c r="N8" s="24">
        <v>161326</v>
      </c>
      <c r="O8" s="24">
        <v>29939</v>
      </c>
      <c r="P8" s="24">
        <v>38078</v>
      </c>
      <c r="Q8" s="24">
        <v>129228</v>
      </c>
      <c r="R8" s="24">
        <v>197245</v>
      </c>
      <c r="S8" s="24"/>
      <c r="T8" s="24"/>
      <c r="U8" s="24"/>
      <c r="V8" s="24"/>
      <c r="W8" s="24">
        <v>401982</v>
      </c>
      <c r="X8" s="24">
        <v>960545</v>
      </c>
      <c r="Y8" s="24">
        <v>-558563</v>
      </c>
      <c r="Z8" s="6">
        <v>-58.15</v>
      </c>
      <c r="AA8" s="22">
        <v>908432</v>
      </c>
    </row>
    <row r="9" spans="1:27" ht="13.5">
      <c r="A9" s="2" t="s">
        <v>36</v>
      </c>
      <c r="B9" s="3"/>
      <c r="C9" s="19">
        <f aca="true" t="shared" si="1" ref="C9:Y9">SUM(C10:C14)</f>
        <v>72836843</v>
      </c>
      <c r="D9" s="19">
        <f>SUM(D10:D14)</f>
        <v>0</v>
      </c>
      <c r="E9" s="20">
        <f t="shared" si="1"/>
        <v>101186890</v>
      </c>
      <c r="F9" s="21">
        <f t="shared" si="1"/>
        <v>132543792</v>
      </c>
      <c r="G9" s="21">
        <f t="shared" si="1"/>
        <v>26355558</v>
      </c>
      <c r="H9" s="21">
        <f t="shared" si="1"/>
        <v>1925291</v>
      </c>
      <c r="I9" s="21">
        <f t="shared" si="1"/>
        <v>7150175</v>
      </c>
      <c r="J9" s="21">
        <f t="shared" si="1"/>
        <v>35431024</v>
      </c>
      <c r="K9" s="21">
        <f t="shared" si="1"/>
        <v>5232454</v>
      </c>
      <c r="L9" s="21">
        <f t="shared" si="1"/>
        <v>5765865</v>
      </c>
      <c r="M9" s="21">
        <f t="shared" si="1"/>
        <v>4311878</v>
      </c>
      <c r="N9" s="21">
        <f t="shared" si="1"/>
        <v>15310197</v>
      </c>
      <c r="O9" s="21">
        <f t="shared" si="1"/>
        <v>5356418</v>
      </c>
      <c r="P9" s="21">
        <f t="shared" si="1"/>
        <v>4996924</v>
      </c>
      <c r="Q9" s="21">
        <f t="shared" si="1"/>
        <v>7015969</v>
      </c>
      <c r="R9" s="21">
        <f t="shared" si="1"/>
        <v>17369311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68110532</v>
      </c>
      <c r="X9" s="21">
        <f t="shared" si="1"/>
        <v>67115979</v>
      </c>
      <c r="Y9" s="21">
        <f t="shared" si="1"/>
        <v>994553</v>
      </c>
      <c r="Z9" s="4">
        <f>+IF(X9&lt;&gt;0,+(Y9/X9)*100,0)</f>
        <v>1.4818423493457495</v>
      </c>
      <c r="AA9" s="19">
        <f>SUM(AA10:AA14)</f>
        <v>132543792</v>
      </c>
    </row>
    <row r="10" spans="1:27" ht="13.5">
      <c r="A10" s="5" t="s">
        <v>37</v>
      </c>
      <c r="B10" s="3"/>
      <c r="C10" s="22">
        <v>7440173</v>
      </c>
      <c r="D10" s="22"/>
      <c r="E10" s="23">
        <v>9968550</v>
      </c>
      <c r="F10" s="24">
        <v>11747240</v>
      </c>
      <c r="G10" s="24">
        <v>72315</v>
      </c>
      <c r="H10" s="24">
        <v>94802</v>
      </c>
      <c r="I10" s="24">
        <v>2374972</v>
      </c>
      <c r="J10" s="24">
        <v>2542089</v>
      </c>
      <c r="K10" s="24">
        <v>1062004</v>
      </c>
      <c r="L10" s="24">
        <v>1729799</v>
      </c>
      <c r="M10" s="24">
        <v>1223408</v>
      </c>
      <c r="N10" s="24">
        <v>4015211</v>
      </c>
      <c r="O10" s="24">
        <v>1142870</v>
      </c>
      <c r="P10" s="24">
        <v>1767801</v>
      </c>
      <c r="Q10" s="24">
        <v>1117486</v>
      </c>
      <c r="R10" s="24">
        <v>4028157</v>
      </c>
      <c r="S10" s="24"/>
      <c r="T10" s="24"/>
      <c r="U10" s="24"/>
      <c r="V10" s="24"/>
      <c r="W10" s="24">
        <v>10585457</v>
      </c>
      <c r="X10" s="24">
        <v>8135255</v>
      </c>
      <c r="Y10" s="24">
        <v>2450202</v>
      </c>
      <c r="Z10" s="6">
        <v>30.12</v>
      </c>
      <c r="AA10" s="22">
        <v>11747240</v>
      </c>
    </row>
    <row r="11" spans="1:27" ht="13.5">
      <c r="A11" s="5" t="s">
        <v>38</v>
      </c>
      <c r="B11" s="3"/>
      <c r="C11" s="22">
        <v>7802905</v>
      </c>
      <c r="D11" s="22"/>
      <c r="E11" s="23">
        <v>8183637</v>
      </c>
      <c r="F11" s="24">
        <v>8996272</v>
      </c>
      <c r="G11" s="24">
        <v>140271</v>
      </c>
      <c r="H11" s="24">
        <v>1158146</v>
      </c>
      <c r="I11" s="24">
        <v>1735880</v>
      </c>
      <c r="J11" s="24">
        <v>3034297</v>
      </c>
      <c r="K11" s="24">
        <v>735983</v>
      </c>
      <c r="L11" s="24">
        <v>200119</v>
      </c>
      <c r="M11" s="24">
        <v>659372</v>
      </c>
      <c r="N11" s="24">
        <v>1595474</v>
      </c>
      <c r="O11" s="24">
        <v>463522</v>
      </c>
      <c r="P11" s="24">
        <v>631631</v>
      </c>
      <c r="Q11" s="24">
        <v>987230</v>
      </c>
      <c r="R11" s="24">
        <v>2082383</v>
      </c>
      <c r="S11" s="24"/>
      <c r="T11" s="24"/>
      <c r="U11" s="24"/>
      <c r="V11" s="24"/>
      <c r="W11" s="24">
        <v>6712154</v>
      </c>
      <c r="X11" s="24">
        <v>6743742</v>
      </c>
      <c r="Y11" s="24">
        <v>-31588</v>
      </c>
      <c r="Z11" s="6">
        <v>-0.47</v>
      </c>
      <c r="AA11" s="22">
        <v>8996272</v>
      </c>
    </row>
    <row r="12" spans="1:27" ht="13.5">
      <c r="A12" s="5" t="s">
        <v>39</v>
      </c>
      <c r="B12" s="3"/>
      <c r="C12" s="22">
        <v>33385415</v>
      </c>
      <c r="D12" s="22"/>
      <c r="E12" s="23">
        <v>34617791</v>
      </c>
      <c r="F12" s="24">
        <v>41706982</v>
      </c>
      <c r="G12" s="24">
        <v>26126360</v>
      </c>
      <c r="H12" s="24">
        <v>655870</v>
      </c>
      <c r="I12" s="24">
        <v>416531</v>
      </c>
      <c r="J12" s="24">
        <v>27198761</v>
      </c>
      <c r="K12" s="24">
        <v>1234004</v>
      </c>
      <c r="L12" s="24">
        <v>829896</v>
      </c>
      <c r="M12" s="24">
        <v>433907</v>
      </c>
      <c r="N12" s="24">
        <v>2497807</v>
      </c>
      <c r="O12" s="24">
        <v>999565</v>
      </c>
      <c r="P12" s="24">
        <v>978410</v>
      </c>
      <c r="Q12" s="24">
        <v>1112021</v>
      </c>
      <c r="R12" s="24">
        <v>3089996</v>
      </c>
      <c r="S12" s="24"/>
      <c r="T12" s="24"/>
      <c r="U12" s="24"/>
      <c r="V12" s="24"/>
      <c r="W12" s="24">
        <v>32786564</v>
      </c>
      <c r="X12" s="24">
        <v>16791964</v>
      </c>
      <c r="Y12" s="24">
        <v>15994600</v>
      </c>
      <c r="Z12" s="6">
        <v>95.25</v>
      </c>
      <c r="AA12" s="22">
        <v>41706982</v>
      </c>
    </row>
    <row r="13" spans="1:27" ht="13.5">
      <c r="A13" s="5" t="s">
        <v>40</v>
      </c>
      <c r="B13" s="3"/>
      <c r="C13" s="22">
        <v>24208350</v>
      </c>
      <c r="D13" s="22"/>
      <c r="E13" s="23">
        <v>48416912</v>
      </c>
      <c r="F13" s="24">
        <v>70093298</v>
      </c>
      <c r="G13" s="24">
        <v>16612</v>
      </c>
      <c r="H13" s="24">
        <v>16473</v>
      </c>
      <c r="I13" s="24">
        <v>2622792</v>
      </c>
      <c r="J13" s="24">
        <v>2655877</v>
      </c>
      <c r="K13" s="24">
        <v>2200463</v>
      </c>
      <c r="L13" s="24">
        <v>3006051</v>
      </c>
      <c r="M13" s="24">
        <v>1995191</v>
      </c>
      <c r="N13" s="24">
        <v>7201705</v>
      </c>
      <c r="O13" s="24">
        <v>2750461</v>
      </c>
      <c r="P13" s="24">
        <v>1619082</v>
      </c>
      <c r="Q13" s="24">
        <v>3799232</v>
      </c>
      <c r="R13" s="24">
        <v>8168775</v>
      </c>
      <c r="S13" s="24"/>
      <c r="T13" s="24"/>
      <c r="U13" s="24"/>
      <c r="V13" s="24"/>
      <c r="W13" s="24">
        <v>18026357</v>
      </c>
      <c r="X13" s="24">
        <v>35445018</v>
      </c>
      <c r="Y13" s="24">
        <v>-17418661</v>
      </c>
      <c r="Z13" s="6">
        <v>-49.14</v>
      </c>
      <c r="AA13" s="22">
        <v>70093298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34965188</v>
      </c>
      <c r="D15" s="19">
        <f>SUM(D16:D18)</f>
        <v>0</v>
      </c>
      <c r="E15" s="20">
        <f t="shared" si="2"/>
        <v>21208195</v>
      </c>
      <c r="F15" s="21">
        <f t="shared" si="2"/>
        <v>24963228</v>
      </c>
      <c r="G15" s="21">
        <f t="shared" si="2"/>
        <v>954931</v>
      </c>
      <c r="H15" s="21">
        <f t="shared" si="2"/>
        <v>1564058</v>
      </c>
      <c r="I15" s="21">
        <f t="shared" si="2"/>
        <v>1514473</v>
      </c>
      <c r="J15" s="21">
        <f t="shared" si="2"/>
        <v>4033462</v>
      </c>
      <c r="K15" s="21">
        <f t="shared" si="2"/>
        <v>1095383</v>
      </c>
      <c r="L15" s="21">
        <f t="shared" si="2"/>
        <v>1997768</v>
      </c>
      <c r="M15" s="21">
        <f t="shared" si="2"/>
        <v>1899172</v>
      </c>
      <c r="N15" s="21">
        <f t="shared" si="2"/>
        <v>4992323</v>
      </c>
      <c r="O15" s="21">
        <f t="shared" si="2"/>
        <v>1803075</v>
      </c>
      <c r="P15" s="21">
        <f t="shared" si="2"/>
        <v>1732774</v>
      </c>
      <c r="Q15" s="21">
        <f t="shared" si="2"/>
        <v>3652834</v>
      </c>
      <c r="R15" s="21">
        <f t="shared" si="2"/>
        <v>7188683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16214468</v>
      </c>
      <c r="X15" s="21">
        <f t="shared" si="2"/>
        <v>15240640</v>
      </c>
      <c r="Y15" s="21">
        <f t="shared" si="2"/>
        <v>973828</v>
      </c>
      <c r="Z15" s="4">
        <f>+IF(X15&lt;&gt;0,+(Y15/X15)*100,0)</f>
        <v>6.3896791735780125</v>
      </c>
      <c r="AA15" s="19">
        <f>SUM(AA16:AA18)</f>
        <v>24963228</v>
      </c>
    </row>
    <row r="16" spans="1:27" ht="13.5">
      <c r="A16" s="5" t="s">
        <v>43</v>
      </c>
      <c r="B16" s="3"/>
      <c r="C16" s="22">
        <v>16767814</v>
      </c>
      <c r="D16" s="22"/>
      <c r="E16" s="23">
        <v>9235144</v>
      </c>
      <c r="F16" s="24">
        <v>12951070</v>
      </c>
      <c r="G16" s="24">
        <v>943492</v>
      </c>
      <c r="H16" s="24">
        <v>1564058</v>
      </c>
      <c r="I16" s="24">
        <v>1125724</v>
      </c>
      <c r="J16" s="24">
        <v>3633274</v>
      </c>
      <c r="K16" s="24">
        <v>963999</v>
      </c>
      <c r="L16" s="24">
        <v>1287361</v>
      </c>
      <c r="M16" s="24">
        <v>864269</v>
      </c>
      <c r="N16" s="24">
        <v>3115629</v>
      </c>
      <c r="O16" s="24">
        <v>1024530</v>
      </c>
      <c r="P16" s="24">
        <v>770845</v>
      </c>
      <c r="Q16" s="24">
        <v>1270239</v>
      </c>
      <c r="R16" s="24">
        <v>3065614</v>
      </c>
      <c r="S16" s="24"/>
      <c r="T16" s="24"/>
      <c r="U16" s="24"/>
      <c r="V16" s="24"/>
      <c r="W16" s="24">
        <v>9814517</v>
      </c>
      <c r="X16" s="24">
        <v>7324095</v>
      </c>
      <c r="Y16" s="24">
        <v>2490422</v>
      </c>
      <c r="Z16" s="6">
        <v>34</v>
      </c>
      <c r="AA16" s="22">
        <v>12951070</v>
      </c>
    </row>
    <row r="17" spans="1:27" ht="13.5">
      <c r="A17" s="5" t="s">
        <v>44</v>
      </c>
      <c r="B17" s="3"/>
      <c r="C17" s="22">
        <v>18197374</v>
      </c>
      <c r="D17" s="22"/>
      <c r="E17" s="23">
        <v>11973051</v>
      </c>
      <c r="F17" s="24">
        <v>12012158</v>
      </c>
      <c r="G17" s="24">
        <v>11439</v>
      </c>
      <c r="H17" s="24"/>
      <c r="I17" s="24">
        <v>388749</v>
      </c>
      <c r="J17" s="24">
        <v>400188</v>
      </c>
      <c r="K17" s="24">
        <v>131384</v>
      </c>
      <c r="L17" s="24">
        <v>710407</v>
      </c>
      <c r="M17" s="24">
        <v>1034903</v>
      </c>
      <c r="N17" s="24">
        <v>1876694</v>
      </c>
      <c r="O17" s="24">
        <v>778545</v>
      </c>
      <c r="P17" s="24">
        <v>961929</v>
      </c>
      <c r="Q17" s="24">
        <v>2382595</v>
      </c>
      <c r="R17" s="24">
        <v>4123069</v>
      </c>
      <c r="S17" s="24"/>
      <c r="T17" s="24"/>
      <c r="U17" s="24"/>
      <c r="V17" s="24"/>
      <c r="W17" s="24">
        <v>6399951</v>
      </c>
      <c r="X17" s="24">
        <v>7916545</v>
      </c>
      <c r="Y17" s="24">
        <v>-1516594</v>
      </c>
      <c r="Z17" s="6">
        <v>-19.16</v>
      </c>
      <c r="AA17" s="22">
        <v>12012158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615966421</v>
      </c>
      <c r="D19" s="19">
        <f>SUM(D20:D23)</f>
        <v>0</v>
      </c>
      <c r="E19" s="20">
        <f t="shared" si="3"/>
        <v>622963592</v>
      </c>
      <c r="F19" s="21">
        <f t="shared" si="3"/>
        <v>645341598</v>
      </c>
      <c r="G19" s="21">
        <f t="shared" si="3"/>
        <v>129443681</v>
      </c>
      <c r="H19" s="21">
        <f t="shared" si="3"/>
        <v>38919546</v>
      </c>
      <c r="I19" s="21">
        <f t="shared" si="3"/>
        <v>40226139</v>
      </c>
      <c r="J19" s="21">
        <f t="shared" si="3"/>
        <v>208589366</v>
      </c>
      <c r="K19" s="21">
        <f t="shared" si="3"/>
        <v>38293969</v>
      </c>
      <c r="L19" s="21">
        <f t="shared" si="3"/>
        <v>39382591</v>
      </c>
      <c r="M19" s="21">
        <f t="shared" si="3"/>
        <v>44497032</v>
      </c>
      <c r="N19" s="21">
        <f t="shared" si="3"/>
        <v>122173592</v>
      </c>
      <c r="O19" s="21">
        <f t="shared" si="3"/>
        <v>43912595</v>
      </c>
      <c r="P19" s="21">
        <f t="shared" si="3"/>
        <v>44505528</v>
      </c>
      <c r="Q19" s="21">
        <f t="shared" si="3"/>
        <v>41574176</v>
      </c>
      <c r="R19" s="21">
        <f t="shared" si="3"/>
        <v>129992299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460755257</v>
      </c>
      <c r="X19" s="21">
        <f t="shared" si="3"/>
        <v>480411571</v>
      </c>
      <c r="Y19" s="21">
        <f t="shared" si="3"/>
        <v>-19656314</v>
      </c>
      <c r="Z19" s="4">
        <f>+IF(X19&lt;&gt;0,+(Y19/X19)*100,0)</f>
        <v>-4.091557153605694</v>
      </c>
      <c r="AA19" s="19">
        <f>SUM(AA20:AA23)</f>
        <v>645341598</v>
      </c>
    </row>
    <row r="20" spans="1:27" ht="13.5">
      <c r="A20" s="5" t="s">
        <v>47</v>
      </c>
      <c r="B20" s="3"/>
      <c r="C20" s="22">
        <v>361309495</v>
      </c>
      <c r="D20" s="22"/>
      <c r="E20" s="23">
        <v>373180833</v>
      </c>
      <c r="F20" s="24">
        <v>384750910</v>
      </c>
      <c r="G20" s="24">
        <v>37601843</v>
      </c>
      <c r="H20" s="24">
        <v>29776393</v>
      </c>
      <c r="I20" s="24">
        <v>32390577</v>
      </c>
      <c r="J20" s="24">
        <v>99768813</v>
      </c>
      <c r="K20" s="24">
        <v>29541322</v>
      </c>
      <c r="L20" s="24">
        <v>30170986</v>
      </c>
      <c r="M20" s="24">
        <v>34876923</v>
      </c>
      <c r="N20" s="24">
        <v>94589231</v>
      </c>
      <c r="O20" s="24">
        <v>32021363</v>
      </c>
      <c r="P20" s="24">
        <v>31047980</v>
      </c>
      <c r="Q20" s="24">
        <v>30760427</v>
      </c>
      <c r="R20" s="24">
        <v>93829770</v>
      </c>
      <c r="S20" s="24"/>
      <c r="T20" s="24"/>
      <c r="U20" s="24"/>
      <c r="V20" s="24"/>
      <c r="W20" s="24">
        <v>288187814</v>
      </c>
      <c r="X20" s="24">
        <v>283303282</v>
      </c>
      <c r="Y20" s="24">
        <v>4884532</v>
      </c>
      <c r="Z20" s="6">
        <v>1.72</v>
      </c>
      <c r="AA20" s="22">
        <v>384750910</v>
      </c>
    </row>
    <row r="21" spans="1:27" ht="13.5">
      <c r="A21" s="5" t="s">
        <v>48</v>
      </c>
      <c r="B21" s="3"/>
      <c r="C21" s="22">
        <v>122603479</v>
      </c>
      <c r="D21" s="22"/>
      <c r="E21" s="23">
        <v>121301920</v>
      </c>
      <c r="F21" s="24">
        <v>131450570</v>
      </c>
      <c r="G21" s="24">
        <v>14597278</v>
      </c>
      <c r="H21" s="24">
        <v>7552171</v>
      </c>
      <c r="I21" s="24">
        <v>7440525</v>
      </c>
      <c r="J21" s="24">
        <v>29589974</v>
      </c>
      <c r="K21" s="24">
        <v>7727576</v>
      </c>
      <c r="L21" s="24">
        <v>7933359</v>
      </c>
      <c r="M21" s="24">
        <v>8654406</v>
      </c>
      <c r="N21" s="24">
        <v>24315341</v>
      </c>
      <c r="O21" s="24">
        <v>10224875</v>
      </c>
      <c r="P21" s="24">
        <v>11883088</v>
      </c>
      <c r="Q21" s="24">
        <v>8804672</v>
      </c>
      <c r="R21" s="24">
        <v>30912635</v>
      </c>
      <c r="S21" s="24"/>
      <c r="T21" s="24"/>
      <c r="U21" s="24"/>
      <c r="V21" s="24"/>
      <c r="W21" s="24">
        <v>84817950</v>
      </c>
      <c r="X21" s="24">
        <v>88866022</v>
      </c>
      <c r="Y21" s="24">
        <v>-4048072</v>
      </c>
      <c r="Z21" s="6">
        <v>-4.56</v>
      </c>
      <c r="AA21" s="22">
        <v>131450570</v>
      </c>
    </row>
    <row r="22" spans="1:27" ht="13.5">
      <c r="A22" s="5" t="s">
        <v>49</v>
      </c>
      <c r="B22" s="3"/>
      <c r="C22" s="25">
        <v>82688005</v>
      </c>
      <c r="D22" s="25"/>
      <c r="E22" s="26">
        <v>77575033</v>
      </c>
      <c r="F22" s="27">
        <v>78018941</v>
      </c>
      <c r="G22" s="27">
        <v>74208898</v>
      </c>
      <c r="H22" s="27">
        <v>-1487469</v>
      </c>
      <c r="I22" s="27">
        <v>-2966926</v>
      </c>
      <c r="J22" s="27">
        <v>69754503</v>
      </c>
      <c r="K22" s="27">
        <v>-2057491</v>
      </c>
      <c r="L22" s="27">
        <v>-1800355</v>
      </c>
      <c r="M22" s="27">
        <v>-2147497</v>
      </c>
      <c r="N22" s="27">
        <v>-6005343</v>
      </c>
      <c r="O22" s="27">
        <v>-1673033</v>
      </c>
      <c r="P22" s="27">
        <v>-1503435</v>
      </c>
      <c r="Q22" s="27">
        <v>-1098842</v>
      </c>
      <c r="R22" s="27">
        <v>-4275310</v>
      </c>
      <c r="S22" s="27"/>
      <c r="T22" s="27"/>
      <c r="U22" s="27"/>
      <c r="V22" s="27"/>
      <c r="W22" s="27">
        <v>59473850</v>
      </c>
      <c r="X22" s="27">
        <v>72851855</v>
      </c>
      <c r="Y22" s="27">
        <v>-13378005</v>
      </c>
      <c r="Z22" s="7">
        <v>-18.36</v>
      </c>
      <c r="AA22" s="25">
        <v>78018941</v>
      </c>
    </row>
    <row r="23" spans="1:27" ht="13.5">
      <c r="A23" s="5" t="s">
        <v>50</v>
      </c>
      <c r="B23" s="3"/>
      <c r="C23" s="22">
        <v>49365442</v>
      </c>
      <c r="D23" s="22"/>
      <c r="E23" s="23">
        <v>50905806</v>
      </c>
      <c r="F23" s="24">
        <v>51121177</v>
      </c>
      <c r="G23" s="24">
        <v>3035662</v>
      </c>
      <c r="H23" s="24">
        <v>3078451</v>
      </c>
      <c r="I23" s="24">
        <v>3361963</v>
      </c>
      <c r="J23" s="24">
        <v>9476076</v>
      </c>
      <c r="K23" s="24">
        <v>3082562</v>
      </c>
      <c r="L23" s="24">
        <v>3078601</v>
      </c>
      <c r="M23" s="24">
        <v>3113200</v>
      </c>
      <c r="N23" s="24">
        <v>9274363</v>
      </c>
      <c r="O23" s="24">
        <v>3339390</v>
      </c>
      <c r="P23" s="24">
        <v>3077895</v>
      </c>
      <c r="Q23" s="24">
        <v>3107919</v>
      </c>
      <c r="R23" s="24">
        <v>9525204</v>
      </c>
      <c r="S23" s="24"/>
      <c r="T23" s="24"/>
      <c r="U23" s="24"/>
      <c r="V23" s="24"/>
      <c r="W23" s="24">
        <v>28275643</v>
      </c>
      <c r="X23" s="24">
        <v>35390412</v>
      </c>
      <c r="Y23" s="24">
        <v>-7114769</v>
      </c>
      <c r="Z23" s="6">
        <v>-20.1</v>
      </c>
      <c r="AA23" s="22">
        <v>51121177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879039944</v>
      </c>
      <c r="D25" s="40">
        <f>+D5+D9+D15+D19+D24</f>
        <v>0</v>
      </c>
      <c r="E25" s="41">
        <f t="shared" si="4"/>
        <v>895644471</v>
      </c>
      <c r="F25" s="42">
        <f t="shared" si="4"/>
        <v>962617092</v>
      </c>
      <c r="G25" s="42">
        <f t="shared" si="4"/>
        <v>263426229</v>
      </c>
      <c r="H25" s="42">
        <f t="shared" si="4"/>
        <v>46296370</v>
      </c>
      <c r="I25" s="42">
        <f t="shared" si="4"/>
        <v>82868275</v>
      </c>
      <c r="J25" s="42">
        <f t="shared" si="4"/>
        <v>392590874</v>
      </c>
      <c r="K25" s="42">
        <f t="shared" si="4"/>
        <v>47852073</v>
      </c>
      <c r="L25" s="42">
        <f t="shared" si="4"/>
        <v>51617708</v>
      </c>
      <c r="M25" s="42">
        <f t="shared" si="4"/>
        <v>78018412</v>
      </c>
      <c r="N25" s="42">
        <f t="shared" si="4"/>
        <v>177488193</v>
      </c>
      <c r="O25" s="42">
        <f t="shared" si="4"/>
        <v>54980049</v>
      </c>
      <c r="P25" s="42">
        <f t="shared" si="4"/>
        <v>56412456</v>
      </c>
      <c r="Q25" s="42">
        <f t="shared" si="4"/>
        <v>75409181</v>
      </c>
      <c r="R25" s="42">
        <f t="shared" si="4"/>
        <v>186801686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756880753</v>
      </c>
      <c r="X25" s="42">
        <f t="shared" si="4"/>
        <v>697652268</v>
      </c>
      <c r="Y25" s="42">
        <f t="shared" si="4"/>
        <v>59228485</v>
      </c>
      <c r="Z25" s="43">
        <f>+IF(X25&lt;&gt;0,+(Y25/X25)*100,0)</f>
        <v>8.489685724063325</v>
      </c>
      <c r="AA25" s="40">
        <f>+AA5+AA9+AA15+AA19+AA24</f>
        <v>962617092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129520540</v>
      </c>
      <c r="D28" s="19">
        <f>SUM(D29:D31)</f>
        <v>0</v>
      </c>
      <c r="E28" s="20">
        <f t="shared" si="5"/>
        <v>147502102</v>
      </c>
      <c r="F28" s="21">
        <f t="shared" si="5"/>
        <v>141944636</v>
      </c>
      <c r="G28" s="21">
        <f t="shared" si="5"/>
        <v>6688368</v>
      </c>
      <c r="H28" s="21">
        <f t="shared" si="5"/>
        <v>8495533</v>
      </c>
      <c r="I28" s="21">
        <f t="shared" si="5"/>
        <v>10817891</v>
      </c>
      <c r="J28" s="21">
        <f t="shared" si="5"/>
        <v>26001792</v>
      </c>
      <c r="K28" s="21">
        <f t="shared" si="5"/>
        <v>10987373</v>
      </c>
      <c r="L28" s="21">
        <f t="shared" si="5"/>
        <v>9686046</v>
      </c>
      <c r="M28" s="21">
        <f t="shared" si="5"/>
        <v>8272600</v>
      </c>
      <c r="N28" s="21">
        <f t="shared" si="5"/>
        <v>28946019</v>
      </c>
      <c r="O28" s="21">
        <f t="shared" si="5"/>
        <v>9428745</v>
      </c>
      <c r="P28" s="21">
        <f t="shared" si="5"/>
        <v>7773735</v>
      </c>
      <c r="Q28" s="21">
        <f t="shared" si="5"/>
        <v>11605247</v>
      </c>
      <c r="R28" s="21">
        <f t="shared" si="5"/>
        <v>28807727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83755538</v>
      </c>
      <c r="X28" s="21">
        <f t="shared" si="5"/>
        <v>94520403</v>
      </c>
      <c r="Y28" s="21">
        <f t="shared" si="5"/>
        <v>-10764865</v>
      </c>
      <c r="Z28" s="4">
        <f>+IF(X28&lt;&gt;0,+(Y28/X28)*100,0)</f>
        <v>-11.388932609608107</v>
      </c>
      <c r="AA28" s="19">
        <f>SUM(AA29:AA31)</f>
        <v>141944636</v>
      </c>
    </row>
    <row r="29" spans="1:27" ht="13.5">
      <c r="A29" s="5" t="s">
        <v>33</v>
      </c>
      <c r="B29" s="3"/>
      <c r="C29" s="22">
        <v>43905047</v>
      </c>
      <c r="D29" s="22"/>
      <c r="E29" s="23">
        <v>43003780</v>
      </c>
      <c r="F29" s="24">
        <v>40235238</v>
      </c>
      <c r="G29" s="24">
        <v>1401097</v>
      </c>
      <c r="H29" s="24">
        <v>1208960</v>
      </c>
      <c r="I29" s="24">
        <v>1307584</v>
      </c>
      <c r="J29" s="24">
        <v>3917641</v>
      </c>
      <c r="K29" s="24">
        <v>3841967</v>
      </c>
      <c r="L29" s="24">
        <v>1452636</v>
      </c>
      <c r="M29" s="24">
        <v>1459563</v>
      </c>
      <c r="N29" s="24">
        <v>6754166</v>
      </c>
      <c r="O29" s="24">
        <v>1692165</v>
      </c>
      <c r="P29" s="24">
        <v>1382983</v>
      </c>
      <c r="Q29" s="24">
        <v>2503618</v>
      </c>
      <c r="R29" s="24">
        <v>5578766</v>
      </c>
      <c r="S29" s="24"/>
      <c r="T29" s="24"/>
      <c r="U29" s="24"/>
      <c r="V29" s="24"/>
      <c r="W29" s="24">
        <v>16250573</v>
      </c>
      <c r="X29" s="24">
        <v>17468322</v>
      </c>
      <c r="Y29" s="24">
        <v>-1217749</v>
      </c>
      <c r="Z29" s="6">
        <v>-6.97</v>
      </c>
      <c r="AA29" s="22">
        <v>40235238</v>
      </c>
    </row>
    <row r="30" spans="1:27" ht="13.5">
      <c r="A30" s="5" t="s">
        <v>34</v>
      </c>
      <c r="B30" s="3"/>
      <c r="C30" s="25">
        <v>30701047</v>
      </c>
      <c r="D30" s="25"/>
      <c r="E30" s="26">
        <v>42149831</v>
      </c>
      <c r="F30" s="27">
        <v>41135525</v>
      </c>
      <c r="G30" s="27">
        <v>1874899</v>
      </c>
      <c r="H30" s="27">
        <v>3152987</v>
      </c>
      <c r="I30" s="27">
        <v>5098085</v>
      </c>
      <c r="J30" s="27">
        <v>10125971</v>
      </c>
      <c r="K30" s="27">
        <v>3216533</v>
      </c>
      <c r="L30" s="27">
        <v>3683210</v>
      </c>
      <c r="M30" s="27">
        <v>2928048</v>
      </c>
      <c r="N30" s="27">
        <v>9827791</v>
      </c>
      <c r="O30" s="27">
        <v>3389840</v>
      </c>
      <c r="P30" s="27">
        <v>2558467</v>
      </c>
      <c r="Q30" s="27">
        <v>3547747</v>
      </c>
      <c r="R30" s="27">
        <v>9496054</v>
      </c>
      <c r="S30" s="27"/>
      <c r="T30" s="27"/>
      <c r="U30" s="27"/>
      <c r="V30" s="27"/>
      <c r="W30" s="27">
        <v>29449816</v>
      </c>
      <c r="X30" s="27">
        <v>32517482</v>
      </c>
      <c r="Y30" s="27">
        <v>-3067666</v>
      </c>
      <c r="Z30" s="7">
        <v>-9.43</v>
      </c>
      <c r="AA30" s="25">
        <v>41135525</v>
      </c>
    </row>
    <row r="31" spans="1:27" ht="13.5">
      <c r="A31" s="5" t="s">
        <v>35</v>
      </c>
      <c r="B31" s="3"/>
      <c r="C31" s="22">
        <v>54914446</v>
      </c>
      <c r="D31" s="22"/>
      <c r="E31" s="23">
        <v>62348491</v>
      </c>
      <c r="F31" s="24">
        <v>60573873</v>
      </c>
      <c r="G31" s="24">
        <v>3412372</v>
      </c>
      <c r="H31" s="24">
        <v>4133586</v>
      </c>
      <c r="I31" s="24">
        <v>4412222</v>
      </c>
      <c r="J31" s="24">
        <v>11958180</v>
      </c>
      <c r="K31" s="24">
        <v>3928873</v>
      </c>
      <c r="L31" s="24">
        <v>4550200</v>
      </c>
      <c r="M31" s="24">
        <v>3884989</v>
      </c>
      <c r="N31" s="24">
        <v>12364062</v>
      </c>
      <c r="O31" s="24">
        <v>4346740</v>
      </c>
      <c r="P31" s="24">
        <v>3832285</v>
      </c>
      <c r="Q31" s="24">
        <v>5553882</v>
      </c>
      <c r="R31" s="24">
        <v>13732907</v>
      </c>
      <c r="S31" s="24"/>
      <c r="T31" s="24"/>
      <c r="U31" s="24"/>
      <c r="V31" s="24"/>
      <c r="W31" s="24">
        <v>38055149</v>
      </c>
      <c r="X31" s="24">
        <v>44534599</v>
      </c>
      <c r="Y31" s="24">
        <v>-6479450</v>
      </c>
      <c r="Z31" s="6">
        <v>-14.55</v>
      </c>
      <c r="AA31" s="22">
        <v>60573873</v>
      </c>
    </row>
    <row r="32" spans="1:27" ht="13.5">
      <c r="A32" s="2" t="s">
        <v>36</v>
      </c>
      <c r="B32" s="3"/>
      <c r="C32" s="19">
        <f aca="true" t="shared" si="6" ref="C32:Y32">SUM(C33:C37)</f>
        <v>136668766</v>
      </c>
      <c r="D32" s="19">
        <f>SUM(D33:D37)</f>
        <v>0</v>
      </c>
      <c r="E32" s="20">
        <f t="shared" si="6"/>
        <v>181384862</v>
      </c>
      <c r="F32" s="21">
        <f t="shared" si="6"/>
        <v>202297843</v>
      </c>
      <c r="G32" s="21">
        <f t="shared" si="6"/>
        <v>6622562</v>
      </c>
      <c r="H32" s="21">
        <f t="shared" si="6"/>
        <v>7824929</v>
      </c>
      <c r="I32" s="21">
        <f t="shared" si="6"/>
        <v>9558064</v>
      </c>
      <c r="J32" s="21">
        <f t="shared" si="6"/>
        <v>24005555</v>
      </c>
      <c r="K32" s="21">
        <f t="shared" si="6"/>
        <v>9830189</v>
      </c>
      <c r="L32" s="21">
        <f t="shared" si="6"/>
        <v>10651008</v>
      </c>
      <c r="M32" s="21">
        <f t="shared" si="6"/>
        <v>11145707</v>
      </c>
      <c r="N32" s="21">
        <f t="shared" si="6"/>
        <v>31626904</v>
      </c>
      <c r="O32" s="21">
        <f t="shared" si="6"/>
        <v>11450865</v>
      </c>
      <c r="P32" s="21">
        <f t="shared" si="6"/>
        <v>9211812</v>
      </c>
      <c r="Q32" s="21">
        <f t="shared" si="6"/>
        <v>18489616</v>
      </c>
      <c r="R32" s="21">
        <f t="shared" si="6"/>
        <v>39152293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94784752</v>
      </c>
      <c r="X32" s="21">
        <f t="shared" si="6"/>
        <v>126368547</v>
      </c>
      <c r="Y32" s="21">
        <f t="shared" si="6"/>
        <v>-31583795</v>
      </c>
      <c r="Z32" s="4">
        <f>+IF(X32&lt;&gt;0,+(Y32/X32)*100,0)</f>
        <v>-24.99339887163536</v>
      </c>
      <c r="AA32" s="19">
        <f>SUM(AA33:AA37)</f>
        <v>202297843</v>
      </c>
    </row>
    <row r="33" spans="1:27" ht="13.5">
      <c r="A33" s="5" t="s">
        <v>37</v>
      </c>
      <c r="B33" s="3"/>
      <c r="C33" s="22">
        <v>15962300</v>
      </c>
      <c r="D33" s="22"/>
      <c r="E33" s="23">
        <v>17644118</v>
      </c>
      <c r="F33" s="24">
        <v>16825242</v>
      </c>
      <c r="G33" s="24">
        <v>1083884</v>
      </c>
      <c r="H33" s="24">
        <v>1274680</v>
      </c>
      <c r="I33" s="24">
        <v>1207672</v>
      </c>
      <c r="J33" s="24">
        <v>3566236</v>
      </c>
      <c r="K33" s="24">
        <v>1234132</v>
      </c>
      <c r="L33" s="24">
        <v>1283515</v>
      </c>
      <c r="M33" s="24">
        <v>1329257</v>
      </c>
      <c r="N33" s="24">
        <v>3846904</v>
      </c>
      <c r="O33" s="24">
        <v>1244981</v>
      </c>
      <c r="P33" s="24">
        <v>1277971</v>
      </c>
      <c r="Q33" s="24">
        <v>3110654</v>
      </c>
      <c r="R33" s="24">
        <v>5633606</v>
      </c>
      <c r="S33" s="24"/>
      <c r="T33" s="24"/>
      <c r="U33" s="24"/>
      <c r="V33" s="24"/>
      <c r="W33" s="24">
        <v>13046746</v>
      </c>
      <c r="X33" s="24">
        <v>13094177</v>
      </c>
      <c r="Y33" s="24">
        <v>-47431</v>
      </c>
      <c r="Z33" s="6">
        <v>-0.36</v>
      </c>
      <c r="AA33" s="22">
        <v>16825242</v>
      </c>
    </row>
    <row r="34" spans="1:27" ht="13.5">
      <c r="A34" s="5" t="s">
        <v>38</v>
      </c>
      <c r="B34" s="3"/>
      <c r="C34" s="22">
        <v>48071758</v>
      </c>
      <c r="D34" s="22"/>
      <c r="E34" s="23">
        <v>43943674</v>
      </c>
      <c r="F34" s="24">
        <v>43734270</v>
      </c>
      <c r="G34" s="24">
        <v>2542203</v>
      </c>
      <c r="H34" s="24">
        <v>2416026</v>
      </c>
      <c r="I34" s="24">
        <v>3278958</v>
      </c>
      <c r="J34" s="24">
        <v>8237187</v>
      </c>
      <c r="K34" s="24">
        <v>3244238</v>
      </c>
      <c r="L34" s="24">
        <v>2952231</v>
      </c>
      <c r="M34" s="24">
        <v>3278511</v>
      </c>
      <c r="N34" s="24">
        <v>9474980</v>
      </c>
      <c r="O34" s="24">
        <v>2998270</v>
      </c>
      <c r="P34" s="24">
        <v>3043418</v>
      </c>
      <c r="Q34" s="24">
        <v>6556626</v>
      </c>
      <c r="R34" s="24">
        <v>12598314</v>
      </c>
      <c r="S34" s="24"/>
      <c r="T34" s="24"/>
      <c r="U34" s="24"/>
      <c r="V34" s="24"/>
      <c r="W34" s="24">
        <v>30310481</v>
      </c>
      <c r="X34" s="24">
        <v>33148170</v>
      </c>
      <c r="Y34" s="24">
        <v>-2837689</v>
      </c>
      <c r="Z34" s="6">
        <v>-8.56</v>
      </c>
      <c r="AA34" s="22">
        <v>43734270</v>
      </c>
    </row>
    <row r="35" spans="1:27" ht="13.5">
      <c r="A35" s="5" t="s">
        <v>39</v>
      </c>
      <c r="B35" s="3"/>
      <c r="C35" s="22">
        <v>52688201</v>
      </c>
      <c r="D35" s="22"/>
      <c r="E35" s="23">
        <v>69451855</v>
      </c>
      <c r="F35" s="24">
        <v>77017460</v>
      </c>
      <c r="G35" s="24">
        <v>2607511</v>
      </c>
      <c r="H35" s="24">
        <v>3257227</v>
      </c>
      <c r="I35" s="24">
        <v>3777757</v>
      </c>
      <c r="J35" s="24">
        <v>9642495</v>
      </c>
      <c r="K35" s="24">
        <v>3537834</v>
      </c>
      <c r="L35" s="24">
        <v>3487040</v>
      </c>
      <c r="M35" s="24">
        <v>4894345</v>
      </c>
      <c r="N35" s="24">
        <v>11919219</v>
      </c>
      <c r="O35" s="24">
        <v>4315313</v>
      </c>
      <c r="P35" s="24">
        <v>3497502</v>
      </c>
      <c r="Q35" s="24">
        <v>4476303</v>
      </c>
      <c r="R35" s="24">
        <v>12289118</v>
      </c>
      <c r="S35" s="24"/>
      <c r="T35" s="24"/>
      <c r="U35" s="24"/>
      <c r="V35" s="24"/>
      <c r="W35" s="24">
        <v>33850832</v>
      </c>
      <c r="X35" s="24">
        <v>39331677</v>
      </c>
      <c r="Y35" s="24">
        <v>-5480845</v>
      </c>
      <c r="Z35" s="6">
        <v>-13.93</v>
      </c>
      <c r="AA35" s="22">
        <v>77017460</v>
      </c>
    </row>
    <row r="36" spans="1:27" ht="13.5">
      <c r="A36" s="5" t="s">
        <v>40</v>
      </c>
      <c r="B36" s="3"/>
      <c r="C36" s="22">
        <v>19946507</v>
      </c>
      <c r="D36" s="22"/>
      <c r="E36" s="23">
        <v>50345215</v>
      </c>
      <c r="F36" s="24">
        <v>64720871</v>
      </c>
      <c r="G36" s="24">
        <v>388964</v>
      </c>
      <c r="H36" s="24">
        <v>876996</v>
      </c>
      <c r="I36" s="24">
        <v>1293677</v>
      </c>
      <c r="J36" s="24">
        <v>2559637</v>
      </c>
      <c r="K36" s="24">
        <v>1813985</v>
      </c>
      <c r="L36" s="24">
        <v>2928222</v>
      </c>
      <c r="M36" s="24">
        <v>1643594</v>
      </c>
      <c r="N36" s="24">
        <v>6385801</v>
      </c>
      <c r="O36" s="24">
        <v>2892301</v>
      </c>
      <c r="P36" s="24">
        <v>1392921</v>
      </c>
      <c r="Q36" s="24">
        <v>4346033</v>
      </c>
      <c r="R36" s="24">
        <v>8631255</v>
      </c>
      <c r="S36" s="24"/>
      <c r="T36" s="24"/>
      <c r="U36" s="24"/>
      <c r="V36" s="24"/>
      <c r="W36" s="24">
        <v>17576693</v>
      </c>
      <c r="X36" s="24">
        <v>40794523</v>
      </c>
      <c r="Y36" s="24">
        <v>-23217830</v>
      </c>
      <c r="Z36" s="6">
        <v>-56.91</v>
      </c>
      <c r="AA36" s="22">
        <v>64720871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77963969</v>
      </c>
      <c r="D38" s="19">
        <f>SUM(D39:D41)</f>
        <v>0</v>
      </c>
      <c r="E38" s="20">
        <f t="shared" si="7"/>
        <v>73512882</v>
      </c>
      <c r="F38" s="21">
        <f t="shared" si="7"/>
        <v>73222717</v>
      </c>
      <c r="G38" s="21">
        <f t="shared" si="7"/>
        <v>3487195</v>
      </c>
      <c r="H38" s="21">
        <f t="shared" si="7"/>
        <v>2960565</v>
      </c>
      <c r="I38" s="21">
        <f t="shared" si="7"/>
        <v>3493921</v>
      </c>
      <c r="J38" s="21">
        <f t="shared" si="7"/>
        <v>9941681</v>
      </c>
      <c r="K38" s="21">
        <f t="shared" si="7"/>
        <v>3758677</v>
      </c>
      <c r="L38" s="21">
        <f t="shared" si="7"/>
        <v>3662401</v>
      </c>
      <c r="M38" s="21">
        <f t="shared" si="7"/>
        <v>7320035</v>
      </c>
      <c r="N38" s="21">
        <f t="shared" si="7"/>
        <v>14741113</v>
      </c>
      <c r="O38" s="21">
        <f t="shared" si="7"/>
        <v>3550456</v>
      </c>
      <c r="P38" s="21">
        <f t="shared" si="7"/>
        <v>6564774</v>
      </c>
      <c r="Q38" s="21">
        <f t="shared" si="7"/>
        <v>14315919</v>
      </c>
      <c r="R38" s="21">
        <f t="shared" si="7"/>
        <v>24431149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49113943</v>
      </c>
      <c r="X38" s="21">
        <f t="shared" si="7"/>
        <v>55272106</v>
      </c>
      <c r="Y38" s="21">
        <f t="shared" si="7"/>
        <v>-6158163</v>
      </c>
      <c r="Z38" s="4">
        <f>+IF(X38&lt;&gt;0,+(Y38/X38)*100,0)</f>
        <v>-11.141538554727768</v>
      </c>
      <c r="AA38" s="19">
        <f>SUM(AA39:AA41)</f>
        <v>73222717</v>
      </c>
    </row>
    <row r="39" spans="1:27" ht="13.5">
      <c r="A39" s="5" t="s">
        <v>43</v>
      </c>
      <c r="B39" s="3"/>
      <c r="C39" s="22">
        <v>34695551</v>
      </c>
      <c r="D39" s="22"/>
      <c r="E39" s="23">
        <v>30513468</v>
      </c>
      <c r="F39" s="24">
        <v>31191766</v>
      </c>
      <c r="G39" s="24">
        <v>2465866</v>
      </c>
      <c r="H39" s="24">
        <v>1786463</v>
      </c>
      <c r="I39" s="24">
        <v>1851359</v>
      </c>
      <c r="J39" s="24">
        <v>6103688</v>
      </c>
      <c r="K39" s="24">
        <v>2466854</v>
      </c>
      <c r="L39" s="24">
        <v>1906089</v>
      </c>
      <c r="M39" s="24">
        <v>2346207</v>
      </c>
      <c r="N39" s="24">
        <v>6719150</v>
      </c>
      <c r="O39" s="24">
        <v>2557035</v>
      </c>
      <c r="P39" s="24">
        <v>2164218</v>
      </c>
      <c r="Q39" s="24">
        <v>3937031</v>
      </c>
      <c r="R39" s="24">
        <v>8658284</v>
      </c>
      <c r="S39" s="24"/>
      <c r="T39" s="24"/>
      <c r="U39" s="24"/>
      <c r="V39" s="24"/>
      <c r="W39" s="24">
        <v>21481122</v>
      </c>
      <c r="X39" s="24">
        <v>22132167</v>
      </c>
      <c r="Y39" s="24">
        <v>-651045</v>
      </c>
      <c r="Z39" s="6">
        <v>-2.94</v>
      </c>
      <c r="AA39" s="22">
        <v>31191766</v>
      </c>
    </row>
    <row r="40" spans="1:27" ht="13.5">
      <c r="A40" s="5" t="s">
        <v>44</v>
      </c>
      <c r="B40" s="3"/>
      <c r="C40" s="22">
        <v>43268418</v>
      </c>
      <c r="D40" s="22"/>
      <c r="E40" s="23">
        <v>42999414</v>
      </c>
      <c r="F40" s="24">
        <v>42030951</v>
      </c>
      <c r="G40" s="24">
        <v>1021329</v>
      </c>
      <c r="H40" s="24">
        <v>1174102</v>
      </c>
      <c r="I40" s="24">
        <v>1642562</v>
      </c>
      <c r="J40" s="24">
        <v>3837993</v>
      </c>
      <c r="K40" s="24">
        <v>1291823</v>
      </c>
      <c r="L40" s="24">
        <v>1756312</v>
      </c>
      <c r="M40" s="24">
        <v>4973828</v>
      </c>
      <c r="N40" s="24">
        <v>8021963</v>
      </c>
      <c r="O40" s="24">
        <v>993421</v>
      </c>
      <c r="P40" s="24">
        <v>4400556</v>
      </c>
      <c r="Q40" s="24">
        <v>10378888</v>
      </c>
      <c r="R40" s="24">
        <v>15772865</v>
      </c>
      <c r="S40" s="24"/>
      <c r="T40" s="24"/>
      <c r="U40" s="24"/>
      <c r="V40" s="24"/>
      <c r="W40" s="24">
        <v>27632821</v>
      </c>
      <c r="X40" s="24">
        <v>33139939</v>
      </c>
      <c r="Y40" s="24">
        <v>-5507118</v>
      </c>
      <c r="Z40" s="6">
        <v>-16.62</v>
      </c>
      <c r="AA40" s="22">
        <v>42030951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447635552</v>
      </c>
      <c r="D42" s="19">
        <f>SUM(D43:D46)</f>
        <v>0</v>
      </c>
      <c r="E42" s="20">
        <f t="shared" si="8"/>
        <v>471586648</v>
      </c>
      <c r="F42" s="21">
        <f t="shared" si="8"/>
        <v>472595709</v>
      </c>
      <c r="G42" s="21">
        <f t="shared" si="8"/>
        <v>7179929</v>
      </c>
      <c r="H42" s="21">
        <f t="shared" si="8"/>
        <v>42136491</v>
      </c>
      <c r="I42" s="21">
        <f t="shared" si="8"/>
        <v>42409679</v>
      </c>
      <c r="J42" s="21">
        <f t="shared" si="8"/>
        <v>91726099</v>
      </c>
      <c r="K42" s="21">
        <f t="shared" si="8"/>
        <v>29900112</v>
      </c>
      <c r="L42" s="21">
        <f t="shared" si="8"/>
        <v>32184053</v>
      </c>
      <c r="M42" s="21">
        <f t="shared" si="8"/>
        <v>32319291</v>
      </c>
      <c r="N42" s="21">
        <f t="shared" si="8"/>
        <v>94403456</v>
      </c>
      <c r="O42" s="21">
        <f t="shared" si="8"/>
        <v>34462337</v>
      </c>
      <c r="P42" s="21">
        <f t="shared" si="8"/>
        <v>33307841</v>
      </c>
      <c r="Q42" s="21">
        <f t="shared" si="8"/>
        <v>50784499</v>
      </c>
      <c r="R42" s="21">
        <f t="shared" si="8"/>
        <v>118554677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304684232</v>
      </c>
      <c r="X42" s="21">
        <f t="shared" si="8"/>
        <v>323690570</v>
      </c>
      <c r="Y42" s="21">
        <f t="shared" si="8"/>
        <v>-19006338</v>
      </c>
      <c r="Z42" s="4">
        <f>+IF(X42&lt;&gt;0,+(Y42/X42)*100,0)</f>
        <v>-5.871761417084223</v>
      </c>
      <c r="AA42" s="19">
        <f>SUM(AA43:AA46)</f>
        <v>472595709</v>
      </c>
    </row>
    <row r="43" spans="1:27" ht="13.5">
      <c r="A43" s="5" t="s">
        <v>47</v>
      </c>
      <c r="B43" s="3"/>
      <c r="C43" s="22">
        <v>287206108</v>
      </c>
      <c r="D43" s="22"/>
      <c r="E43" s="23">
        <v>308386510</v>
      </c>
      <c r="F43" s="24">
        <v>303494597</v>
      </c>
      <c r="G43" s="24">
        <v>1684569</v>
      </c>
      <c r="H43" s="24">
        <v>34646020</v>
      </c>
      <c r="I43" s="24">
        <v>33155167</v>
      </c>
      <c r="J43" s="24">
        <v>69485756</v>
      </c>
      <c r="K43" s="24">
        <v>22087421</v>
      </c>
      <c r="L43" s="24">
        <v>21543466</v>
      </c>
      <c r="M43" s="24">
        <v>21483162</v>
      </c>
      <c r="N43" s="24">
        <v>65114049</v>
      </c>
      <c r="O43" s="24">
        <v>23950550</v>
      </c>
      <c r="P43" s="24">
        <v>22695926</v>
      </c>
      <c r="Q43" s="24">
        <v>24618419</v>
      </c>
      <c r="R43" s="24">
        <v>71264895</v>
      </c>
      <c r="S43" s="24"/>
      <c r="T43" s="24"/>
      <c r="U43" s="24"/>
      <c r="V43" s="24"/>
      <c r="W43" s="24">
        <v>205864700</v>
      </c>
      <c r="X43" s="24">
        <v>213137962</v>
      </c>
      <c r="Y43" s="24">
        <v>-7273262</v>
      </c>
      <c r="Z43" s="6">
        <v>-3.41</v>
      </c>
      <c r="AA43" s="22">
        <v>303494597</v>
      </c>
    </row>
    <row r="44" spans="1:27" ht="13.5">
      <c r="A44" s="5" t="s">
        <v>48</v>
      </c>
      <c r="B44" s="3"/>
      <c r="C44" s="22">
        <v>70538975</v>
      </c>
      <c r="D44" s="22"/>
      <c r="E44" s="23">
        <v>73845833</v>
      </c>
      <c r="F44" s="24">
        <v>73751381</v>
      </c>
      <c r="G44" s="24">
        <v>1532641</v>
      </c>
      <c r="H44" s="24">
        <v>3301933</v>
      </c>
      <c r="I44" s="24">
        <v>4829881</v>
      </c>
      <c r="J44" s="24">
        <v>9664455</v>
      </c>
      <c r="K44" s="24">
        <v>3139297</v>
      </c>
      <c r="L44" s="24">
        <v>4689458</v>
      </c>
      <c r="M44" s="24">
        <v>5437696</v>
      </c>
      <c r="N44" s="24">
        <v>13266451</v>
      </c>
      <c r="O44" s="24">
        <v>4346555</v>
      </c>
      <c r="P44" s="24">
        <v>5271226</v>
      </c>
      <c r="Q44" s="24">
        <v>9190286</v>
      </c>
      <c r="R44" s="24">
        <v>18808067</v>
      </c>
      <c r="S44" s="24"/>
      <c r="T44" s="24"/>
      <c r="U44" s="24"/>
      <c r="V44" s="24"/>
      <c r="W44" s="24">
        <v>41738973</v>
      </c>
      <c r="X44" s="24">
        <v>49994745</v>
      </c>
      <c r="Y44" s="24">
        <v>-8255772</v>
      </c>
      <c r="Z44" s="6">
        <v>-16.51</v>
      </c>
      <c r="AA44" s="22">
        <v>73751381</v>
      </c>
    </row>
    <row r="45" spans="1:27" ht="13.5">
      <c r="A45" s="5" t="s">
        <v>49</v>
      </c>
      <c r="B45" s="3"/>
      <c r="C45" s="25">
        <v>48362205</v>
      </c>
      <c r="D45" s="25"/>
      <c r="E45" s="26">
        <v>47254387</v>
      </c>
      <c r="F45" s="27">
        <v>52477101</v>
      </c>
      <c r="G45" s="27">
        <v>1899669</v>
      </c>
      <c r="H45" s="27">
        <v>2236009</v>
      </c>
      <c r="I45" s="27">
        <v>2192288</v>
      </c>
      <c r="J45" s="27">
        <v>6327966</v>
      </c>
      <c r="K45" s="27">
        <v>2583293</v>
      </c>
      <c r="L45" s="27">
        <v>3207327</v>
      </c>
      <c r="M45" s="27">
        <v>2896919</v>
      </c>
      <c r="N45" s="27">
        <v>8687539</v>
      </c>
      <c r="O45" s="27">
        <v>2760909</v>
      </c>
      <c r="P45" s="27">
        <v>2284557</v>
      </c>
      <c r="Q45" s="27">
        <v>13382741</v>
      </c>
      <c r="R45" s="27">
        <v>18428207</v>
      </c>
      <c r="S45" s="27"/>
      <c r="T45" s="27"/>
      <c r="U45" s="27"/>
      <c r="V45" s="27"/>
      <c r="W45" s="27">
        <v>33443712</v>
      </c>
      <c r="X45" s="27">
        <v>32052795</v>
      </c>
      <c r="Y45" s="27">
        <v>1390917</v>
      </c>
      <c r="Z45" s="7">
        <v>4.34</v>
      </c>
      <c r="AA45" s="25">
        <v>52477101</v>
      </c>
    </row>
    <row r="46" spans="1:27" ht="13.5">
      <c r="A46" s="5" t="s">
        <v>50</v>
      </c>
      <c r="B46" s="3"/>
      <c r="C46" s="22">
        <v>41528264</v>
      </c>
      <c r="D46" s="22"/>
      <c r="E46" s="23">
        <v>42099918</v>
      </c>
      <c r="F46" s="24">
        <v>42872630</v>
      </c>
      <c r="G46" s="24">
        <v>2063050</v>
      </c>
      <c r="H46" s="24">
        <v>1952529</v>
      </c>
      <c r="I46" s="24">
        <v>2232343</v>
      </c>
      <c r="J46" s="24">
        <v>6247922</v>
      </c>
      <c r="K46" s="24">
        <v>2090101</v>
      </c>
      <c r="L46" s="24">
        <v>2743802</v>
      </c>
      <c r="M46" s="24">
        <v>2501514</v>
      </c>
      <c r="N46" s="24">
        <v>7335417</v>
      </c>
      <c r="O46" s="24">
        <v>3404323</v>
      </c>
      <c r="P46" s="24">
        <v>3056132</v>
      </c>
      <c r="Q46" s="24">
        <v>3593053</v>
      </c>
      <c r="R46" s="24">
        <v>10053508</v>
      </c>
      <c r="S46" s="24"/>
      <c r="T46" s="24"/>
      <c r="U46" s="24"/>
      <c r="V46" s="24"/>
      <c r="W46" s="24">
        <v>23636847</v>
      </c>
      <c r="X46" s="24">
        <v>28505068</v>
      </c>
      <c r="Y46" s="24">
        <v>-4868221</v>
      </c>
      <c r="Z46" s="6">
        <v>-17.08</v>
      </c>
      <c r="AA46" s="22">
        <v>42872630</v>
      </c>
    </row>
    <row r="47" spans="1:27" ht="13.5">
      <c r="A47" s="2" t="s">
        <v>51</v>
      </c>
      <c r="B47" s="8" t="s">
        <v>52</v>
      </c>
      <c r="C47" s="19">
        <v>5561</v>
      </c>
      <c r="D47" s="19"/>
      <c r="E47" s="20">
        <v>185501</v>
      </c>
      <c r="F47" s="21">
        <v>185500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19831</v>
      </c>
      <c r="Y47" s="21">
        <v>-19831</v>
      </c>
      <c r="Z47" s="4">
        <v>-100</v>
      </c>
      <c r="AA47" s="19">
        <v>185500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791794388</v>
      </c>
      <c r="D48" s="40">
        <f>+D28+D32+D38+D42+D47</f>
        <v>0</v>
      </c>
      <c r="E48" s="41">
        <f t="shared" si="9"/>
        <v>874171995</v>
      </c>
      <c r="F48" s="42">
        <f t="shared" si="9"/>
        <v>890246405</v>
      </c>
      <c r="G48" s="42">
        <f t="shared" si="9"/>
        <v>23978054</v>
      </c>
      <c r="H48" s="42">
        <f t="shared" si="9"/>
        <v>61417518</v>
      </c>
      <c r="I48" s="42">
        <f t="shared" si="9"/>
        <v>66279555</v>
      </c>
      <c r="J48" s="42">
        <f t="shared" si="9"/>
        <v>151675127</v>
      </c>
      <c r="K48" s="42">
        <f t="shared" si="9"/>
        <v>54476351</v>
      </c>
      <c r="L48" s="42">
        <f t="shared" si="9"/>
        <v>56183508</v>
      </c>
      <c r="M48" s="42">
        <f t="shared" si="9"/>
        <v>59057633</v>
      </c>
      <c r="N48" s="42">
        <f t="shared" si="9"/>
        <v>169717492</v>
      </c>
      <c r="O48" s="42">
        <f t="shared" si="9"/>
        <v>58892403</v>
      </c>
      <c r="P48" s="42">
        <f t="shared" si="9"/>
        <v>56858162</v>
      </c>
      <c r="Q48" s="42">
        <f t="shared" si="9"/>
        <v>95195281</v>
      </c>
      <c r="R48" s="42">
        <f t="shared" si="9"/>
        <v>210945846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532338465</v>
      </c>
      <c r="X48" s="42">
        <f t="shared" si="9"/>
        <v>599871457</v>
      </c>
      <c r="Y48" s="42">
        <f t="shared" si="9"/>
        <v>-67532992</v>
      </c>
      <c r="Z48" s="43">
        <f>+IF(X48&lt;&gt;0,+(Y48/X48)*100,0)</f>
        <v>-11.257910542658141</v>
      </c>
      <c r="AA48" s="40">
        <f>+AA28+AA32+AA38+AA42+AA47</f>
        <v>890246405</v>
      </c>
    </row>
    <row r="49" spans="1:27" ht="13.5">
      <c r="A49" s="14" t="s">
        <v>58</v>
      </c>
      <c r="B49" s="15"/>
      <c r="C49" s="44">
        <f aca="true" t="shared" si="10" ref="C49:Y49">+C25-C48</f>
        <v>87245556</v>
      </c>
      <c r="D49" s="44">
        <f>+D25-D48</f>
        <v>0</v>
      </c>
      <c r="E49" s="45">
        <f t="shared" si="10"/>
        <v>21472476</v>
      </c>
      <c r="F49" s="46">
        <f t="shared" si="10"/>
        <v>72370687</v>
      </c>
      <c r="G49" s="46">
        <f t="shared" si="10"/>
        <v>239448175</v>
      </c>
      <c r="H49" s="46">
        <f t="shared" si="10"/>
        <v>-15121148</v>
      </c>
      <c r="I49" s="46">
        <f t="shared" si="10"/>
        <v>16588720</v>
      </c>
      <c r="J49" s="46">
        <f t="shared" si="10"/>
        <v>240915747</v>
      </c>
      <c r="K49" s="46">
        <f t="shared" si="10"/>
        <v>-6624278</v>
      </c>
      <c r="L49" s="46">
        <f t="shared" si="10"/>
        <v>-4565800</v>
      </c>
      <c r="M49" s="46">
        <f t="shared" si="10"/>
        <v>18960779</v>
      </c>
      <c r="N49" s="46">
        <f t="shared" si="10"/>
        <v>7770701</v>
      </c>
      <c r="O49" s="46">
        <f t="shared" si="10"/>
        <v>-3912354</v>
      </c>
      <c r="P49" s="46">
        <f t="shared" si="10"/>
        <v>-445706</v>
      </c>
      <c r="Q49" s="46">
        <f t="shared" si="10"/>
        <v>-19786100</v>
      </c>
      <c r="R49" s="46">
        <f t="shared" si="10"/>
        <v>-24144160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224542288</v>
      </c>
      <c r="X49" s="46">
        <f>IF(F25=F48,0,X25-X48)</f>
        <v>97780811</v>
      </c>
      <c r="Y49" s="46">
        <f t="shared" si="10"/>
        <v>126761477</v>
      </c>
      <c r="Z49" s="47">
        <f>+IF(X49&lt;&gt;0,+(Y49/X49)*100,0)</f>
        <v>129.63839806973988</v>
      </c>
      <c r="AA49" s="44">
        <f>+AA25-AA48</f>
        <v>72370687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241599057</v>
      </c>
      <c r="D5" s="19">
        <f>SUM(D6:D8)</f>
        <v>0</v>
      </c>
      <c r="E5" s="20">
        <f t="shared" si="0"/>
        <v>253984783</v>
      </c>
      <c r="F5" s="21">
        <f t="shared" si="0"/>
        <v>264642611</v>
      </c>
      <c r="G5" s="21">
        <f t="shared" si="0"/>
        <v>33551126</v>
      </c>
      <c r="H5" s="21">
        <f t="shared" si="0"/>
        <v>19523418</v>
      </c>
      <c r="I5" s="21">
        <f t="shared" si="0"/>
        <v>20770941</v>
      </c>
      <c r="J5" s="21">
        <f t="shared" si="0"/>
        <v>73845485</v>
      </c>
      <c r="K5" s="21">
        <f t="shared" si="0"/>
        <v>19389757</v>
      </c>
      <c r="L5" s="21">
        <f t="shared" si="0"/>
        <v>22615571</v>
      </c>
      <c r="M5" s="21">
        <f t="shared" si="0"/>
        <v>19839915</v>
      </c>
      <c r="N5" s="21">
        <f t="shared" si="0"/>
        <v>61845243</v>
      </c>
      <c r="O5" s="21">
        <f t="shared" si="0"/>
        <v>19471955</v>
      </c>
      <c r="P5" s="21">
        <f t="shared" si="0"/>
        <v>21758645</v>
      </c>
      <c r="Q5" s="21">
        <f t="shared" si="0"/>
        <v>22610512</v>
      </c>
      <c r="R5" s="21">
        <f t="shared" si="0"/>
        <v>63841112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199531840</v>
      </c>
      <c r="X5" s="21">
        <f t="shared" si="0"/>
        <v>195236560</v>
      </c>
      <c r="Y5" s="21">
        <f t="shared" si="0"/>
        <v>4295280</v>
      </c>
      <c r="Z5" s="4">
        <f>+IF(X5&lt;&gt;0,+(Y5/X5)*100,0)</f>
        <v>2.2000387632316407</v>
      </c>
      <c r="AA5" s="19">
        <f>SUM(AA6:AA8)</f>
        <v>264642611</v>
      </c>
    </row>
    <row r="6" spans="1:27" ht="13.5">
      <c r="A6" s="5" t="s">
        <v>33</v>
      </c>
      <c r="B6" s="3"/>
      <c r="C6" s="22">
        <v>1116050</v>
      </c>
      <c r="D6" s="22"/>
      <c r="E6" s="23">
        <v>1414310</v>
      </c>
      <c r="F6" s="24">
        <v>1534310</v>
      </c>
      <c r="G6" s="24"/>
      <c r="H6" s="24"/>
      <c r="I6" s="24"/>
      <c r="J6" s="24"/>
      <c r="K6" s="24">
        <v>1842</v>
      </c>
      <c r="L6" s="24">
        <v>16272</v>
      </c>
      <c r="M6" s="24">
        <v>1842</v>
      </c>
      <c r="N6" s="24">
        <v>19956</v>
      </c>
      <c r="O6" s="24">
        <v>200</v>
      </c>
      <c r="P6" s="24">
        <v>879170</v>
      </c>
      <c r="Q6" s="24">
        <v>307</v>
      </c>
      <c r="R6" s="24">
        <v>879677</v>
      </c>
      <c r="S6" s="24"/>
      <c r="T6" s="24"/>
      <c r="U6" s="24"/>
      <c r="V6" s="24"/>
      <c r="W6" s="24">
        <v>899633</v>
      </c>
      <c r="X6" s="24">
        <v>1095071</v>
      </c>
      <c r="Y6" s="24">
        <v>-195438</v>
      </c>
      <c r="Z6" s="6">
        <v>-17.85</v>
      </c>
      <c r="AA6" s="22">
        <v>1534310</v>
      </c>
    </row>
    <row r="7" spans="1:27" ht="13.5">
      <c r="A7" s="5" t="s">
        <v>34</v>
      </c>
      <c r="B7" s="3"/>
      <c r="C7" s="25">
        <v>230209874</v>
      </c>
      <c r="D7" s="25"/>
      <c r="E7" s="26">
        <v>242330471</v>
      </c>
      <c r="F7" s="27">
        <v>220541311</v>
      </c>
      <c r="G7" s="27">
        <v>30248863</v>
      </c>
      <c r="H7" s="27">
        <v>16787005</v>
      </c>
      <c r="I7" s="27">
        <v>18262672</v>
      </c>
      <c r="J7" s="27">
        <v>65298540</v>
      </c>
      <c r="K7" s="27">
        <v>16949633</v>
      </c>
      <c r="L7" s="27">
        <v>17011836</v>
      </c>
      <c r="M7" s="27">
        <v>16811726</v>
      </c>
      <c r="N7" s="27">
        <v>50773195</v>
      </c>
      <c r="O7" s="27">
        <v>16942784</v>
      </c>
      <c r="P7" s="27">
        <v>17254341</v>
      </c>
      <c r="Q7" s="27">
        <v>17039484</v>
      </c>
      <c r="R7" s="27">
        <v>51236609</v>
      </c>
      <c r="S7" s="27"/>
      <c r="T7" s="27"/>
      <c r="U7" s="27"/>
      <c r="V7" s="27"/>
      <c r="W7" s="27">
        <v>167308344</v>
      </c>
      <c r="X7" s="27">
        <v>187421517</v>
      </c>
      <c r="Y7" s="27">
        <v>-20113173</v>
      </c>
      <c r="Z7" s="7">
        <v>-10.73</v>
      </c>
      <c r="AA7" s="25">
        <v>220541311</v>
      </c>
    </row>
    <row r="8" spans="1:27" ht="13.5">
      <c r="A8" s="5" t="s">
        <v>35</v>
      </c>
      <c r="B8" s="3"/>
      <c r="C8" s="22">
        <v>10273133</v>
      </c>
      <c r="D8" s="22"/>
      <c r="E8" s="23">
        <v>10240002</v>
      </c>
      <c r="F8" s="24">
        <v>42566990</v>
      </c>
      <c r="G8" s="24">
        <v>3302263</v>
      </c>
      <c r="H8" s="24">
        <v>2736413</v>
      </c>
      <c r="I8" s="24">
        <v>2508269</v>
      </c>
      <c r="J8" s="24">
        <v>8546945</v>
      </c>
      <c r="K8" s="24">
        <v>2438282</v>
      </c>
      <c r="L8" s="24">
        <v>5587463</v>
      </c>
      <c r="M8" s="24">
        <v>3026347</v>
      </c>
      <c r="N8" s="24">
        <v>11052092</v>
      </c>
      <c r="O8" s="24">
        <v>2528971</v>
      </c>
      <c r="P8" s="24">
        <v>3625134</v>
      </c>
      <c r="Q8" s="24">
        <v>5570721</v>
      </c>
      <c r="R8" s="24">
        <v>11724826</v>
      </c>
      <c r="S8" s="24"/>
      <c r="T8" s="24"/>
      <c r="U8" s="24"/>
      <c r="V8" s="24"/>
      <c r="W8" s="24">
        <v>31323863</v>
      </c>
      <c r="X8" s="24">
        <v>6719972</v>
      </c>
      <c r="Y8" s="24">
        <v>24603891</v>
      </c>
      <c r="Z8" s="6">
        <v>366.13</v>
      </c>
      <c r="AA8" s="22">
        <v>42566990</v>
      </c>
    </row>
    <row r="9" spans="1:27" ht="13.5">
      <c r="A9" s="2" t="s">
        <v>36</v>
      </c>
      <c r="B9" s="3"/>
      <c r="C9" s="19">
        <f aca="true" t="shared" si="1" ref="C9:Y9">SUM(C10:C14)</f>
        <v>93161101</v>
      </c>
      <c r="D9" s="19">
        <f>SUM(D10:D14)</f>
        <v>0</v>
      </c>
      <c r="E9" s="20">
        <f t="shared" si="1"/>
        <v>113336029</v>
      </c>
      <c r="F9" s="21">
        <f t="shared" si="1"/>
        <v>119176973</v>
      </c>
      <c r="G9" s="21">
        <f t="shared" si="1"/>
        <v>2133647</v>
      </c>
      <c r="H9" s="21">
        <f t="shared" si="1"/>
        <v>2599553</v>
      </c>
      <c r="I9" s="21">
        <f t="shared" si="1"/>
        <v>3446368</v>
      </c>
      <c r="J9" s="21">
        <f t="shared" si="1"/>
        <v>8179568</v>
      </c>
      <c r="K9" s="21">
        <f t="shared" si="1"/>
        <v>2149686</v>
      </c>
      <c r="L9" s="21">
        <f t="shared" si="1"/>
        <v>8977322</v>
      </c>
      <c r="M9" s="21">
        <f t="shared" si="1"/>
        <v>1995229</v>
      </c>
      <c r="N9" s="21">
        <f t="shared" si="1"/>
        <v>13122237</v>
      </c>
      <c r="O9" s="21">
        <f t="shared" si="1"/>
        <v>1113838</v>
      </c>
      <c r="P9" s="21">
        <f t="shared" si="1"/>
        <v>7905596</v>
      </c>
      <c r="Q9" s="21">
        <f t="shared" si="1"/>
        <v>642863</v>
      </c>
      <c r="R9" s="21">
        <f t="shared" si="1"/>
        <v>9662297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30964102</v>
      </c>
      <c r="X9" s="21">
        <f t="shared" si="1"/>
        <v>97132257</v>
      </c>
      <c r="Y9" s="21">
        <f t="shared" si="1"/>
        <v>-66168155</v>
      </c>
      <c r="Z9" s="4">
        <f>+IF(X9&lt;&gt;0,+(Y9/X9)*100,0)</f>
        <v>-68.1217105868342</v>
      </c>
      <c r="AA9" s="19">
        <f>SUM(AA10:AA14)</f>
        <v>119176973</v>
      </c>
    </row>
    <row r="10" spans="1:27" ht="13.5">
      <c r="A10" s="5" t="s">
        <v>37</v>
      </c>
      <c r="B10" s="3"/>
      <c r="C10" s="22">
        <v>9980758</v>
      </c>
      <c r="D10" s="22"/>
      <c r="E10" s="23">
        <v>14808116</v>
      </c>
      <c r="F10" s="24">
        <v>15245060</v>
      </c>
      <c r="G10" s="24">
        <v>88153</v>
      </c>
      <c r="H10" s="24">
        <v>198842</v>
      </c>
      <c r="I10" s="24">
        <v>2220437</v>
      </c>
      <c r="J10" s="24">
        <v>2507432</v>
      </c>
      <c r="K10" s="24">
        <v>987557</v>
      </c>
      <c r="L10" s="24">
        <v>58452</v>
      </c>
      <c r="M10" s="24">
        <v>1189654</v>
      </c>
      <c r="N10" s="24">
        <v>2235663</v>
      </c>
      <c r="O10" s="24">
        <v>90921</v>
      </c>
      <c r="P10" s="24">
        <v>3997966</v>
      </c>
      <c r="Q10" s="24">
        <v>114331</v>
      </c>
      <c r="R10" s="24">
        <v>4203218</v>
      </c>
      <c r="S10" s="24"/>
      <c r="T10" s="24"/>
      <c r="U10" s="24"/>
      <c r="V10" s="24"/>
      <c r="W10" s="24">
        <v>8946313</v>
      </c>
      <c r="X10" s="24">
        <v>12149555</v>
      </c>
      <c r="Y10" s="24">
        <v>-3203242</v>
      </c>
      <c r="Z10" s="6">
        <v>-26.37</v>
      </c>
      <c r="AA10" s="22">
        <v>15245060</v>
      </c>
    </row>
    <row r="11" spans="1:27" ht="13.5">
      <c r="A11" s="5" t="s">
        <v>38</v>
      </c>
      <c r="B11" s="3"/>
      <c r="C11" s="22">
        <v>7588808</v>
      </c>
      <c r="D11" s="22"/>
      <c r="E11" s="23">
        <v>6439815</v>
      </c>
      <c r="F11" s="24">
        <v>6439815</v>
      </c>
      <c r="G11" s="24">
        <v>3786</v>
      </c>
      <c r="H11" s="24">
        <v>245660</v>
      </c>
      <c r="I11" s="24">
        <v>122484</v>
      </c>
      <c r="J11" s="24">
        <v>371930</v>
      </c>
      <c r="K11" s="24">
        <v>36119</v>
      </c>
      <c r="L11" s="24">
        <v>409242</v>
      </c>
      <c r="M11" s="24">
        <v>8300</v>
      </c>
      <c r="N11" s="24">
        <v>453661</v>
      </c>
      <c r="O11" s="24">
        <v>28615</v>
      </c>
      <c r="P11" s="24">
        <v>1529600</v>
      </c>
      <c r="Q11" s="24">
        <v>20919</v>
      </c>
      <c r="R11" s="24">
        <v>1579134</v>
      </c>
      <c r="S11" s="24"/>
      <c r="T11" s="24"/>
      <c r="U11" s="24"/>
      <c r="V11" s="24"/>
      <c r="W11" s="24">
        <v>2404725</v>
      </c>
      <c r="X11" s="24">
        <v>5146801</v>
      </c>
      <c r="Y11" s="24">
        <v>-2742076</v>
      </c>
      <c r="Z11" s="6">
        <v>-53.28</v>
      </c>
      <c r="AA11" s="22">
        <v>6439815</v>
      </c>
    </row>
    <row r="12" spans="1:27" ht="13.5">
      <c r="A12" s="5" t="s">
        <v>39</v>
      </c>
      <c r="B12" s="3"/>
      <c r="C12" s="22">
        <v>57766435</v>
      </c>
      <c r="D12" s="22"/>
      <c r="E12" s="23">
        <v>63338164</v>
      </c>
      <c r="F12" s="24">
        <v>68338164</v>
      </c>
      <c r="G12" s="24">
        <v>247750</v>
      </c>
      <c r="H12" s="24">
        <v>1985749</v>
      </c>
      <c r="I12" s="24">
        <v>953955</v>
      </c>
      <c r="J12" s="24">
        <v>3187454</v>
      </c>
      <c r="K12" s="24">
        <v>797197</v>
      </c>
      <c r="L12" s="24">
        <v>616322</v>
      </c>
      <c r="M12" s="24">
        <v>745927</v>
      </c>
      <c r="N12" s="24">
        <v>2159446</v>
      </c>
      <c r="O12" s="24">
        <v>907715</v>
      </c>
      <c r="P12" s="24">
        <v>895878</v>
      </c>
      <c r="Q12" s="24">
        <v>457745</v>
      </c>
      <c r="R12" s="24">
        <v>2261338</v>
      </c>
      <c r="S12" s="24"/>
      <c r="T12" s="24"/>
      <c r="U12" s="24"/>
      <c r="V12" s="24"/>
      <c r="W12" s="24">
        <v>7608238</v>
      </c>
      <c r="X12" s="24">
        <v>47130584</v>
      </c>
      <c r="Y12" s="24">
        <v>-39522346</v>
      </c>
      <c r="Z12" s="6">
        <v>-83.86</v>
      </c>
      <c r="AA12" s="22">
        <v>68338164</v>
      </c>
    </row>
    <row r="13" spans="1:27" ht="13.5">
      <c r="A13" s="5" t="s">
        <v>40</v>
      </c>
      <c r="B13" s="3"/>
      <c r="C13" s="22">
        <v>15040737</v>
      </c>
      <c r="D13" s="22"/>
      <c r="E13" s="23">
        <v>25264115</v>
      </c>
      <c r="F13" s="24">
        <v>25668115</v>
      </c>
      <c r="G13" s="24">
        <v>1793958</v>
      </c>
      <c r="H13" s="24">
        <v>169302</v>
      </c>
      <c r="I13" s="24">
        <v>149492</v>
      </c>
      <c r="J13" s="24">
        <v>2112752</v>
      </c>
      <c r="K13" s="24">
        <v>328813</v>
      </c>
      <c r="L13" s="24">
        <v>7893306</v>
      </c>
      <c r="M13" s="24">
        <v>51348</v>
      </c>
      <c r="N13" s="24">
        <v>8273467</v>
      </c>
      <c r="O13" s="24">
        <v>86587</v>
      </c>
      <c r="P13" s="24">
        <v>252555</v>
      </c>
      <c r="Q13" s="24">
        <v>49868</v>
      </c>
      <c r="R13" s="24">
        <v>389010</v>
      </c>
      <c r="S13" s="24"/>
      <c r="T13" s="24"/>
      <c r="U13" s="24"/>
      <c r="V13" s="24"/>
      <c r="W13" s="24">
        <v>10775229</v>
      </c>
      <c r="X13" s="24">
        <v>30090961</v>
      </c>
      <c r="Y13" s="24">
        <v>-19315732</v>
      </c>
      <c r="Z13" s="6">
        <v>-64.19</v>
      </c>
      <c r="AA13" s="22">
        <v>25668115</v>
      </c>
    </row>
    <row r="14" spans="1:27" ht="13.5">
      <c r="A14" s="5" t="s">
        <v>41</v>
      </c>
      <c r="B14" s="3"/>
      <c r="C14" s="25">
        <v>2784363</v>
      </c>
      <c r="D14" s="25"/>
      <c r="E14" s="26">
        <v>3485819</v>
      </c>
      <c r="F14" s="27">
        <v>3485819</v>
      </c>
      <c r="G14" s="27"/>
      <c r="H14" s="27"/>
      <c r="I14" s="27"/>
      <c r="J14" s="27"/>
      <c r="K14" s="27"/>
      <c r="L14" s="27"/>
      <c r="M14" s="27"/>
      <c r="N14" s="27"/>
      <c r="O14" s="27"/>
      <c r="P14" s="27">
        <v>1229597</v>
      </c>
      <c r="Q14" s="27"/>
      <c r="R14" s="27">
        <v>1229597</v>
      </c>
      <c r="S14" s="27"/>
      <c r="T14" s="27"/>
      <c r="U14" s="27"/>
      <c r="V14" s="27"/>
      <c r="W14" s="27">
        <v>1229597</v>
      </c>
      <c r="X14" s="27">
        <v>2614356</v>
      </c>
      <c r="Y14" s="27">
        <v>-1384759</v>
      </c>
      <c r="Z14" s="7">
        <v>-52.97</v>
      </c>
      <c r="AA14" s="25">
        <v>3485819</v>
      </c>
    </row>
    <row r="15" spans="1:27" ht="13.5">
      <c r="A15" s="2" t="s">
        <v>42</v>
      </c>
      <c r="B15" s="8"/>
      <c r="C15" s="19">
        <f aca="true" t="shared" si="2" ref="C15:Y15">SUM(C16:C18)</f>
        <v>323018494</v>
      </c>
      <c r="D15" s="19">
        <f>SUM(D16:D18)</f>
        <v>0</v>
      </c>
      <c r="E15" s="20">
        <f t="shared" si="2"/>
        <v>299694893</v>
      </c>
      <c r="F15" s="21">
        <f t="shared" si="2"/>
        <v>322794665</v>
      </c>
      <c r="G15" s="21">
        <f t="shared" si="2"/>
        <v>-1050185</v>
      </c>
      <c r="H15" s="21">
        <f t="shared" si="2"/>
        <v>4673255</v>
      </c>
      <c r="I15" s="21">
        <f t="shared" si="2"/>
        <v>5471573</v>
      </c>
      <c r="J15" s="21">
        <f t="shared" si="2"/>
        <v>9094643</v>
      </c>
      <c r="K15" s="21">
        <f t="shared" si="2"/>
        <v>4976827</v>
      </c>
      <c r="L15" s="21">
        <f t="shared" si="2"/>
        <v>67169525</v>
      </c>
      <c r="M15" s="21">
        <f t="shared" si="2"/>
        <v>3650180</v>
      </c>
      <c r="N15" s="21">
        <f t="shared" si="2"/>
        <v>75796532</v>
      </c>
      <c r="O15" s="21">
        <f t="shared" si="2"/>
        <v>7164699</v>
      </c>
      <c r="P15" s="21">
        <f t="shared" si="2"/>
        <v>58387131</v>
      </c>
      <c r="Q15" s="21">
        <f t="shared" si="2"/>
        <v>4572724</v>
      </c>
      <c r="R15" s="21">
        <f t="shared" si="2"/>
        <v>70124554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155015729</v>
      </c>
      <c r="X15" s="21">
        <f t="shared" si="2"/>
        <v>219546479</v>
      </c>
      <c r="Y15" s="21">
        <f t="shared" si="2"/>
        <v>-64530750</v>
      </c>
      <c r="Z15" s="4">
        <f>+IF(X15&lt;&gt;0,+(Y15/X15)*100,0)</f>
        <v>-29.39275104475713</v>
      </c>
      <c r="AA15" s="19">
        <f>SUM(AA16:AA18)</f>
        <v>322794665</v>
      </c>
    </row>
    <row r="16" spans="1:27" ht="13.5">
      <c r="A16" s="5" t="s">
        <v>43</v>
      </c>
      <c r="B16" s="3"/>
      <c r="C16" s="22">
        <v>6536077</v>
      </c>
      <c r="D16" s="22"/>
      <c r="E16" s="23">
        <v>6892610</v>
      </c>
      <c r="F16" s="24">
        <v>6642610</v>
      </c>
      <c r="G16" s="24">
        <v>390522</v>
      </c>
      <c r="H16" s="24">
        <v>582676</v>
      </c>
      <c r="I16" s="24">
        <v>511729</v>
      </c>
      <c r="J16" s="24">
        <v>1484927</v>
      </c>
      <c r="K16" s="24">
        <v>708539</v>
      </c>
      <c r="L16" s="24">
        <v>458255</v>
      </c>
      <c r="M16" s="24">
        <v>463926</v>
      </c>
      <c r="N16" s="24">
        <v>1630720</v>
      </c>
      <c r="O16" s="24">
        <v>689777</v>
      </c>
      <c r="P16" s="24">
        <v>1291170</v>
      </c>
      <c r="Q16" s="24">
        <v>623900</v>
      </c>
      <c r="R16" s="24">
        <v>2604847</v>
      </c>
      <c r="S16" s="24"/>
      <c r="T16" s="24"/>
      <c r="U16" s="24"/>
      <c r="V16" s="24"/>
      <c r="W16" s="24">
        <v>5720494</v>
      </c>
      <c r="X16" s="24">
        <v>5219043</v>
      </c>
      <c r="Y16" s="24">
        <v>501451</v>
      </c>
      <c r="Z16" s="6">
        <v>9.61</v>
      </c>
      <c r="AA16" s="22">
        <v>6642610</v>
      </c>
    </row>
    <row r="17" spans="1:27" ht="13.5">
      <c r="A17" s="5" t="s">
        <v>44</v>
      </c>
      <c r="B17" s="3"/>
      <c r="C17" s="22">
        <v>316450419</v>
      </c>
      <c r="D17" s="22"/>
      <c r="E17" s="23">
        <v>292800913</v>
      </c>
      <c r="F17" s="24">
        <v>316150685</v>
      </c>
      <c r="G17" s="24">
        <v>-1440707</v>
      </c>
      <c r="H17" s="24">
        <v>4090446</v>
      </c>
      <c r="I17" s="24">
        <v>4959844</v>
      </c>
      <c r="J17" s="24">
        <v>7609583</v>
      </c>
      <c r="K17" s="24">
        <v>4267741</v>
      </c>
      <c r="L17" s="24">
        <v>66711270</v>
      </c>
      <c r="M17" s="24">
        <v>3186072</v>
      </c>
      <c r="N17" s="24">
        <v>74165083</v>
      </c>
      <c r="O17" s="24">
        <v>6474779</v>
      </c>
      <c r="P17" s="24">
        <v>57095870</v>
      </c>
      <c r="Q17" s="24">
        <v>3948624</v>
      </c>
      <c r="R17" s="24">
        <v>67519273</v>
      </c>
      <c r="S17" s="24"/>
      <c r="T17" s="24"/>
      <c r="U17" s="24"/>
      <c r="V17" s="24"/>
      <c r="W17" s="24">
        <v>149293939</v>
      </c>
      <c r="X17" s="24">
        <v>214326848</v>
      </c>
      <c r="Y17" s="24">
        <v>-65032909</v>
      </c>
      <c r="Z17" s="6">
        <v>-30.34</v>
      </c>
      <c r="AA17" s="22">
        <v>316150685</v>
      </c>
    </row>
    <row r="18" spans="1:27" ht="13.5">
      <c r="A18" s="5" t="s">
        <v>45</v>
      </c>
      <c r="B18" s="3"/>
      <c r="C18" s="22">
        <v>31998</v>
      </c>
      <c r="D18" s="22"/>
      <c r="E18" s="23">
        <v>1370</v>
      </c>
      <c r="F18" s="24">
        <v>1370</v>
      </c>
      <c r="G18" s="24"/>
      <c r="H18" s="24">
        <v>133</v>
      </c>
      <c r="I18" s="24"/>
      <c r="J18" s="24">
        <v>133</v>
      </c>
      <c r="K18" s="24">
        <v>547</v>
      </c>
      <c r="L18" s="24"/>
      <c r="M18" s="24">
        <v>182</v>
      </c>
      <c r="N18" s="24">
        <v>729</v>
      </c>
      <c r="O18" s="24">
        <v>143</v>
      </c>
      <c r="P18" s="24">
        <v>91</v>
      </c>
      <c r="Q18" s="24">
        <v>200</v>
      </c>
      <c r="R18" s="24">
        <v>434</v>
      </c>
      <c r="S18" s="24"/>
      <c r="T18" s="24"/>
      <c r="U18" s="24"/>
      <c r="V18" s="24"/>
      <c r="W18" s="24">
        <v>1296</v>
      </c>
      <c r="X18" s="24">
        <v>588</v>
      </c>
      <c r="Y18" s="24">
        <v>708</v>
      </c>
      <c r="Z18" s="6">
        <v>120.41</v>
      </c>
      <c r="AA18" s="22">
        <v>1370</v>
      </c>
    </row>
    <row r="19" spans="1:27" ht="13.5">
      <c r="A19" s="2" t="s">
        <v>46</v>
      </c>
      <c r="B19" s="8"/>
      <c r="C19" s="19">
        <f aca="true" t="shared" si="3" ref="C19:Y19">SUM(C20:C23)</f>
        <v>930042073</v>
      </c>
      <c r="D19" s="19">
        <f>SUM(D20:D23)</f>
        <v>0</v>
      </c>
      <c r="E19" s="20">
        <f t="shared" si="3"/>
        <v>1010138827</v>
      </c>
      <c r="F19" s="21">
        <f t="shared" si="3"/>
        <v>1027901648</v>
      </c>
      <c r="G19" s="21">
        <f t="shared" si="3"/>
        <v>34769194</v>
      </c>
      <c r="H19" s="21">
        <f t="shared" si="3"/>
        <v>53319727</v>
      </c>
      <c r="I19" s="21">
        <f t="shared" si="3"/>
        <v>100115052</v>
      </c>
      <c r="J19" s="21">
        <f t="shared" si="3"/>
        <v>188203973</v>
      </c>
      <c r="K19" s="21">
        <f t="shared" si="3"/>
        <v>138603390</v>
      </c>
      <c r="L19" s="21">
        <f t="shared" si="3"/>
        <v>86671239</v>
      </c>
      <c r="M19" s="21">
        <f t="shared" si="3"/>
        <v>51529242</v>
      </c>
      <c r="N19" s="21">
        <f t="shared" si="3"/>
        <v>276803871</v>
      </c>
      <c r="O19" s="21">
        <f t="shared" si="3"/>
        <v>98566551</v>
      </c>
      <c r="P19" s="21">
        <f t="shared" si="3"/>
        <v>85683934</v>
      </c>
      <c r="Q19" s="21">
        <f t="shared" si="3"/>
        <v>72266195</v>
      </c>
      <c r="R19" s="21">
        <f t="shared" si="3"/>
        <v>256516680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721524524</v>
      </c>
      <c r="X19" s="21">
        <f t="shared" si="3"/>
        <v>723939334</v>
      </c>
      <c r="Y19" s="21">
        <f t="shared" si="3"/>
        <v>-2414810</v>
      </c>
      <c r="Z19" s="4">
        <f>+IF(X19&lt;&gt;0,+(Y19/X19)*100,0)</f>
        <v>-0.3335652431892864</v>
      </c>
      <c r="AA19" s="19">
        <f>SUM(AA20:AA23)</f>
        <v>1027901648</v>
      </c>
    </row>
    <row r="20" spans="1:27" ht="13.5">
      <c r="A20" s="5" t="s">
        <v>47</v>
      </c>
      <c r="B20" s="3"/>
      <c r="C20" s="22">
        <v>567990860</v>
      </c>
      <c r="D20" s="22"/>
      <c r="E20" s="23">
        <v>606869460</v>
      </c>
      <c r="F20" s="24">
        <v>625963459</v>
      </c>
      <c r="G20" s="24">
        <v>17978982</v>
      </c>
      <c r="H20" s="24">
        <v>31583062</v>
      </c>
      <c r="I20" s="24">
        <v>38491002</v>
      </c>
      <c r="J20" s="24">
        <v>88053046</v>
      </c>
      <c r="K20" s="24">
        <v>115094847</v>
      </c>
      <c r="L20" s="24">
        <v>50001581</v>
      </c>
      <c r="M20" s="24">
        <v>28078201</v>
      </c>
      <c r="N20" s="24">
        <v>193174629</v>
      </c>
      <c r="O20" s="24">
        <v>72817421</v>
      </c>
      <c r="P20" s="24">
        <v>50532192</v>
      </c>
      <c r="Q20" s="24">
        <v>49754146</v>
      </c>
      <c r="R20" s="24">
        <v>173103759</v>
      </c>
      <c r="S20" s="24"/>
      <c r="T20" s="24"/>
      <c r="U20" s="24"/>
      <c r="V20" s="24"/>
      <c r="W20" s="24">
        <v>454331434</v>
      </c>
      <c r="X20" s="24">
        <v>451065471</v>
      </c>
      <c r="Y20" s="24">
        <v>3265963</v>
      </c>
      <c r="Z20" s="6">
        <v>0.72</v>
      </c>
      <c r="AA20" s="22">
        <v>625963459</v>
      </c>
    </row>
    <row r="21" spans="1:27" ht="13.5">
      <c r="A21" s="5" t="s">
        <v>48</v>
      </c>
      <c r="B21" s="3"/>
      <c r="C21" s="22">
        <v>144582177</v>
      </c>
      <c r="D21" s="22"/>
      <c r="E21" s="23">
        <v>182281065</v>
      </c>
      <c r="F21" s="24">
        <v>170842919</v>
      </c>
      <c r="G21" s="24">
        <v>5278893</v>
      </c>
      <c r="H21" s="24">
        <v>7642219</v>
      </c>
      <c r="I21" s="24">
        <v>19512573</v>
      </c>
      <c r="J21" s="24">
        <v>32433685</v>
      </c>
      <c r="K21" s="24">
        <v>11142494</v>
      </c>
      <c r="L21" s="24">
        <v>22530712</v>
      </c>
      <c r="M21" s="24">
        <v>10854023</v>
      </c>
      <c r="N21" s="24">
        <v>44527229</v>
      </c>
      <c r="O21" s="24">
        <v>12986871</v>
      </c>
      <c r="P21" s="24">
        <v>15400071</v>
      </c>
      <c r="Q21" s="24">
        <v>10265140</v>
      </c>
      <c r="R21" s="24">
        <v>38652082</v>
      </c>
      <c r="S21" s="24"/>
      <c r="T21" s="24"/>
      <c r="U21" s="24"/>
      <c r="V21" s="24"/>
      <c r="W21" s="24">
        <v>115612996</v>
      </c>
      <c r="X21" s="24">
        <v>124151818</v>
      </c>
      <c r="Y21" s="24">
        <v>-8538822</v>
      </c>
      <c r="Z21" s="6">
        <v>-6.88</v>
      </c>
      <c r="AA21" s="22">
        <v>170842919</v>
      </c>
    </row>
    <row r="22" spans="1:27" ht="13.5">
      <c r="A22" s="5" t="s">
        <v>49</v>
      </c>
      <c r="B22" s="3"/>
      <c r="C22" s="25">
        <v>137205246</v>
      </c>
      <c r="D22" s="25"/>
      <c r="E22" s="26">
        <v>140260187</v>
      </c>
      <c r="F22" s="27">
        <v>145408911</v>
      </c>
      <c r="G22" s="27">
        <v>4274454</v>
      </c>
      <c r="H22" s="27">
        <v>10541641</v>
      </c>
      <c r="I22" s="27">
        <v>23642360</v>
      </c>
      <c r="J22" s="27">
        <v>38458455</v>
      </c>
      <c r="K22" s="27">
        <v>7111834</v>
      </c>
      <c r="L22" s="27">
        <v>8883598</v>
      </c>
      <c r="M22" s="27">
        <v>7341607</v>
      </c>
      <c r="N22" s="27">
        <v>23337039</v>
      </c>
      <c r="O22" s="27">
        <v>7529214</v>
      </c>
      <c r="P22" s="27">
        <v>14118026</v>
      </c>
      <c r="Q22" s="27">
        <v>7026287</v>
      </c>
      <c r="R22" s="27">
        <v>28673527</v>
      </c>
      <c r="S22" s="27"/>
      <c r="T22" s="27"/>
      <c r="U22" s="27"/>
      <c r="V22" s="27"/>
      <c r="W22" s="27">
        <v>90469021</v>
      </c>
      <c r="X22" s="27">
        <v>86744532</v>
      </c>
      <c r="Y22" s="27">
        <v>3724489</v>
      </c>
      <c r="Z22" s="7">
        <v>4.29</v>
      </c>
      <c r="AA22" s="25">
        <v>145408911</v>
      </c>
    </row>
    <row r="23" spans="1:27" ht="13.5">
      <c r="A23" s="5" t="s">
        <v>50</v>
      </c>
      <c r="B23" s="3"/>
      <c r="C23" s="22">
        <v>80263790</v>
      </c>
      <c r="D23" s="22"/>
      <c r="E23" s="23">
        <v>80728115</v>
      </c>
      <c r="F23" s="24">
        <v>85686359</v>
      </c>
      <c r="G23" s="24">
        <v>7236865</v>
      </c>
      <c r="H23" s="24">
        <v>3552805</v>
      </c>
      <c r="I23" s="24">
        <v>18469117</v>
      </c>
      <c r="J23" s="24">
        <v>29258787</v>
      </c>
      <c r="K23" s="24">
        <v>5254215</v>
      </c>
      <c r="L23" s="24">
        <v>5255348</v>
      </c>
      <c r="M23" s="24">
        <v>5255411</v>
      </c>
      <c r="N23" s="24">
        <v>15764974</v>
      </c>
      <c r="O23" s="24">
        <v>5233045</v>
      </c>
      <c r="P23" s="24">
        <v>5633645</v>
      </c>
      <c r="Q23" s="24">
        <v>5220622</v>
      </c>
      <c r="R23" s="24">
        <v>16087312</v>
      </c>
      <c r="S23" s="24"/>
      <c r="T23" s="24"/>
      <c r="U23" s="24"/>
      <c r="V23" s="24"/>
      <c r="W23" s="24">
        <v>61111073</v>
      </c>
      <c r="X23" s="24">
        <v>61977513</v>
      </c>
      <c r="Y23" s="24">
        <v>-866440</v>
      </c>
      <c r="Z23" s="6">
        <v>-1.4</v>
      </c>
      <c r="AA23" s="22">
        <v>85686359</v>
      </c>
    </row>
    <row r="24" spans="1:27" ht="13.5">
      <c r="A24" s="2" t="s">
        <v>51</v>
      </c>
      <c r="B24" s="8" t="s">
        <v>52</v>
      </c>
      <c r="C24" s="19">
        <v>4149</v>
      </c>
      <c r="D24" s="19"/>
      <c r="E24" s="20">
        <v>20300</v>
      </c>
      <c r="F24" s="21">
        <v>20300</v>
      </c>
      <c r="G24" s="21"/>
      <c r="H24" s="21">
        <v>482</v>
      </c>
      <c r="I24" s="21">
        <v>360</v>
      </c>
      <c r="J24" s="21">
        <v>842</v>
      </c>
      <c r="K24" s="21">
        <v>3299</v>
      </c>
      <c r="L24" s="21">
        <v>1044</v>
      </c>
      <c r="M24" s="21">
        <v>329</v>
      </c>
      <c r="N24" s="21">
        <v>4672</v>
      </c>
      <c r="O24" s="21">
        <v>829</v>
      </c>
      <c r="P24" s="21">
        <v>2027</v>
      </c>
      <c r="Q24" s="21">
        <v>551</v>
      </c>
      <c r="R24" s="21">
        <v>3407</v>
      </c>
      <c r="S24" s="21"/>
      <c r="T24" s="21"/>
      <c r="U24" s="21"/>
      <c r="V24" s="21"/>
      <c r="W24" s="21">
        <v>8921</v>
      </c>
      <c r="X24" s="21">
        <v>15613</v>
      </c>
      <c r="Y24" s="21">
        <v>-6692</v>
      </c>
      <c r="Z24" s="4">
        <v>-42.86</v>
      </c>
      <c r="AA24" s="19">
        <v>20300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1587824874</v>
      </c>
      <c r="D25" s="40">
        <f>+D5+D9+D15+D19+D24</f>
        <v>0</v>
      </c>
      <c r="E25" s="41">
        <f t="shared" si="4"/>
        <v>1677174832</v>
      </c>
      <c r="F25" s="42">
        <f t="shared" si="4"/>
        <v>1734536197</v>
      </c>
      <c r="G25" s="42">
        <f t="shared" si="4"/>
        <v>69403782</v>
      </c>
      <c r="H25" s="42">
        <f t="shared" si="4"/>
        <v>80116435</v>
      </c>
      <c r="I25" s="42">
        <f t="shared" si="4"/>
        <v>129804294</v>
      </c>
      <c r="J25" s="42">
        <f t="shared" si="4"/>
        <v>279324511</v>
      </c>
      <c r="K25" s="42">
        <f t="shared" si="4"/>
        <v>165122959</v>
      </c>
      <c r="L25" s="42">
        <f t="shared" si="4"/>
        <v>185434701</v>
      </c>
      <c r="M25" s="42">
        <f t="shared" si="4"/>
        <v>77014895</v>
      </c>
      <c r="N25" s="42">
        <f t="shared" si="4"/>
        <v>427572555</v>
      </c>
      <c r="O25" s="42">
        <f t="shared" si="4"/>
        <v>126317872</v>
      </c>
      <c r="P25" s="42">
        <f t="shared" si="4"/>
        <v>173737333</v>
      </c>
      <c r="Q25" s="42">
        <f t="shared" si="4"/>
        <v>100092845</v>
      </c>
      <c r="R25" s="42">
        <f t="shared" si="4"/>
        <v>400148050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1107045116</v>
      </c>
      <c r="X25" s="42">
        <f t="shared" si="4"/>
        <v>1235870243</v>
      </c>
      <c r="Y25" s="42">
        <f t="shared" si="4"/>
        <v>-128825127</v>
      </c>
      <c r="Z25" s="43">
        <f>+IF(X25&lt;&gt;0,+(Y25/X25)*100,0)</f>
        <v>-10.42383921205877</v>
      </c>
      <c r="AA25" s="40">
        <f>+AA5+AA9+AA15+AA19+AA24</f>
        <v>1734536197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172305760</v>
      </c>
      <c r="D28" s="19">
        <f>SUM(D29:D31)</f>
        <v>0</v>
      </c>
      <c r="E28" s="20">
        <f t="shared" si="5"/>
        <v>222750568</v>
      </c>
      <c r="F28" s="21">
        <f t="shared" si="5"/>
        <v>245194477</v>
      </c>
      <c r="G28" s="21">
        <f t="shared" si="5"/>
        <v>10976497</v>
      </c>
      <c r="H28" s="21">
        <f t="shared" si="5"/>
        <v>12114129</v>
      </c>
      <c r="I28" s="21">
        <f t="shared" si="5"/>
        <v>13763085</v>
      </c>
      <c r="J28" s="21">
        <f t="shared" si="5"/>
        <v>36853711</v>
      </c>
      <c r="K28" s="21">
        <f t="shared" si="5"/>
        <v>17152900</v>
      </c>
      <c r="L28" s="21">
        <f t="shared" si="5"/>
        <v>22411198</v>
      </c>
      <c r="M28" s="21">
        <f t="shared" si="5"/>
        <v>16840393</v>
      </c>
      <c r="N28" s="21">
        <f t="shared" si="5"/>
        <v>56404491</v>
      </c>
      <c r="O28" s="21">
        <f t="shared" si="5"/>
        <v>15151885</v>
      </c>
      <c r="P28" s="21">
        <f t="shared" si="5"/>
        <v>17834911</v>
      </c>
      <c r="Q28" s="21">
        <f t="shared" si="5"/>
        <v>15943632</v>
      </c>
      <c r="R28" s="21">
        <f t="shared" si="5"/>
        <v>48930428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142188630</v>
      </c>
      <c r="X28" s="21">
        <f t="shared" si="5"/>
        <v>143883978</v>
      </c>
      <c r="Y28" s="21">
        <f t="shared" si="5"/>
        <v>-1695348</v>
      </c>
      <c r="Z28" s="4">
        <f>+IF(X28&lt;&gt;0,+(Y28/X28)*100,0)</f>
        <v>-1.1782743454590894</v>
      </c>
      <c r="AA28" s="19">
        <f>SUM(AA29:AA31)</f>
        <v>245194477</v>
      </c>
    </row>
    <row r="29" spans="1:27" ht="13.5">
      <c r="A29" s="5" t="s">
        <v>33</v>
      </c>
      <c r="B29" s="3"/>
      <c r="C29" s="22">
        <v>37554925</v>
      </c>
      <c r="D29" s="22"/>
      <c r="E29" s="23">
        <v>69512778</v>
      </c>
      <c r="F29" s="24">
        <v>71500889</v>
      </c>
      <c r="G29" s="24">
        <v>3149346</v>
      </c>
      <c r="H29" s="24">
        <v>3227173</v>
      </c>
      <c r="I29" s="24">
        <v>4450733</v>
      </c>
      <c r="J29" s="24">
        <v>10827252</v>
      </c>
      <c r="K29" s="24">
        <v>3924777</v>
      </c>
      <c r="L29" s="24">
        <v>3924431</v>
      </c>
      <c r="M29" s="24">
        <v>3941219</v>
      </c>
      <c r="N29" s="24">
        <v>11790427</v>
      </c>
      <c r="O29" s="24">
        <v>3572853</v>
      </c>
      <c r="P29" s="24">
        <v>4262805</v>
      </c>
      <c r="Q29" s="24">
        <v>4272220</v>
      </c>
      <c r="R29" s="24">
        <v>12107878</v>
      </c>
      <c r="S29" s="24"/>
      <c r="T29" s="24"/>
      <c r="U29" s="24"/>
      <c r="V29" s="24"/>
      <c r="W29" s="24">
        <v>34725557</v>
      </c>
      <c r="X29" s="24">
        <v>32876220</v>
      </c>
      <c r="Y29" s="24">
        <v>1849337</v>
      </c>
      <c r="Z29" s="6">
        <v>5.63</v>
      </c>
      <c r="AA29" s="22">
        <v>71500889</v>
      </c>
    </row>
    <row r="30" spans="1:27" ht="13.5">
      <c r="A30" s="5" t="s">
        <v>34</v>
      </c>
      <c r="B30" s="3"/>
      <c r="C30" s="25">
        <v>66917534</v>
      </c>
      <c r="D30" s="25"/>
      <c r="E30" s="26">
        <v>76373785</v>
      </c>
      <c r="F30" s="27">
        <v>65805796</v>
      </c>
      <c r="G30" s="27">
        <v>1723770</v>
      </c>
      <c r="H30" s="27">
        <v>2255812</v>
      </c>
      <c r="I30" s="27">
        <v>2894799</v>
      </c>
      <c r="J30" s="27">
        <v>6874381</v>
      </c>
      <c r="K30" s="27">
        <v>4324957</v>
      </c>
      <c r="L30" s="27">
        <v>5809983</v>
      </c>
      <c r="M30" s="27">
        <v>3949935</v>
      </c>
      <c r="N30" s="27">
        <v>14084875</v>
      </c>
      <c r="O30" s="27">
        <v>4467107</v>
      </c>
      <c r="P30" s="27">
        <v>5144841</v>
      </c>
      <c r="Q30" s="27">
        <v>4320749</v>
      </c>
      <c r="R30" s="27">
        <v>13932697</v>
      </c>
      <c r="S30" s="27"/>
      <c r="T30" s="27"/>
      <c r="U30" s="27"/>
      <c r="V30" s="27"/>
      <c r="W30" s="27">
        <v>34891953</v>
      </c>
      <c r="X30" s="27">
        <v>54713559</v>
      </c>
      <c r="Y30" s="27">
        <v>-19821606</v>
      </c>
      <c r="Z30" s="7">
        <v>-36.23</v>
      </c>
      <c r="AA30" s="25">
        <v>65805796</v>
      </c>
    </row>
    <row r="31" spans="1:27" ht="13.5">
      <c r="A31" s="5" t="s">
        <v>35</v>
      </c>
      <c r="B31" s="3"/>
      <c r="C31" s="22">
        <v>67833301</v>
      </c>
      <c r="D31" s="22"/>
      <c r="E31" s="23">
        <v>76864005</v>
      </c>
      <c r="F31" s="24">
        <v>107887792</v>
      </c>
      <c r="G31" s="24">
        <v>6103381</v>
      </c>
      <c r="H31" s="24">
        <v>6631144</v>
      </c>
      <c r="I31" s="24">
        <v>6417553</v>
      </c>
      <c r="J31" s="24">
        <v>19152078</v>
      </c>
      <c r="K31" s="24">
        <v>8903166</v>
      </c>
      <c r="L31" s="24">
        <v>12676784</v>
      </c>
      <c r="M31" s="24">
        <v>8949239</v>
      </c>
      <c r="N31" s="24">
        <v>30529189</v>
      </c>
      <c r="O31" s="24">
        <v>7111925</v>
      </c>
      <c r="P31" s="24">
        <v>8427265</v>
      </c>
      <c r="Q31" s="24">
        <v>7350663</v>
      </c>
      <c r="R31" s="24">
        <v>22889853</v>
      </c>
      <c r="S31" s="24"/>
      <c r="T31" s="24"/>
      <c r="U31" s="24"/>
      <c r="V31" s="24"/>
      <c r="W31" s="24">
        <v>72571120</v>
      </c>
      <c r="X31" s="24">
        <v>56294199</v>
      </c>
      <c r="Y31" s="24">
        <v>16276921</v>
      </c>
      <c r="Z31" s="6">
        <v>28.91</v>
      </c>
      <c r="AA31" s="22">
        <v>107887792</v>
      </c>
    </row>
    <row r="32" spans="1:27" ht="13.5">
      <c r="A32" s="2" t="s">
        <v>36</v>
      </c>
      <c r="B32" s="3"/>
      <c r="C32" s="19">
        <f aca="true" t="shared" si="6" ref="C32:Y32">SUM(C33:C37)</f>
        <v>200417509</v>
      </c>
      <c r="D32" s="19">
        <f>SUM(D33:D37)</f>
        <v>0</v>
      </c>
      <c r="E32" s="20">
        <f t="shared" si="6"/>
        <v>221480146</v>
      </c>
      <c r="F32" s="21">
        <f t="shared" si="6"/>
        <v>224616657</v>
      </c>
      <c r="G32" s="21">
        <f t="shared" si="6"/>
        <v>8235363</v>
      </c>
      <c r="H32" s="21">
        <f t="shared" si="6"/>
        <v>10541855</v>
      </c>
      <c r="I32" s="21">
        <f t="shared" si="6"/>
        <v>11528050</v>
      </c>
      <c r="J32" s="21">
        <f t="shared" si="6"/>
        <v>30305268</v>
      </c>
      <c r="K32" s="21">
        <f t="shared" si="6"/>
        <v>13098223</v>
      </c>
      <c r="L32" s="21">
        <f t="shared" si="6"/>
        <v>19476271</v>
      </c>
      <c r="M32" s="21">
        <f t="shared" si="6"/>
        <v>13537216</v>
      </c>
      <c r="N32" s="21">
        <f t="shared" si="6"/>
        <v>46111710</v>
      </c>
      <c r="O32" s="21">
        <f t="shared" si="6"/>
        <v>11613734</v>
      </c>
      <c r="P32" s="21">
        <f t="shared" si="6"/>
        <v>14212644</v>
      </c>
      <c r="Q32" s="21">
        <f t="shared" si="6"/>
        <v>11894846</v>
      </c>
      <c r="R32" s="21">
        <f t="shared" si="6"/>
        <v>37721224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114138202</v>
      </c>
      <c r="X32" s="21">
        <f t="shared" si="6"/>
        <v>141061766</v>
      </c>
      <c r="Y32" s="21">
        <f t="shared" si="6"/>
        <v>-26923564</v>
      </c>
      <c r="Z32" s="4">
        <f>+IF(X32&lt;&gt;0,+(Y32/X32)*100,0)</f>
        <v>-19.086365330205776</v>
      </c>
      <c r="AA32" s="19">
        <f>SUM(AA33:AA37)</f>
        <v>224616657</v>
      </c>
    </row>
    <row r="33" spans="1:27" ht="13.5">
      <c r="A33" s="5" t="s">
        <v>37</v>
      </c>
      <c r="B33" s="3"/>
      <c r="C33" s="22">
        <v>22181149</v>
      </c>
      <c r="D33" s="22"/>
      <c r="E33" s="23">
        <v>24563876</v>
      </c>
      <c r="F33" s="24">
        <v>25358478</v>
      </c>
      <c r="G33" s="24">
        <v>1220375</v>
      </c>
      <c r="H33" s="24">
        <v>1505011</v>
      </c>
      <c r="I33" s="24">
        <v>1536409</v>
      </c>
      <c r="J33" s="24">
        <v>4261795</v>
      </c>
      <c r="K33" s="24">
        <v>1567041</v>
      </c>
      <c r="L33" s="24">
        <v>2742564</v>
      </c>
      <c r="M33" s="24">
        <v>3282746</v>
      </c>
      <c r="N33" s="24">
        <v>7592351</v>
      </c>
      <c r="O33" s="24">
        <v>1557263</v>
      </c>
      <c r="P33" s="24">
        <v>1810696</v>
      </c>
      <c r="Q33" s="24">
        <v>1865863</v>
      </c>
      <c r="R33" s="24">
        <v>5233822</v>
      </c>
      <c r="S33" s="24"/>
      <c r="T33" s="24"/>
      <c r="U33" s="24"/>
      <c r="V33" s="24"/>
      <c r="W33" s="24">
        <v>17087968</v>
      </c>
      <c r="X33" s="24">
        <v>16945889</v>
      </c>
      <c r="Y33" s="24">
        <v>142079</v>
      </c>
      <c r="Z33" s="6">
        <v>0.84</v>
      </c>
      <c r="AA33" s="22">
        <v>25358478</v>
      </c>
    </row>
    <row r="34" spans="1:27" ht="13.5">
      <c r="A34" s="5" t="s">
        <v>38</v>
      </c>
      <c r="B34" s="3"/>
      <c r="C34" s="22">
        <v>22206061</v>
      </c>
      <c r="D34" s="22"/>
      <c r="E34" s="23">
        <v>24252458</v>
      </c>
      <c r="F34" s="24">
        <v>24507159</v>
      </c>
      <c r="G34" s="24">
        <v>474792</v>
      </c>
      <c r="H34" s="24">
        <v>1044633</v>
      </c>
      <c r="I34" s="24">
        <v>960870</v>
      </c>
      <c r="J34" s="24">
        <v>2480295</v>
      </c>
      <c r="K34" s="24">
        <v>1215301</v>
      </c>
      <c r="L34" s="24">
        <v>3610165</v>
      </c>
      <c r="M34" s="24">
        <v>2264251</v>
      </c>
      <c r="N34" s="24">
        <v>7089717</v>
      </c>
      <c r="O34" s="24">
        <v>1093151</v>
      </c>
      <c r="P34" s="24">
        <v>2619602</v>
      </c>
      <c r="Q34" s="24">
        <v>1827762</v>
      </c>
      <c r="R34" s="24">
        <v>5540515</v>
      </c>
      <c r="S34" s="24"/>
      <c r="T34" s="24"/>
      <c r="U34" s="24"/>
      <c r="V34" s="24"/>
      <c r="W34" s="24">
        <v>15110527</v>
      </c>
      <c r="X34" s="24">
        <v>15676782</v>
      </c>
      <c r="Y34" s="24">
        <v>-566255</v>
      </c>
      <c r="Z34" s="6">
        <v>-3.61</v>
      </c>
      <c r="AA34" s="22">
        <v>24507159</v>
      </c>
    </row>
    <row r="35" spans="1:27" ht="13.5">
      <c r="A35" s="5" t="s">
        <v>39</v>
      </c>
      <c r="B35" s="3"/>
      <c r="C35" s="22">
        <v>107422258</v>
      </c>
      <c r="D35" s="22"/>
      <c r="E35" s="23">
        <v>100491608</v>
      </c>
      <c r="F35" s="24">
        <v>100632400</v>
      </c>
      <c r="G35" s="24">
        <v>3588091</v>
      </c>
      <c r="H35" s="24">
        <v>3591091</v>
      </c>
      <c r="I35" s="24">
        <v>4167707</v>
      </c>
      <c r="J35" s="24">
        <v>11346889</v>
      </c>
      <c r="K35" s="24">
        <v>4076460</v>
      </c>
      <c r="L35" s="24">
        <v>7713420</v>
      </c>
      <c r="M35" s="24">
        <v>5355910</v>
      </c>
      <c r="N35" s="24">
        <v>17145790</v>
      </c>
      <c r="O35" s="24">
        <v>5454327</v>
      </c>
      <c r="P35" s="24">
        <v>5819895</v>
      </c>
      <c r="Q35" s="24">
        <v>4776398</v>
      </c>
      <c r="R35" s="24">
        <v>16050620</v>
      </c>
      <c r="S35" s="24"/>
      <c r="T35" s="24"/>
      <c r="U35" s="24"/>
      <c r="V35" s="24"/>
      <c r="W35" s="24">
        <v>44543299</v>
      </c>
      <c r="X35" s="24">
        <v>44256030</v>
      </c>
      <c r="Y35" s="24">
        <v>287269</v>
      </c>
      <c r="Z35" s="6">
        <v>0.65</v>
      </c>
      <c r="AA35" s="22">
        <v>100632400</v>
      </c>
    </row>
    <row r="36" spans="1:27" ht="13.5">
      <c r="A36" s="5" t="s">
        <v>40</v>
      </c>
      <c r="B36" s="3"/>
      <c r="C36" s="22">
        <v>38738835</v>
      </c>
      <c r="D36" s="22"/>
      <c r="E36" s="23">
        <v>59876021</v>
      </c>
      <c r="F36" s="24">
        <v>61649720</v>
      </c>
      <c r="G36" s="24">
        <v>2354942</v>
      </c>
      <c r="H36" s="24">
        <v>3685731</v>
      </c>
      <c r="I36" s="24">
        <v>4012794</v>
      </c>
      <c r="J36" s="24">
        <v>10053467</v>
      </c>
      <c r="K36" s="24">
        <v>5313910</v>
      </c>
      <c r="L36" s="24">
        <v>4371004</v>
      </c>
      <c r="M36" s="24">
        <v>1750233</v>
      </c>
      <c r="N36" s="24">
        <v>11435147</v>
      </c>
      <c r="O36" s="24">
        <v>2825784</v>
      </c>
      <c r="P36" s="24">
        <v>3049631</v>
      </c>
      <c r="Q36" s="24">
        <v>2437707</v>
      </c>
      <c r="R36" s="24">
        <v>8313122</v>
      </c>
      <c r="S36" s="24"/>
      <c r="T36" s="24"/>
      <c r="U36" s="24"/>
      <c r="V36" s="24"/>
      <c r="W36" s="24">
        <v>29801736</v>
      </c>
      <c r="X36" s="24">
        <v>55757879</v>
      </c>
      <c r="Y36" s="24">
        <v>-25956143</v>
      </c>
      <c r="Z36" s="6">
        <v>-46.55</v>
      </c>
      <c r="AA36" s="22">
        <v>61649720</v>
      </c>
    </row>
    <row r="37" spans="1:27" ht="13.5">
      <c r="A37" s="5" t="s">
        <v>41</v>
      </c>
      <c r="B37" s="3"/>
      <c r="C37" s="25">
        <v>9869206</v>
      </c>
      <c r="D37" s="25"/>
      <c r="E37" s="26">
        <v>12296183</v>
      </c>
      <c r="F37" s="27">
        <v>12468900</v>
      </c>
      <c r="G37" s="27">
        <v>597163</v>
      </c>
      <c r="H37" s="27">
        <v>715389</v>
      </c>
      <c r="I37" s="27">
        <v>850270</v>
      </c>
      <c r="J37" s="27">
        <v>2162822</v>
      </c>
      <c r="K37" s="27">
        <v>925511</v>
      </c>
      <c r="L37" s="27">
        <v>1039118</v>
      </c>
      <c r="M37" s="27">
        <v>884076</v>
      </c>
      <c r="N37" s="27">
        <v>2848705</v>
      </c>
      <c r="O37" s="27">
        <v>683209</v>
      </c>
      <c r="P37" s="27">
        <v>912820</v>
      </c>
      <c r="Q37" s="27">
        <v>987116</v>
      </c>
      <c r="R37" s="27">
        <v>2583145</v>
      </c>
      <c r="S37" s="27"/>
      <c r="T37" s="27"/>
      <c r="U37" s="27"/>
      <c r="V37" s="27"/>
      <c r="W37" s="27">
        <v>7594672</v>
      </c>
      <c r="X37" s="27">
        <v>8425186</v>
      </c>
      <c r="Y37" s="27">
        <v>-830514</v>
      </c>
      <c r="Z37" s="7">
        <v>-9.86</v>
      </c>
      <c r="AA37" s="25">
        <v>12468900</v>
      </c>
    </row>
    <row r="38" spans="1:27" ht="13.5">
      <c r="A38" s="2" t="s">
        <v>42</v>
      </c>
      <c r="B38" s="8"/>
      <c r="C38" s="19">
        <f aca="true" t="shared" si="7" ref="C38:Y38">SUM(C39:C41)</f>
        <v>362365889</v>
      </c>
      <c r="D38" s="19">
        <f>SUM(D39:D41)</f>
        <v>0</v>
      </c>
      <c r="E38" s="20">
        <f t="shared" si="7"/>
        <v>392790577</v>
      </c>
      <c r="F38" s="21">
        <f t="shared" si="7"/>
        <v>370238947</v>
      </c>
      <c r="G38" s="21">
        <f t="shared" si="7"/>
        <v>10456162</v>
      </c>
      <c r="H38" s="21">
        <f t="shared" si="7"/>
        <v>23996224</v>
      </c>
      <c r="I38" s="21">
        <f t="shared" si="7"/>
        <v>15094894</v>
      </c>
      <c r="J38" s="21">
        <f t="shared" si="7"/>
        <v>49547280</v>
      </c>
      <c r="K38" s="21">
        <f t="shared" si="7"/>
        <v>27077965</v>
      </c>
      <c r="L38" s="21">
        <f t="shared" si="7"/>
        <v>53390451</v>
      </c>
      <c r="M38" s="21">
        <f t="shared" si="7"/>
        <v>21947367</v>
      </c>
      <c r="N38" s="21">
        <f t="shared" si="7"/>
        <v>102415783</v>
      </c>
      <c r="O38" s="21">
        <f t="shared" si="7"/>
        <v>19932606</v>
      </c>
      <c r="P38" s="21">
        <f t="shared" si="7"/>
        <v>36774458</v>
      </c>
      <c r="Q38" s="21">
        <f t="shared" si="7"/>
        <v>29823200</v>
      </c>
      <c r="R38" s="21">
        <f t="shared" si="7"/>
        <v>86530264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238493327</v>
      </c>
      <c r="X38" s="21">
        <f t="shared" si="7"/>
        <v>301618295</v>
      </c>
      <c r="Y38" s="21">
        <f t="shared" si="7"/>
        <v>-63124968</v>
      </c>
      <c r="Z38" s="4">
        <f>+IF(X38&lt;&gt;0,+(Y38/X38)*100,0)</f>
        <v>-20.928759643044863</v>
      </c>
      <c r="AA38" s="19">
        <f>SUM(AA39:AA41)</f>
        <v>370238947</v>
      </c>
    </row>
    <row r="39" spans="1:27" ht="13.5">
      <c r="A39" s="5" t="s">
        <v>43</v>
      </c>
      <c r="B39" s="3"/>
      <c r="C39" s="22">
        <v>21278882</v>
      </c>
      <c r="D39" s="22"/>
      <c r="E39" s="23">
        <v>26449713</v>
      </c>
      <c r="F39" s="24">
        <v>26040013</v>
      </c>
      <c r="G39" s="24">
        <v>2341219</v>
      </c>
      <c r="H39" s="24">
        <v>1504161</v>
      </c>
      <c r="I39" s="24">
        <v>1714477</v>
      </c>
      <c r="J39" s="24">
        <v>5559857</v>
      </c>
      <c r="K39" s="24">
        <v>1631046</v>
      </c>
      <c r="L39" s="24">
        <v>2574005</v>
      </c>
      <c r="M39" s="24">
        <v>1662118</v>
      </c>
      <c r="N39" s="24">
        <v>5867169</v>
      </c>
      <c r="O39" s="24">
        <v>1484178</v>
      </c>
      <c r="P39" s="24">
        <v>1773012</v>
      </c>
      <c r="Q39" s="24">
        <v>1644071</v>
      </c>
      <c r="R39" s="24">
        <v>4901261</v>
      </c>
      <c r="S39" s="24"/>
      <c r="T39" s="24"/>
      <c r="U39" s="24"/>
      <c r="V39" s="24"/>
      <c r="W39" s="24">
        <v>16328287</v>
      </c>
      <c r="X39" s="24">
        <v>18833837</v>
      </c>
      <c r="Y39" s="24">
        <v>-2505550</v>
      </c>
      <c r="Z39" s="6">
        <v>-13.3</v>
      </c>
      <c r="AA39" s="22">
        <v>26040013</v>
      </c>
    </row>
    <row r="40" spans="1:27" ht="13.5">
      <c r="A40" s="5" t="s">
        <v>44</v>
      </c>
      <c r="B40" s="3"/>
      <c r="C40" s="22">
        <v>335943046</v>
      </c>
      <c r="D40" s="22"/>
      <c r="E40" s="23">
        <v>360310977</v>
      </c>
      <c r="F40" s="24">
        <v>342915050</v>
      </c>
      <c r="G40" s="24">
        <v>3609802</v>
      </c>
      <c r="H40" s="24">
        <v>22149809</v>
      </c>
      <c r="I40" s="24">
        <v>13069205</v>
      </c>
      <c r="J40" s="24">
        <v>38828816</v>
      </c>
      <c r="K40" s="24">
        <v>25103201</v>
      </c>
      <c r="L40" s="24">
        <v>50341100</v>
      </c>
      <c r="M40" s="24">
        <v>19834028</v>
      </c>
      <c r="N40" s="24">
        <v>95278329</v>
      </c>
      <c r="O40" s="24">
        <v>18372428</v>
      </c>
      <c r="P40" s="24">
        <v>34884410</v>
      </c>
      <c r="Q40" s="24">
        <v>28088903</v>
      </c>
      <c r="R40" s="24">
        <v>81345741</v>
      </c>
      <c r="S40" s="24"/>
      <c r="T40" s="24"/>
      <c r="U40" s="24"/>
      <c r="V40" s="24"/>
      <c r="W40" s="24">
        <v>215452886</v>
      </c>
      <c r="X40" s="24">
        <v>278192758</v>
      </c>
      <c r="Y40" s="24">
        <v>-62739872</v>
      </c>
      <c r="Z40" s="6">
        <v>-22.55</v>
      </c>
      <c r="AA40" s="22">
        <v>342915050</v>
      </c>
    </row>
    <row r="41" spans="1:27" ht="13.5">
      <c r="A41" s="5" t="s">
        <v>45</v>
      </c>
      <c r="B41" s="3"/>
      <c r="C41" s="22">
        <v>5143961</v>
      </c>
      <c r="D41" s="22"/>
      <c r="E41" s="23">
        <v>6029887</v>
      </c>
      <c r="F41" s="24">
        <v>1283884</v>
      </c>
      <c r="G41" s="24">
        <v>4505141</v>
      </c>
      <c r="H41" s="24">
        <v>342254</v>
      </c>
      <c r="I41" s="24">
        <v>311212</v>
      </c>
      <c r="J41" s="24">
        <v>5158607</v>
      </c>
      <c r="K41" s="24">
        <v>343718</v>
      </c>
      <c r="L41" s="24">
        <v>475346</v>
      </c>
      <c r="M41" s="24">
        <v>451221</v>
      </c>
      <c r="N41" s="24">
        <v>1270285</v>
      </c>
      <c r="O41" s="24">
        <v>76000</v>
      </c>
      <c r="P41" s="24">
        <v>117036</v>
      </c>
      <c r="Q41" s="24">
        <v>90226</v>
      </c>
      <c r="R41" s="24">
        <v>283262</v>
      </c>
      <c r="S41" s="24"/>
      <c r="T41" s="24"/>
      <c r="U41" s="24"/>
      <c r="V41" s="24"/>
      <c r="W41" s="24">
        <v>6712154</v>
      </c>
      <c r="X41" s="24">
        <v>4591700</v>
      </c>
      <c r="Y41" s="24">
        <v>2120454</v>
      </c>
      <c r="Z41" s="6">
        <v>46.18</v>
      </c>
      <c r="AA41" s="22">
        <v>1283884</v>
      </c>
    </row>
    <row r="42" spans="1:27" ht="13.5">
      <c r="A42" s="2" t="s">
        <v>46</v>
      </c>
      <c r="B42" s="8"/>
      <c r="C42" s="19">
        <f aca="true" t="shared" si="8" ref="C42:Y42">SUM(C43:C46)</f>
        <v>741410255</v>
      </c>
      <c r="D42" s="19">
        <f>SUM(D43:D46)</f>
        <v>0</v>
      </c>
      <c r="E42" s="20">
        <f t="shared" si="8"/>
        <v>786688837</v>
      </c>
      <c r="F42" s="21">
        <f t="shared" si="8"/>
        <v>797954519</v>
      </c>
      <c r="G42" s="21">
        <f t="shared" si="8"/>
        <v>7366244</v>
      </c>
      <c r="H42" s="21">
        <f t="shared" si="8"/>
        <v>70027170</v>
      </c>
      <c r="I42" s="21">
        <f t="shared" si="8"/>
        <v>69100541</v>
      </c>
      <c r="J42" s="21">
        <f t="shared" si="8"/>
        <v>146493955</v>
      </c>
      <c r="K42" s="21">
        <f t="shared" si="8"/>
        <v>53233705</v>
      </c>
      <c r="L42" s="21">
        <f t="shared" si="8"/>
        <v>86543168</v>
      </c>
      <c r="M42" s="21">
        <f t="shared" si="8"/>
        <v>65588675</v>
      </c>
      <c r="N42" s="21">
        <f t="shared" si="8"/>
        <v>205365548</v>
      </c>
      <c r="O42" s="21">
        <f t="shared" si="8"/>
        <v>48598758</v>
      </c>
      <c r="P42" s="21">
        <f t="shared" si="8"/>
        <v>72207316</v>
      </c>
      <c r="Q42" s="21">
        <f t="shared" si="8"/>
        <v>56747859</v>
      </c>
      <c r="R42" s="21">
        <f t="shared" si="8"/>
        <v>177553933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529413436</v>
      </c>
      <c r="X42" s="21">
        <f t="shared" si="8"/>
        <v>579437341</v>
      </c>
      <c r="Y42" s="21">
        <f t="shared" si="8"/>
        <v>-50023905</v>
      </c>
      <c r="Z42" s="4">
        <f>+IF(X42&lt;&gt;0,+(Y42/X42)*100,0)</f>
        <v>-8.633186275787496</v>
      </c>
      <c r="AA42" s="19">
        <f>SUM(AA43:AA46)</f>
        <v>797954519</v>
      </c>
    </row>
    <row r="43" spans="1:27" ht="13.5">
      <c r="A43" s="5" t="s">
        <v>47</v>
      </c>
      <c r="B43" s="3"/>
      <c r="C43" s="22">
        <v>466846979</v>
      </c>
      <c r="D43" s="22"/>
      <c r="E43" s="23">
        <v>516098887</v>
      </c>
      <c r="F43" s="24">
        <v>529350153</v>
      </c>
      <c r="G43" s="24">
        <v>4409932</v>
      </c>
      <c r="H43" s="24">
        <v>53558691</v>
      </c>
      <c r="I43" s="24">
        <v>52656382</v>
      </c>
      <c r="J43" s="24">
        <v>110625005</v>
      </c>
      <c r="K43" s="24">
        <v>35520825</v>
      </c>
      <c r="L43" s="24">
        <v>45074292</v>
      </c>
      <c r="M43" s="24">
        <v>43019302</v>
      </c>
      <c r="N43" s="24">
        <v>123614419</v>
      </c>
      <c r="O43" s="24">
        <v>33257102</v>
      </c>
      <c r="P43" s="24">
        <v>41174924</v>
      </c>
      <c r="Q43" s="24">
        <v>33574256</v>
      </c>
      <c r="R43" s="24">
        <v>108006282</v>
      </c>
      <c r="S43" s="24"/>
      <c r="T43" s="24"/>
      <c r="U43" s="24"/>
      <c r="V43" s="24"/>
      <c r="W43" s="24">
        <v>342245706</v>
      </c>
      <c r="X43" s="24">
        <v>398750059</v>
      </c>
      <c r="Y43" s="24">
        <v>-56504353</v>
      </c>
      <c r="Z43" s="6">
        <v>-14.17</v>
      </c>
      <c r="AA43" s="22">
        <v>529350153</v>
      </c>
    </row>
    <row r="44" spans="1:27" ht="13.5">
      <c r="A44" s="5" t="s">
        <v>48</v>
      </c>
      <c r="B44" s="3"/>
      <c r="C44" s="22">
        <v>122380504</v>
      </c>
      <c r="D44" s="22"/>
      <c r="E44" s="23">
        <v>116942628</v>
      </c>
      <c r="F44" s="24">
        <v>111094231</v>
      </c>
      <c r="G44" s="24">
        <v>2547127</v>
      </c>
      <c r="H44" s="24">
        <v>6030779</v>
      </c>
      <c r="I44" s="24">
        <v>6879880</v>
      </c>
      <c r="J44" s="24">
        <v>15457786</v>
      </c>
      <c r="K44" s="24">
        <v>6626079</v>
      </c>
      <c r="L44" s="24">
        <v>18139591</v>
      </c>
      <c r="M44" s="24">
        <v>8908926</v>
      </c>
      <c r="N44" s="24">
        <v>33674596</v>
      </c>
      <c r="O44" s="24">
        <v>5817769</v>
      </c>
      <c r="P44" s="24">
        <v>13297180</v>
      </c>
      <c r="Q44" s="24">
        <v>10078749</v>
      </c>
      <c r="R44" s="24">
        <v>29193698</v>
      </c>
      <c r="S44" s="24"/>
      <c r="T44" s="24"/>
      <c r="U44" s="24"/>
      <c r="V44" s="24"/>
      <c r="W44" s="24">
        <v>78326080</v>
      </c>
      <c r="X44" s="24">
        <v>78679122</v>
      </c>
      <c r="Y44" s="24">
        <v>-353042</v>
      </c>
      <c r="Z44" s="6">
        <v>-0.45</v>
      </c>
      <c r="AA44" s="22">
        <v>111094231</v>
      </c>
    </row>
    <row r="45" spans="1:27" ht="13.5">
      <c r="A45" s="5" t="s">
        <v>49</v>
      </c>
      <c r="B45" s="3"/>
      <c r="C45" s="25">
        <v>88622778</v>
      </c>
      <c r="D45" s="25"/>
      <c r="E45" s="26">
        <v>94487149</v>
      </c>
      <c r="F45" s="27">
        <v>95904151</v>
      </c>
      <c r="G45" s="27">
        <v>-2772263</v>
      </c>
      <c r="H45" s="27">
        <v>4983472</v>
      </c>
      <c r="I45" s="27">
        <v>5787791</v>
      </c>
      <c r="J45" s="27">
        <v>7999000</v>
      </c>
      <c r="K45" s="27">
        <v>5757448</v>
      </c>
      <c r="L45" s="27">
        <v>14816901</v>
      </c>
      <c r="M45" s="27">
        <v>8373931</v>
      </c>
      <c r="N45" s="27">
        <v>28948280</v>
      </c>
      <c r="O45" s="27">
        <v>4708899</v>
      </c>
      <c r="P45" s="27">
        <v>10919586</v>
      </c>
      <c r="Q45" s="27">
        <v>7209118</v>
      </c>
      <c r="R45" s="27">
        <v>22837603</v>
      </c>
      <c r="S45" s="27"/>
      <c r="T45" s="27"/>
      <c r="U45" s="27"/>
      <c r="V45" s="27"/>
      <c r="W45" s="27">
        <v>59784883</v>
      </c>
      <c r="X45" s="27">
        <v>61278072</v>
      </c>
      <c r="Y45" s="27">
        <v>-1493189</v>
      </c>
      <c r="Z45" s="7">
        <v>-2.44</v>
      </c>
      <c r="AA45" s="25">
        <v>95904151</v>
      </c>
    </row>
    <row r="46" spans="1:27" ht="13.5">
      <c r="A46" s="5" t="s">
        <v>50</v>
      </c>
      <c r="B46" s="3"/>
      <c r="C46" s="22">
        <v>63559994</v>
      </c>
      <c r="D46" s="22"/>
      <c r="E46" s="23">
        <v>59160173</v>
      </c>
      <c r="F46" s="24">
        <v>61605984</v>
      </c>
      <c r="G46" s="24">
        <v>3181448</v>
      </c>
      <c r="H46" s="24">
        <v>5454228</v>
      </c>
      <c r="I46" s="24">
        <v>3776488</v>
      </c>
      <c r="J46" s="24">
        <v>12412164</v>
      </c>
      <c r="K46" s="24">
        <v>5329353</v>
      </c>
      <c r="L46" s="24">
        <v>8512384</v>
      </c>
      <c r="M46" s="24">
        <v>5286516</v>
      </c>
      <c r="N46" s="24">
        <v>19128253</v>
      </c>
      <c r="O46" s="24">
        <v>4814988</v>
      </c>
      <c r="P46" s="24">
        <v>6815626</v>
      </c>
      <c r="Q46" s="24">
        <v>5885736</v>
      </c>
      <c r="R46" s="24">
        <v>17516350</v>
      </c>
      <c r="S46" s="24"/>
      <c r="T46" s="24"/>
      <c r="U46" s="24"/>
      <c r="V46" s="24"/>
      <c r="W46" s="24">
        <v>49056767</v>
      </c>
      <c r="X46" s="24">
        <v>40730088</v>
      </c>
      <c r="Y46" s="24">
        <v>8326679</v>
      </c>
      <c r="Z46" s="6">
        <v>20.44</v>
      </c>
      <c r="AA46" s="22">
        <v>61605984</v>
      </c>
    </row>
    <row r="47" spans="1:27" ht="13.5">
      <c r="A47" s="2" t="s">
        <v>51</v>
      </c>
      <c r="B47" s="8" t="s">
        <v>52</v>
      </c>
      <c r="C47" s="19">
        <v>2776437</v>
      </c>
      <c r="D47" s="19"/>
      <c r="E47" s="20">
        <v>3416249</v>
      </c>
      <c r="F47" s="21">
        <v>3519849</v>
      </c>
      <c r="G47" s="21">
        <v>168380</v>
      </c>
      <c r="H47" s="21">
        <v>173338</v>
      </c>
      <c r="I47" s="21">
        <v>227326</v>
      </c>
      <c r="J47" s="21">
        <v>569044</v>
      </c>
      <c r="K47" s="21">
        <v>268461</v>
      </c>
      <c r="L47" s="21">
        <v>480451</v>
      </c>
      <c r="M47" s="21">
        <v>213886</v>
      </c>
      <c r="N47" s="21">
        <v>962798</v>
      </c>
      <c r="O47" s="21">
        <v>245920</v>
      </c>
      <c r="P47" s="21">
        <v>245752</v>
      </c>
      <c r="Q47" s="21">
        <v>309200</v>
      </c>
      <c r="R47" s="21">
        <v>800872</v>
      </c>
      <c r="S47" s="21"/>
      <c r="T47" s="21"/>
      <c r="U47" s="21"/>
      <c r="V47" s="21"/>
      <c r="W47" s="21">
        <v>2332714</v>
      </c>
      <c r="X47" s="21">
        <v>2527275</v>
      </c>
      <c r="Y47" s="21">
        <v>-194561</v>
      </c>
      <c r="Z47" s="4">
        <v>-7.7</v>
      </c>
      <c r="AA47" s="19">
        <v>3519849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1479275850</v>
      </c>
      <c r="D48" s="40">
        <f>+D28+D32+D38+D42+D47</f>
        <v>0</v>
      </c>
      <c r="E48" s="41">
        <f t="shared" si="9"/>
        <v>1627126377</v>
      </c>
      <c r="F48" s="42">
        <f t="shared" si="9"/>
        <v>1641524449</v>
      </c>
      <c r="G48" s="42">
        <f t="shared" si="9"/>
        <v>37202646</v>
      </c>
      <c r="H48" s="42">
        <f t="shared" si="9"/>
        <v>116852716</v>
      </c>
      <c r="I48" s="42">
        <f t="shared" si="9"/>
        <v>109713896</v>
      </c>
      <c r="J48" s="42">
        <f t="shared" si="9"/>
        <v>263769258</v>
      </c>
      <c r="K48" s="42">
        <f t="shared" si="9"/>
        <v>110831254</v>
      </c>
      <c r="L48" s="42">
        <f t="shared" si="9"/>
        <v>182301539</v>
      </c>
      <c r="M48" s="42">
        <f t="shared" si="9"/>
        <v>118127537</v>
      </c>
      <c r="N48" s="42">
        <f t="shared" si="9"/>
        <v>411260330</v>
      </c>
      <c r="O48" s="42">
        <f t="shared" si="9"/>
        <v>95542903</v>
      </c>
      <c r="P48" s="42">
        <f t="shared" si="9"/>
        <v>141275081</v>
      </c>
      <c r="Q48" s="42">
        <f t="shared" si="9"/>
        <v>114718737</v>
      </c>
      <c r="R48" s="42">
        <f t="shared" si="9"/>
        <v>351536721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1026566309</v>
      </c>
      <c r="X48" s="42">
        <f t="shared" si="9"/>
        <v>1168528655</v>
      </c>
      <c r="Y48" s="42">
        <f t="shared" si="9"/>
        <v>-141962346</v>
      </c>
      <c r="Z48" s="43">
        <f>+IF(X48&lt;&gt;0,+(Y48/X48)*100,0)</f>
        <v>-12.14881170372326</v>
      </c>
      <c r="AA48" s="40">
        <f>+AA28+AA32+AA38+AA42+AA47</f>
        <v>1641524449</v>
      </c>
    </row>
    <row r="49" spans="1:27" ht="13.5">
      <c r="A49" s="14" t="s">
        <v>58</v>
      </c>
      <c r="B49" s="15"/>
      <c r="C49" s="44">
        <f aca="true" t="shared" si="10" ref="C49:Y49">+C25-C48</f>
        <v>108549024</v>
      </c>
      <c r="D49" s="44">
        <f>+D25-D48</f>
        <v>0</v>
      </c>
      <c r="E49" s="45">
        <f t="shared" si="10"/>
        <v>50048455</v>
      </c>
      <c r="F49" s="46">
        <f t="shared" si="10"/>
        <v>93011748</v>
      </c>
      <c r="G49" s="46">
        <f t="shared" si="10"/>
        <v>32201136</v>
      </c>
      <c r="H49" s="46">
        <f t="shared" si="10"/>
        <v>-36736281</v>
      </c>
      <c r="I49" s="46">
        <f t="shared" si="10"/>
        <v>20090398</v>
      </c>
      <c r="J49" s="46">
        <f t="shared" si="10"/>
        <v>15555253</v>
      </c>
      <c r="K49" s="46">
        <f t="shared" si="10"/>
        <v>54291705</v>
      </c>
      <c r="L49" s="46">
        <f t="shared" si="10"/>
        <v>3133162</v>
      </c>
      <c r="M49" s="46">
        <f t="shared" si="10"/>
        <v>-41112642</v>
      </c>
      <c r="N49" s="46">
        <f t="shared" si="10"/>
        <v>16312225</v>
      </c>
      <c r="O49" s="46">
        <f t="shared" si="10"/>
        <v>30774969</v>
      </c>
      <c r="P49" s="46">
        <f t="shared" si="10"/>
        <v>32462252</v>
      </c>
      <c r="Q49" s="46">
        <f t="shared" si="10"/>
        <v>-14625892</v>
      </c>
      <c r="R49" s="46">
        <f t="shared" si="10"/>
        <v>48611329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80478807</v>
      </c>
      <c r="X49" s="46">
        <f>IF(F25=F48,0,X25-X48)</f>
        <v>67341588</v>
      </c>
      <c r="Y49" s="46">
        <f t="shared" si="10"/>
        <v>13137219</v>
      </c>
      <c r="Z49" s="47">
        <f>+IF(X49&lt;&gt;0,+(Y49/X49)*100,0)</f>
        <v>19.50832968180079</v>
      </c>
      <c r="AA49" s="44">
        <f>+AA25-AA48</f>
        <v>93011748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149580514</v>
      </c>
      <c r="D5" s="19">
        <f>SUM(D6:D8)</f>
        <v>0</v>
      </c>
      <c r="E5" s="20">
        <f t="shared" si="0"/>
        <v>216055327</v>
      </c>
      <c r="F5" s="21">
        <f t="shared" si="0"/>
        <v>213900583</v>
      </c>
      <c r="G5" s="21">
        <f t="shared" si="0"/>
        <v>101272354</v>
      </c>
      <c r="H5" s="21">
        <f t="shared" si="0"/>
        <v>2057514</v>
      </c>
      <c r="I5" s="21">
        <f t="shared" si="0"/>
        <v>1878347</v>
      </c>
      <c r="J5" s="21">
        <f t="shared" si="0"/>
        <v>105208215</v>
      </c>
      <c r="K5" s="21">
        <f t="shared" si="0"/>
        <v>3725729</v>
      </c>
      <c r="L5" s="21">
        <f t="shared" si="0"/>
        <v>4780240</v>
      </c>
      <c r="M5" s="21">
        <f t="shared" si="0"/>
        <v>20207557</v>
      </c>
      <c r="N5" s="21">
        <f t="shared" si="0"/>
        <v>28713526</v>
      </c>
      <c r="O5" s="21">
        <f t="shared" si="0"/>
        <v>3613462</v>
      </c>
      <c r="P5" s="21">
        <f t="shared" si="0"/>
        <v>9298966</v>
      </c>
      <c r="Q5" s="21">
        <f t="shared" si="0"/>
        <v>21502191</v>
      </c>
      <c r="R5" s="21">
        <f t="shared" si="0"/>
        <v>34414619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168336360</v>
      </c>
      <c r="X5" s="21">
        <f t="shared" si="0"/>
        <v>133954302</v>
      </c>
      <c r="Y5" s="21">
        <f t="shared" si="0"/>
        <v>34382058</v>
      </c>
      <c r="Z5" s="4">
        <f>+IF(X5&lt;&gt;0,+(Y5/X5)*100,0)</f>
        <v>25.667005453845</v>
      </c>
      <c r="AA5" s="19">
        <f>SUM(AA6:AA8)</f>
        <v>213900583</v>
      </c>
    </row>
    <row r="6" spans="1:27" ht="13.5">
      <c r="A6" s="5" t="s">
        <v>33</v>
      </c>
      <c r="B6" s="3"/>
      <c r="C6" s="22">
        <v>86991054</v>
      </c>
      <c r="D6" s="22"/>
      <c r="E6" s="23">
        <v>144903285</v>
      </c>
      <c r="F6" s="24">
        <v>138269385</v>
      </c>
      <c r="G6" s="24">
        <v>25558600</v>
      </c>
      <c r="H6" s="24">
        <v>2063223</v>
      </c>
      <c r="I6" s="24">
        <v>1887856</v>
      </c>
      <c r="J6" s="24">
        <v>29509679</v>
      </c>
      <c r="K6" s="24">
        <v>3775081</v>
      </c>
      <c r="L6" s="24">
        <v>4783396</v>
      </c>
      <c r="M6" s="24">
        <v>20222387</v>
      </c>
      <c r="N6" s="24">
        <v>28780864</v>
      </c>
      <c r="O6" s="24">
        <v>3613462</v>
      </c>
      <c r="P6" s="24">
        <v>9300282</v>
      </c>
      <c r="Q6" s="24">
        <v>21502191</v>
      </c>
      <c r="R6" s="24">
        <v>34415935</v>
      </c>
      <c r="S6" s="24"/>
      <c r="T6" s="24"/>
      <c r="U6" s="24"/>
      <c r="V6" s="24"/>
      <c r="W6" s="24">
        <v>92706478</v>
      </c>
      <c r="X6" s="24">
        <v>89840036</v>
      </c>
      <c r="Y6" s="24">
        <v>2866442</v>
      </c>
      <c r="Z6" s="6">
        <v>3.19</v>
      </c>
      <c r="AA6" s="22">
        <v>138269385</v>
      </c>
    </row>
    <row r="7" spans="1:27" ht="13.5">
      <c r="A7" s="5" t="s">
        <v>34</v>
      </c>
      <c r="B7" s="3"/>
      <c r="C7" s="25">
        <v>62589460</v>
      </c>
      <c r="D7" s="25"/>
      <c r="E7" s="26">
        <v>71152042</v>
      </c>
      <c r="F7" s="27">
        <v>75631198</v>
      </c>
      <c r="G7" s="27">
        <v>75713754</v>
      </c>
      <c r="H7" s="27">
        <v>-5709</v>
      </c>
      <c r="I7" s="27">
        <v>-9509</v>
      </c>
      <c r="J7" s="27">
        <v>75698536</v>
      </c>
      <c r="K7" s="27">
        <v>-49352</v>
      </c>
      <c r="L7" s="27">
        <v>-3156</v>
      </c>
      <c r="M7" s="27">
        <v>-14830</v>
      </c>
      <c r="N7" s="27">
        <v>-67338</v>
      </c>
      <c r="O7" s="27"/>
      <c r="P7" s="27">
        <v>-1316</v>
      </c>
      <c r="Q7" s="27"/>
      <c r="R7" s="27">
        <v>-1316</v>
      </c>
      <c r="S7" s="27"/>
      <c r="T7" s="27"/>
      <c r="U7" s="27"/>
      <c r="V7" s="27"/>
      <c r="W7" s="27">
        <v>75629882</v>
      </c>
      <c r="X7" s="27">
        <v>44114266</v>
      </c>
      <c r="Y7" s="27">
        <v>31515616</v>
      </c>
      <c r="Z7" s="7">
        <v>71.44</v>
      </c>
      <c r="AA7" s="25">
        <v>75631198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17179425</v>
      </c>
      <c r="D9" s="19">
        <f>SUM(D10:D14)</f>
        <v>0</v>
      </c>
      <c r="E9" s="20">
        <f t="shared" si="1"/>
        <v>29372891</v>
      </c>
      <c r="F9" s="21">
        <f t="shared" si="1"/>
        <v>30203810</v>
      </c>
      <c r="G9" s="21">
        <f t="shared" si="1"/>
        <v>461632</v>
      </c>
      <c r="H9" s="21">
        <f t="shared" si="1"/>
        <v>2422704</v>
      </c>
      <c r="I9" s="21">
        <f t="shared" si="1"/>
        <v>1889650</v>
      </c>
      <c r="J9" s="21">
        <f t="shared" si="1"/>
        <v>4773986</v>
      </c>
      <c r="K9" s="21">
        <f t="shared" si="1"/>
        <v>2217364</v>
      </c>
      <c r="L9" s="21">
        <f t="shared" si="1"/>
        <v>2128023</v>
      </c>
      <c r="M9" s="21">
        <f t="shared" si="1"/>
        <v>1844137</v>
      </c>
      <c r="N9" s="21">
        <f t="shared" si="1"/>
        <v>6189524</v>
      </c>
      <c r="O9" s="21">
        <f t="shared" si="1"/>
        <v>2169731</v>
      </c>
      <c r="P9" s="21">
        <f t="shared" si="1"/>
        <v>1126224</v>
      </c>
      <c r="Q9" s="21">
        <f t="shared" si="1"/>
        <v>2041796</v>
      </c>
      <c r="R9" s="21">
        <f t="shared" si="1"/>
        <v>5337751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16301261</v>
      </c>
      <c r="X9" s="21">
        <f t="shared" si="1"/>
        <v>12634412</v>
      </c>
      <c r="Y9" s="21">
        <f t="shared" si="1"/>
        <v>3666849</v>
      </c>
      <c r="Z9" s="4">
        <f>+IF(X9&lt;&gt;0,+(Y9/X9)*100,0)</f>
        <v>29.02271193942385</v>
      </c>
      <c r="AA9" s="19">
        <f>SUM(AA10:AA14)</f>
        <v>30203810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1821050</v>
      </c>
      <c r="D11" s="22"/>
      <c r="E11" s="23">
        <v>2436875</v>
      </c>
      <c r="F11" s="24">
        <v>2081965</v>
      </c>
      <c r="G11" s="24">
        <v>130001</v>
      </c>
      <c r="H11" s="24">
        <v>86561</v>
      </c>
      <c r="I11" s="24">
        <v>211712</v>
      </c>
      <c r="J11" s="24">
        <v>428274</v>
      </c>
      <c r="K11" s="24">
        <v>112343</v>
      </c>
      <c r="L11" s="24">
        <v>134973</v>
      </c>
      <c r="M11" s="24">
        <v>160906</v>
      </c>
      <c r="N11" s="24">
        <v>408222</v>
      </c>
      <c r="O11" s="24">
        <v>391891</v>
      </c>
      <c r="P11" s="24">
        <v>159974</v>
      </c>
      <c r="Q11" s="24">
        <v>161070</v>
      </c>
      <c r="R11" s="24">
        <v>712935</v>
      </c>
      <c r="S11" s="24"/>
      <c r="T11" s="24"/>
      <c r="U11" s="24"/>
      <c r="V11" s="24"/>
      <c r="W11" s="24">
        <v>1549431</v>
      </c>
      <c r="X11" s="24">
        <v>1510864</v>
      </c>
      <c r="Y11" s="24">
        <v>38567</v>
      </c>
      <c r="Z11" s="6">
        <v>2.55</v>
      </c>
      <c r="AA11" s="22">
        <v>2081965</v>
      </c>
    </row>
    <row r="12" spans="1:27" ht="13.5">
      <c r="A12" s="5" t="s">
        <v>39</v>
      </c>
      <c r="B12" s="3"/>
      <c r="C12" s="22">
        <v>15358375</v>
      </c>
      <c r="D12" s="22"/>
      <c r="E12" s="23">
        <v>26936016</v>
      </c>
      <c r="F12" s="24">
        <v>28121845</v>
      </c>
      <c r="G12" s="24">
        <v>331631</v>
      </c>
      <c r="H12" s="24">
        <v>2336143</v>
      </c>
      <c r="I12" s="24">
        <v>1677938</v>
      </c>
      <c r="J12" s="24">
        <v>4345712</v>
      </c>
      <c r="K12" s="24">
        <v>2105021</v>
      </c>
      <c r="L12" s="24">
        <v>1993050</v>
      </c>
      <c r="M12" s="24">
        <v>1683231</v>
      </c>
      <c r="N12" s="24">
        <v>5781302</v>
      </c>
      <c r="O12" s="24">
        <v>1777840</v>
      </c>
      <c r="P12" s="24">
        <v>966250</v>
      </c>
      <c r="Q12" s="24">
        <v>1880726</v>
      </c>
      <c r="R12" s="24">
        <v>4624816</v>
      </c>
      <c r="S12" s="24"/>
      <c r="T12" s="24"/>
      <c r="U12" s="24"/>
      <c r="V12" s="24"/>
      <c r="W12" s="24">
        <v>14751830</v>
      </c>
      <c r="X12" s="24">
        <v>11123548</v>
      </c>
      <c r="Y12" s="24">
        <v>3628282</v>
      </c>
      <c r="Z12" s="6">
        <v>32.62</v>
      </c>
      <c r="AA12" s="22">
        <v>28121845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308032100</v>
      </c>
      <c r="D19" s="19">
        <f>SUM(D20:D23)</f>
        <v>0</v>
      </c>
      <c r="E19" s="20">
        <f t="shared" si="3"/>
        <v>382519748</v>
      </c>
      <c r="F19" s="21">
        <f t="shared" si="3"/>
        <v>379611115</v>
      </c>
      <c r="G19" s="21">
        <f t="shared" si="3"/>
        <v>80820064</v>
      </c>
      <c r="H19" s="21">
        <f t="shared" si="3"/>
        <v>25458331</v>
      </c>
      <c r="I19" s="21">
        <f t="shared" si="3"/>
        <v>23809797</v>
      </c>
      <c r="J19" s="21">
        <f t="shared" si="3"/>
        <v>130088192</v>
      </c>
      <c r="K19" s="21">
        <f t="shared" si="3"/>
        <v>19940001</v>
      </c>
      <c r="L19" s="21">
        <f t="shared" si="3"/>
        <v>22819123</v>
      </c>
      <c r="M19" s="21">
        <f t="shared" si="3"/>
        <v>21775925</v>
      </c>
      <c r="N19" s="21">
        <f t="shared" si="3"/>
        <v>64535049</v>
      </c>
      <c r="O19" s="21">
        <f t="shared" si="3"/>
        <v>28247771</v>
      </c>
      <c r="P19" s="21">
        <f t="shared" si="3"/>
        <v>43987719</v>
      </c>
      <c r="Q19" s="21">
        <f t="shared" si="3"/>
        <v>27710916</v>
      </c>
      <c r="R19" s="21">
        <f t="shared" si="3"/>
        <v>99946406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294569647</v>
      </c>
      <c r="X19" s="21">
        <f t="shared" si="3"/>
        <v>239608743</v>
      </c>
      <c r="Y19" s="21">
        <f t="shared" si="3"/>
        <v>54960904</v>
      </c>
      <c r="Z19" s="4">
        <f>+IF(X19&lt;&gt;0,+(Y19/X19)*100,0)</f>
        <v>22.937770680596575</v>
      </c>
      <c r="AA19" s="19">
        <f>SUM(AA20:AA23)</f>
        <v>379611115</v>
      </c>
    </row>
    <row r="20" spans="1:27" ht="13.5">
      <c r="A20" s="5" t="s">
        <v>47</v>
      </c>
      <c r="B20" s="3"/>
      <c r="C20" s="22">
        <v>196386292</v>
      </c>
      <c r="D20" s="22"/>
      <c r="E20" s="23">
        <v>232535540</v>
      </c>
      <c r="F20" s="24">
        <v>227182329</v>
      </c>
      <c r="G20" s="24">
        <v>19832016</v>
      </c>
      <c r="H20" s="24">
        <v>19909968</v>
      </c>
      <c r="I20" s="24">
        <v>18006407</v>
      </c>
      <c r="J20" s="24">
        <v>57748391</v>
      </c>
      <c r="K20" s="24">
        <v>17226906</v>
      </c>
      <c r="L20" s="24">
        <v>17991696</v>
      </c>
      <c r="M20" s="24">
        <v>16046200</v>
      </c>
      <c r="N20" s="24">
        <v>51264802</v>
      </c>
      <c r="O20" s="24">
        <v>18616177</v>
      </c>
      <c r="P20" s="24">
        <v>19619283</v>
      </c>
      <c r="Q20" s="24">
        <v>18567182</v>
      </c>
      <c r="R20" s="24">
        <v>56802642</v>
      </c>
      <c r="S20" s="24"/>
      <c r="T20" s="24"/>
      <c r="U20" s="24"/>
      <c r="V20" s="24"/>
      <c r="W20" s="24">
        <v>165815835</v>
      </c>
      <c r="X20" s="24">
        <v>148158102</v>
      </c>
      <c r="Y20" s="24">
        <v>17657733</v>
      </c>
      <c r="Z20" s="6">
        <v>11.92</v>
      </c>
      <c r="AA20" s="22">
        <v>227182329</v>
      </c>
    </row>
    <row r="21" spans="1:27" ht="13.5">
      <c r="A21" s="5" t="s">
        <v>48</v>
      </c>
      <c r="B21" s="3"/>
      <c r="C21" s="22">
        <v>60164912</v>
      </c>
      <c r="D21" s="22"/>
      <c r="E21" s="23">
        <v>81680569</v>
      </c>
      <c r="F21" s="24">
        <v>82428562</v>
      </c>
      <c r="G21" s="24">
        <v>5322939</v>
      </c>
      <c r="H21" s="24">
        <v>4983994</v>
      </c>
      <c r="I21" s="24">
        <v>5832576</v>
      </c>
      <c r="J21" s="24">
        <v>16139509</v>
      </c>
      <c r="K21" s="24">
        <v>2777446</v>
      </c>
      <c r="L21" s="24">
        <v>5071827</v>
      </c>
      <c r="M21" s="24">
        <v>6031086</v>
      </c>
      <c r="N21" s="24">
        <v>13880359</v>
      </c>
      <c r="O21" s="24">
        <v>9495064</v>
      </c>
      <c r="P21" s="24">
        <v>24102468</v>
      </c>
      <c r="Q21" s="24">
        <v>9009551</v>
      </c>
      <c r="R21" s="24">
        <v>42607083</v>
      </c>
      <c r="S21" s="24"/>
      <c r="T21" s="24"/>
      <c r="U21" s="24"/>
      <c r="V21" s="24"/>
      <c r="W21" s="24">
        <v>72626951</v>
      </c>
      <c r="X21" s="24">
        <v>49375188</v>
      </c>
      <c r="Y21" s="24">
        <v>23251763</v>
      </c>
      <c r="Z21" s="6">
        <v>47.09</v>
      </c>
      <c r="AA21" s="22">
        <v>82428562</v>
      </c>
    </row>
    <row r="22" spans="1:27" ht="13.5">
      <c r="A22" s="5" t="s">
        <v>49</v>
      </c>
      <c r="B22" s="3"/>
      <c r="C22" s="25">
        <v>32242894</v>
      </c>
      <c r="D22" s="25"/>
      <c r="E22" s="26">
        <v>41956289</v>
      </c>
      <c r="F22" s="27">
        <v>42254298</v>
      </c>
      <c r="G22" s="27">
        <v>32918391</v>
      </c>
      <c r="H22" s="27">
        <v>498060</v>
      </c>
      <c r="I22" s="27">
        <v>-2370</v>
      </c>
      <c r="J22" s="27">
        <v>33414081</v>
      </c>
      <c r="K22" s="27">
        <v>96893</v>
      </c>
      <c r="L22" s="27">
        <v>165219</v>
      </c>
      <c r="M22" s="27">
        <v>75108</v>
      </c>
      <c r="N22" s="27">
        <v>337220</v>
      </c>
      <c r="O22" s="27">
        <v>78472</v>
      </c>
      <c r="P22" s="27">
        <v>521010</v>
      </c>
      <c r="Q22" s="27">
        <v>96669</v>
      </c>
      <c r="R22" s="27">
        <v>696151</v>
      </c>
      <c r="S22" s="27"/>
      <c r="T22" s="27"/>
      <c r="U22" s="27"/>
      <c r="V22" s="27"/>
      <c r="W22" s="27">
        <v>34447452</v>
      </c>
      <c r="X22" s="27">
        <v>25740099</v>
      </c>
      <c r="Y22" s="27">
        <v>8707353</v>
      </c>
      <c r="Z22" s="7">
        <v>33.83</v>
      </c>
      <c r="AA22" s="25">
        <v>42254298</v>
      </c>
    </row>
    <row r="23" spans="1:27" ht="13.5">
      <c r="A23" s="5" t="s">
        <v>50</v>
      </c>
      <c r="B23" s="3"/>
      <c r="C23" s="22">
        <v>19238002</v>
      </c>
      <c r="D23" s="22"/>
      <c r="E23" s="23">
        <v>26347350</v>
      </c>
      <c r="F23" s="24">
        <v>27745926</v>
      </c>
      <c r="G23" s="24">
        <v>22746718</v>
      </c>
      <c r="H23" s="24">
        <v>66309</v>
      </c>
      <c r="I23" s="24">
        <v>-26816</v>
      </c>
      <c r="J23" s="24">
        <v>22786211</v>
      </c>
      <c r="K23" s="24">
        <v>-161244</v>
      </c>
      <c r="L23" s="24">
        <v>-409619</v>
      </c>
      <c r="M23" s="24">
        <v>-376469</v>
      </c>
      <c r="N23" s="24">
        <v>-947332</v>
      </c>
      <c r="O23" s="24">
        <v>58058</v>
      </c>
      <c r="P23" s="24">
        <v>-255042</v>
      </c>
      <c r="Q23" s="24">
        <v>37514</v>
      </c>
      <c r="R23" s="24">
        <v>-159470</v>
      </c>
      <c r="S23" s="24"/>
      <c r="T23" s="24"/>
      <c r="U23" s="24"/>
      <c r="V23" s="24"/>
      <c r="W23" s="24">
        <v>21679409</v>
      </c>
      <c r="X23" s="24">
        <v>16335354</v>
      </c>
      <c r="Y23" s="24">
        <v>5344055</v>
      </c>
      <c r="Z23" s="6">
        <v>32.71</v>
      </c>
      <c r="AA23" s="22">
        <v>27745926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474792039</v>
      </c>
      <c r="D25" s="40">
        <f>+D5+D9+D15+D19+D24</f>
        <v>0</v>
      </c>
      <c r="E25" s="41">
        <f t="shared" si="4"/>
        <v>627947966</v>
      </c>
      <c r="F25" s="42">
        <f t="shared" si="4"/>
        <v>623715508</v>
      </c>
      <c r="G25" s="42">
        <f t="shared" si="4"/>
        <v>182554050</v>
      </c>
      <c r="H25" s="42">
        <f t="shared" si="4"/>
        <v>29938549</v>
      </c>
      <c r="I25" s="42">
        <f t="shared" si="4"/>
        <v>27577794</v>
      </c>
      <c r="J25" s="42">
        <f t="shared" si="4"/>
        <v>240070393</v>
      </c>
      <c r="K25" s="42">
        <f t="shared" si="4"/>
        <v>25883094</v>
      </c>
      <c r="L25" s="42">
        <f t="shared" si="4"/>
        <v>29727386</v>
      </c>
      <c r="M25" s="42">
        <f t="shared" si="4"/>
        <v>43827619</v>
      </c>
      <c r="N25" s="42">
        <f t="shared" si="4"/>
        <v>99438099</v>
      </c>
      <c r="O25" s="42">
        <f t="shared" si="4"/>
        <v>34030964</v>
      </c>
      <c r="P25" s="42">
        <f t="shared" si="4"/>
        <v>54412909</v>
      </c>
      <c r="Q25" s="42">
        <f t="shared" si="4"/>
        <v>51254903</v>
      </c>
      <c r="R25" s="42">
        <f t="shared" si="4"/>
        <v>139698776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479207268</v>
      </c>
      <c r="X25" s="42">
        <f t="shared" si="4"/>
        <v>386197457</v>
      </c>
      <c r="Y25" s="42">
        <f t="shared" si="4"/>
        <v>93009811</v>
      </c>
      <c r="Z25" s="43">
        <f>+IF(X25&lt;&gt;0,+(Y25/X25)*100,0)</f>
        <v>24.083486132328417</v>
      </c>
      <c r="AA25" s="40">
        <f>+AA5+AA9+AA15+AA19+AA24</f>
        <v>623715508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150824527</v>
      </c>
      <c r="D28" s="19">
        <f>SUM(D29:D31)</f>
        <v>0</v>
      </c>
      <c r="E28" s="20">
        <f t="shared" si="5"/>
        <v>157204685</v>
      </c>
      <c r="F28" s="21">
        <f t="shared" si="5"/>
        <v>164656214</v>
      </c>
      <c r="G28" s="21">
        <f t="shared" si="5"/>
        <v>19954626</v>
      </c>
      <c r="H28" s="21">
        <f t="shared" si="5"/>
        <v>9353082</v>
      </c>
      <c r="I28" s="21">
        <f t="shared" si="5"/>
        <v>11265511</v>
      </c>
      <c r="J28" s="21">
        <f t="shared" si="5"/>
        <v>40573219</v>
      </c>
      <c r="K28" s="21">
        <f t="shared" si="5"/>
        <v>15773310</v>
      </c>
      <c r="L28" s="21">
        <f t="shared" si="5"/>
        <v>12108396</v>
      </c>
      <c r="M28" s="21">
        <f t="shared" si="5"/>
        <v>12610904</v>
      </c>
      <c r="N28" s="21">
        <f t="shared" si="5"/>
        <v>40492610</v>
      </c>
      <c r="O28" s="21">
        <f t="shared" si="5"/>
        <v>8970563</v>
      </c>
      <c r="P28" s="21">
        <f t="shared" si="5"/>
        <v>14737705</v>
      </c>
      <c r="Q28" s="21">
        <f t="shared" si="5"/>
        <v>8956433</v>
      </c>
      <c r="R28" s="21">
        <f t="shared" si="5"/>
        <v>32664701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113730530</v>
      </c>
      <c r="X28" s="21">
        <f t="shared" si="5"/>
        <v>96361604</v>
      </c>
      <c r="Y28" s="21">
        <f t="shared" si="5"/>
        <v>17368926</v>
      </c>
      <c r="Z28" s="4">
        <f>+IF(X28&lt;&gt;0,+(Y28/X28)*100,0)</f>
        <v>18.024737321724118</v>
      </c>
      <c r="AA28" s="19">
        <f>SUM(AA29:AA31)</f>
        <v>164656214</v>
      </c>
    </row>
    <row r="29" spans="1:27" ht="13.5">
      <c r="A29" s="5" t="s">
        <v>33</v>
      </c>
      <c r="B29" s="3"/>
      <c r="C29" s="22">
        <v>102510945</v>
      </c>
      <c r="D29" s="22"/>
      <c r="E29" s="23">
        <v>95263570</v>
      </c>
      <c r="F29" s="24">
        <v>95238144</v>
      </c>
      <c r="G29" s="24">
        <v>14764685</v>
      </c>
      <c r="H29" s="24">
        <v>4870358</v>
      </c>
      <c r="I29" s="24">
        <v>6699552</v>
      </c>
      <c r="J29" s="24">
        <v>26334595</v>
      </c>
      <c r="K29" s="24">
        <v>11689394</v>
      </c>
      <c r="L29" s="24">
        <v>6410311</v>
      </c>
      <c r="M29" s="24">
        <v>8878241</v>
      </c>
      <c r="N29" s="24">
        <v>26977946</v>
      </c>
      <c r="O29" s="24">
        <v>5463891</v>
      </c>
      <c r="P29" s="24">
        <v>10444570</v>
      </c>
      <c r="Q29" s="24">
        <v>5197507</v>
      </c>
      <c r="R29" s="24">
        <v>21105968</v>
      </c>
      <c r="S29" s="24"/>
      <c r="T29" s="24"/>
      <c r="U29" s="24"/>
      <c r="V29" s="24"/>
      <c r="W29" s="24">
        <v>74418509</v>
      </c>
      <c r="X29" s="24">
        <v>59497412</v>
      </c>
      <c r="Y29" s="24">
        <v>14921097</v>
      </c>
      <c r="Z29" s="6">
        <v>25.08</v>
      </c>
      <c r="AA29" s="22">
        <v>95238144</v>
      </c>
    </row>
    <row r="30" spans="1:27" ht="13.5">
      <c r="A30" s="5" t="s">
        <v>34</v>
      </c>
      <c r="B30" s="3"/>
      <c r="C30" s="25">
        <v>26221969</v>
      </c>
      <c r="D30" s="25"/>
      <c r="E30" s="26">
        <v>34927962</v>
      </c>
      <c r="F30" s="27">
        <v>39895446</v>
      </c>
      <c r="G30" s="27">
        <v>1457729</v>
      </c>
      <c r="H30" s="27">
        <v>2544073</v>
      </c>
      <c r="I30" s="27">
        <v>2848622</v>
      </c>
      <c r="J30" s="27">
        <v>6850424</v>
      </c>
      <c r="K30" s="27">
        <v>2202086</v>
      </c>
      <c r="L30" s="27">
        <v>2990669</v>
      </c>
      <c r="M30" s="27">
        <v>2181816</v>
      </c>
      <c r="N30" s="27">
        <v>7374571</v>
      </c>
      <c r="O30" s="27">
        <v>1816151</v>
      </c>
      <c r="P30" s="27">
        <v>2244594</v>
      </c>
      <c r="Q30" s="27">
        <v>2561150</v>
      </c>
      <c r="R30" s="27">
        <v>6621895</v>
      </c>
      <c r="S30" s="27"/>
      <c r="T30" s="27"/>
      <c r="U30" s="27"/>
      <c r="V30" s="27"/>
      <c r="W30" s="27">
        <v>20846890</v>
      </c>
      <c r="X30" s="27">
        <v>20178036</v>
      </c>
      <c r="Y30" s="27">
        <v>668854</v>
      </c>
      <c r="Z30" s="7">
        <v>3.31</v>
      </c>
      <c r="AA30" s="25">
        <v>39895446</v>
      </c>
    </row>
    <row r="31" spans="1:27" ht="13.5">
      <c r="A31" s="5" t="s">
        <v>35</v>
      </c>
      <c r="B31" s="3"/>
      <c r="C31" s="22">
        <v>22091613</v>
      </c>
      <c r="D31" s="22"/>
      <c r="E31" s="23">
        <v>27013153</v>
      </c>
      <c r="F31" s="24">
        <v>29522624</v>
      </c>
      <c r="G31" s="24">
        <v>3732212</v>
      </c>
      <c r="H31" s="24">
        <v>1938651</v>
      </c>
      <c r="I31" s="24">
        <v>1717337</v>
      </c>
      <c r="J31" s="24">
        <v>7388200</v>
      </c>
      <c r="K31" s="24">
        <v>1881830</v>
      </c>
      <c r="L31" s="24">
        <v>2707416</v>
      </c>
      <c r="M31" s="24">
        <v>1550847</v>
      </c>
      <c r="N31" s="24">
        <v>6140093</v>
      </c>
      <c r="O31" s="24">
        <v>1690521</v>
      </c>
      <c r="P31" s="24">
        <v>2048541</v>
      </c>
      <c r="Q31" s="24">
        <v>1197776</v>
      </c>
      <c r="R31" s="24">
        <v>4936838</v>
      </c>
      <c r="S31" s="24"/>
      <c r="T31" s="24"/>
      <c r="U31" s="24"/>
      <c r="V31" s="24"/>
      <c r="W31" s="24">
        <v>18465131</v>
      </c>
      <c r="X31" s="24">
        <v>16686156</v>
      </c>
      <c r="Y31" s="24">
        <v>1778975</v>
      </c>
      <c r="Z31" s="6">
        <v>10.66</v>
      </c>
      <c r="AA31" s="22">
        <v>29522624</v>
      </c>
    </row>
    <row r="32" spans="1:27" ht="13.5">
      <c r="A32" s="2" t="s">
        <v>36</v>
      </c>
      <c r="B32" s="3"/>
      <c r="C32" s="19">
        <f aca="true" t="shared" si="6" ref="C32:Y32">SUM(C33:C37)</f>
        <v>63542632</v>
      </c>
      <c r="D32" s="19">
        <f>SUM(D33:D37)</f>
        <v>0</v>
      </c>
      <c r="E32" s="20">
        <f t="shared" si="6"/>
        <v>115448039</v>
      </c>
      <c r="F32" s="21">
        <f t="shared" si="6"/>
        <v>95832985</v>
      </c>
      <c r="G32" s="21">
        <f t="shared" si="6"/>
        <v>4334811</v>
      </c>
      <c r="H32" s="21">
        <f t="shared" si="6"/>
        <v>5453792</v>
      </c>
      <c r="I32" s="21">
        <f t="shared" si="6"/>
        <v>6169005</v>
      </c>
      <c r="J32" s="21">
        <f t="shared" si="6"/>
        <v>15957608</v>
      </c>
      <c r="K32" s="21">
        <f t="shared" si="6"/>
        <v>7283176</v>
      </c>
      <c r="L32" s="21">
        <f t="shared" si="6"/>
        <v>8396709</v>
      </c>
      <c r="M32" s="21">
        <f t="shared" si="6"/>
        <v>5023768</v>
      </c>
      <c r="N32" s="21">
        <f t="shared" si="6"/>
        <v>20703653</v>
      </c>
      <c r="O32" s="21">
        <f t="shared" si="6"/>
        <v>7185211</v>
      </c>
      <c r="P32" s="21">
        <f t="shared" si="6"/>
        <v>7033065</v>
      </c>
      <c r="Q32" s="21">
        <f t="shared" si="6"/>
        <v>7136755</v>
      </c>
      <c r="R32" s="21">
        <f t="shared" si="6"/>
        <v>21355031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58016292</v>
      </c>
      <c r="X32" s="21">
        <f t="shared" si="6"/>
        <v>66462609</v>
      </c>
      <c r="Y32" s="21">
        <f t="shared" si="6"/>
        <v>-8446317</v>
      </c>
      <c r="Z32" s="4">
        <f>+IF(X32&lt;&gt;0,+(Y32/X32)*100,0)</f>
        <v>-12.708374117543295</v>
      </c>
      <c r="AA32" s="19">
        <f>SUM(AA33:AA37)</f>
        <v>95832985</v>
      </c>
    </row>
    <row r="33" spans="1:27" ht="13.5">
      <c r="A33" s="5" t="s">
        <v>37</v>
      </c>
      <c r="B33" s="3"/>
      <c r="C33" s="22">
        <v>20138216</v>
      </c>
      <c r="D33" s="22"/>
      <c r="E33" s="23">
        <v>23554096</v>
      </c>
      <c r="F33" s="24">
        <v>26325269</v>
      </c>
      <c r="G33" s="24">
        <v>975342</v>
      </c>
      <c r="H33" s="24">
        <v>1194573</v>
      </c>
      <c r="I33" s="24">
        <v>1633432</v>
      </c>
      <c r="J33" s="24">
        <v>3803347</v>
      </c>
      <c r="K33" s="24">
        <v>2345635</v>
      </c>
      <c r="L33" s="24">
        <v>2131345</v>
      </c>
      <c r="M33" s="24">
        <v>1283122</v>
      </c>
      <c r="N33" s="24">
        <v>5760102</v>
      </c>
      <c r="O33" s="24">
        <v>1797159</v>
      </c>
      <c r="P33" s="24">
        <v>1975579</v>
      </c>
      <c r="Q33" s="24">
        <v>2294647</v>
      </c>
      <c r="R33" s="24">
        <v>6067385</v>
      </c>
      <c r="S33" s="24"/>
      <c r="T33" s="24"/>
      <c r="U33" s="24"/>
      <c r="V33" s="24"/>
      <c r="W33" s="24">
        <v>15630834</v>
      </c>
      <c r="X33" s="24">
        <v>15347541</v>
      </c>
      <c r="Y33" s="24">
        <v>283293</v>
      </c>
      <c r="Z33" s="6">
        <v>1.85</v>
      </c>
      <c r="AA33" s="22">
        <v>26325269</v>
      </c>
    </row>
    <row r="34" spans="1:27" ht="13.5">
      <c r="A34" s="5" t="s">
        <v>38</v>
      </c>
      <c r="B34" s="3"/>
      <c r="C34" s="22">
        <v>13308069</v>
      </c>
      <c r="D34" s="22"/>
      <c r="E34" s="23">
        <v>18676318</v>
      </c>
      <c r="F34" s="24">
        <v>18797343</v>
      </c>
      <c r="G34" s="24">
        <v>916751</v>
      </c>
      <c r="H34" s="24">
        <v>1191241</v>
      </c>
      <c r="I34" s="24">
        <v>1670859</v>
      </c>
      <c r="J34" s="24">
        <v>3778851</v>
      </c>
      <c r="K34" s="24">
        <v>1496889</v>
      </c>
      <c r="L34" s="24">
        <v>2033494</v>
      </c>
      <c r="M34" s="24">
        <v>1358978</v>
      </c>
      <c r="N34" s="24">
        <v>4889361</v>
      </c>
      <c r="O34" s="24">
        <v>1878924</v>
      </c>
      <c r="P34" s="24">
        <v>1749442</v>
      </c>
      <c r="Q34" s="24">
        <v>1657556</v>
      </c>
      <c r="R34" s="24">
        <v>5285922</v>
      </c>
      <c r="S34" s="24"/>
      <c r="T34" s="24"/>
      <c r="U34" s="24"/>
      <c r="V34" s="24"/>
      <c r="W34" s="24">
        <v>13954134</v>
      </c>
      <c r="X34" s="24">
        <v>11697116</v>
      </c>
      <c r="Y34" s="24">
        <v>2257018</v>
      </c>
      <c r="Z34" s="6">
        <v>19.3</v>
      </c>
      <c r="AA34" s="22">
        <v>18797343</v>
      </c>
    </row>
    <row r="35" spans="1:27" ht="13.5">
      <c r="A35" s="5" t="s">
        <v>39</v>
      </c>
      <c r="B35" s="3"/>
      <c r="C35" s="22">
        <v>20736365</v>
      </c>
      <c r="D35" s="22"/>
      <c r="E35" s="23">
        <v>36319767</v>
      </c>
      <c r="F35" s="24">
        <v>43271121</v>
      </c>
      <c r="G35" s="24">
        <v>2027989</v>
      </c>
      <c r="H35" s="24">
        <v>2872879</v>
      </c>
      <c r="I35" s="24">
        <v>2391249</v>
      </c>
      <c r="J35" s="24">
        <v>7292117</v>
      </c>
      <c r="K35" s="24">
        <v>2976225</v>
      </c>
      <c r="L35" s="24">
        <v>3377423</v>
      </c>
      <c r="M35" s="24">
        <v>1963663</v>
      </c>
      <c r="N35" s="24">
        <v>8317311</v>
      </c>
      <c r="O35" s="24">
        <v>3194838</v>
      </c>
      <c r="P35" s="24">
        <v>2653860</v>
      </c>
      <c r="Q35" s="24">
        <v>3013895</v>
      </c>
      <c r="R35" s="24">
        <v>8862593</v>
      </c>
      <c r="S35" s="24"/>
      <c r="T35" s="24"/>
      <c r="U35" s="24"/>
      <c r="V35" s="24"/>
      <c r="W35" s="24">
        <v>24472021</v>
      </c>
      <c r="X35" s="24">
        <v>16541280</v>
      </c>
      <c r="Y35" s="24">
        <v>7930741</v>
      </c>
      <c r="Z35" s="6">
        <v>47.95</v>
      </c>
      <c r="AA35" s="22">
        <v>43271121</v>
      </c>
    </row>
    <row r="36" spans="1:27" ht="13.5">
      <c r="A36" s="5" t="s">
        <v>40</v>
      </c>
      <c r="B36" s="3"/>
      <c r="C36" s="22">
        <v>9359982</v>
      </c>
      <c r="D36" s="22"/>
      <c r="E36" s="23">
        <v>36897858</v>
      </c>
      <c r="F36" s="24">
        <v>7439252</v>
      </c>
      <c r="G36" s="24">
        <v>414729</v>
      </c>
      <c r="H36" s="24">
        <v>195099</v>
      </c>
      <c r="I36" s="24">
        <v>473465</v>
      </c>
      <c r="J36" s="24">
        <v>1083293</v>
      </c>
      <c r="K36" s="24">
        <v>464427</v>
      </c>
      <c r="L36" s="24">
        <v>854447</v>
      </c>
      <c r="M36" s="24">
        <v>418005</v>
      </c>
      <c r="N36" s="24">
        <v>1736879</v>
      </c>
      <c r="O36" s="24">
        <v>314290</v>
      </c>
      <c r="P36" s="24">
        <v>654184</v>
      </c>
      <c r="Q36" s="24">
        <v>170657</v>
      </c>
      <c r="R36" s="24">
        <v>1139131</v>
      </c>
      <c r="S36" s="24"/>
      <c r="T36" s="24"/>
      <c r="U36" s="24"/>
      <c r="V36" s="24"/>
      <c r="W36" s="24">
        <v>3959303</v>
      </c>
      <c r="X36" s="24">
        <v>22876672</v>
      </c>
      <c r="Y36" s="24">
        <v>-18917369</v>
      </c>
      <c r="Z36" s="6">
        <v>-82.69</v>
      </c>
      <c r="AA36" s="22">
        <v>7439252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42130171</v>
      </c>
      <c r="D38" s="19">
        <f>SUM(D39:D41)</f>
        <v>0</v>
      </c>
      <c r="E38" s="20">
        <f t="shared" si="7"/>
        <v>35197392</v>
      </c>
      <c r="F38" s="21">
        <f t="shared" si="7"/>
        <v>36275320</v>
      </c>
      <c r="G38" s="21">
        <f t="shared" si="7"/>
        <v>1832984</v>
      </c>
      <c r="H38" s="21">
        <f t="shared" si="7"/>
        <v>1793730</v>
      </c>
      <c r="I38" s="21">
        <f t="shared" si="7"/>
        <v>3689233</v>
      </c>
      <c r="J38" s="21">
        <f t="shared" si="7"/>
        <v>7315947</v>
      </c>
      <c r="K38" s="21">
        <f t="shared" si="7"/>
        <v>2490044</v>
      </c>
      <c r="L38" s="21">
        <f t="shared" si="7"/>
        <v>3503616</v>
      </c>
      <c r="M38" s="21">
        <f t="shared" si="7"/>
        <v>3876268</v>
      </c>
      <c r="N38" s="21">
        <f t="shared" si="7"/>
        <v>9869928</v>
      </c>
      <c r="O38" s="21">
        <f t="shared" si="7"/>
        <v>3267140</v>
      </c>
      <c r="P38" s="21">
        <f t="shared" si="7"/>
        <v>2686799</v>
      </c>
      <c r="Q38" s="21">
        <f t="shared" si="7"/>
        <v>2626199</v>
      </c>
      <c r="R38" s="21">
        <f t="shared" si="7"/>
        <v>8580138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25766013</v>
      </c>
      <c r="X38" s="21">
        <f t="shared" si="7"/>
        <v>21884382</v>
      </c>
      <c r="Y38" s="21">
        <f t="shared" si="7"/>
        <v>3881631</v>
      </c>
      <c r="Z38" s="4">
        <f>+IF(X38&lt;&gt;0,+(Y38/X38)*100,0)</f>
        <v>17.736991613471194</v>
      </c>
      <c r="AA38" s="19">
        <f>SUM(AA39:AA41)</f>
        <v>36275320</v>
      </c>
    </row>
    <row r="39" spans="1:27" ht="13.5">
      <c r="A39" s="5" t="s">
        <v>43</v>
      </c>
      <c r="B39" s="3"/>
      <c r="C39" s="22">
        <v>15885194</v>
      </c>
      <c r="D39" s="22"/>
      <c r="E39" s="23">
        <v>6374048</v>
      </c>
      <c r="F39" s="24">
        <v>6745291</v>
      </c>
      <c r="G39" s="24">
        <v>428158</v>
      </c>
      <c r="H39" s="24">
        <v>479088</v>
      </c>
      <c r="I39" s="24">
        <v>559109</v>
      </c>
      <c r="J39" s="24">
        <v>1466355</v>
      </c>
      <c r="K39" s="24">
        <v>488741</v>
      </c>
      <c r="L39" s="24">
        <v>653547</v>
      </c>
      <c r="M39" s="24">
        <v>473511</v>
      </c>
      <c r="N39" s="24">
        <v>1615799</v>
      </c>
      <c r="O39" s="24">
        <v>450414</v>
      </c>
      <c r="P39" s="24">
        <v>365414</v>
      </c>
      <c r="Q39" s="24">
        <v>469958</v>
      </c>
      <c r="R39" s="24">
        <v>1285786</v>
      </c>
      <c r="S39" s="24"/>
      <c r="T39" s="24"/>
      <c r="U39" s="24"/>
      <c r="V39" s="24"/>
      <c r="W39" s="24">
        <v>4367940</v>
      </c>
      <c r="X39" s="24">
        <v>4013908</v>
      </c>
      <c r="Y39" s="24">
        <v>354032</v>
      </c>
      <c r="Z39" s="6">
        <v>8.82</v>
      </c>
      <c r="AA39" s="22">
        <v>6745291</v>
      </c>
    </row>
    <row r="40" spans="1:27" ht="13.5">
      <c r="A40" s="5" t="s">
        <v>44</v>
      </c>
      <c r="B40" s="3"/>
      <c r="C40" s="22">
        <v>26244977</v>
      </c>
      <c r="D40" s="22"/>
      <c r="E40" s="23">
        <v>28823344</v>
      </c>
      <c r="F40" s="24">
        <v>29530029</v>
      </c>
      <c r="G40" s="24">
        <v>1404826</v>
      </c>
      <c r="H40" s="24">
        <v>1314642</v>
      </c>
      <c r="I40" s="24">
        <v>3130124</v>
      </c>
      <c r="J40" s="24">
        <v>5849592</v>
      </c>
      <c r="K40" s="24">
        <v>2001303</v>
      </c>
      <c r="L40" s="24">
        <v>2850069</v>
      </c>
      <c r="M40" s="24">
        <v>3402757</v>
      </c>
      <c r="N40" s="24">
        <v>8254129</v>
      </c>
      <c r="O40" s="24">
        <v>2816726</v>
      </c>
      <c r="P40" s="24">
        <v>2321385</v>
      </c>
      <c r="Q40" s="24">
        <v>2156241</v>
      </c>
      <c r="R40" s="24">
        <v>7294352</v>
      </c>
      <c r="S40" s="24"/>
      <c r="T40" s="24"/>
      <c r="U40" s="24"/>
      <c r="V40" s="24"/>
      <c r="W40" s="24">
        <v>21398073</v>
      </c>
      <c r="X40" s="24">
        <v>17870474</v>
      </c>
      <c r="Y40" s="24">
        <v>3527599</v>
      </c>
      <c r="Z40" s="6">
        <v>19.74</v>
      </c>
      <c r="AA40" s="22">
        <v>29530029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257246982</v>
      </c>
      <c r="D42" s="19">
        <f>SUM(D43:D46)</f>
        <v>0</v>
      </c>
      <c r="E42" s="20">
        <f t="shared" si="8"/>
        <v>278015341</v>
      </c>
      <c r="F42" s="21">
        <f t="shared" si="8"/>
        <v>278724002</v>
      </c>
      <c r="G42" s="21">
        <f t="shared" si="8"/>
        <v>6329070</v>
      </c>
      <c r="H42" s="21">
        <f t="shared" si="8"/>
        <v>24642149</v>
      </c>
      <c r="I42" s="21">
        <f t="shared" si="8"/>
        <v>25283219</v>
      </c>
      <c r="J42" s="21">
        <f t="shared" si="8"/>
        <v>56254438</v>
      </c>
      <c r="K42" s="21">
        <f t="shared" si="8"/>
        <v>16521805</v>
      </c>
      <c r="L42" s="21">
        <f t="shared" si="8"/>
        <v>18684128</v>
      </c>
      <c r="M42" s="21">
        <f t="shared" si="8"/>
        <v>16240840</v>
      </c>
      <c r="N42" s="21">
        <f t="shared" si="8"/>
        <v>51446773</v>
      </c>
      <c r="O42" s="21">
        <f t="shared" si="8"/>
        <v>17802955</v>
      </c>
      <c r="P42" s="21">
        <f t="shared" si="8"/>
        <v>16390819</v>
      </c>
      <c r="Q42" s="21">
        <f t="shared" si="8"/>
        <v>16097782</v>
      </c>
      <c r="R42" s="21">
        <f t="shared" si="8"/>
        <v>50291556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157992767</v>
      </c>
      <c r="X42" s="21">
        <f t="shared" si="8"/>
        <v>171510934</v>
      </c>
      <c r="Y42" s="21">
        <f t="shared" si="8"/>
        <v>-13518167</v>
      </c>
      <c r="Z42" s="4">
        <f>+IF(X42&lt;&gt;0,+(Y42/X42)*100,0)</f>
        <v>-7.881810613893572</v>
      </c>
      <c r="AA42" s="19">
        <f>SUM(AA43:AA46)</f>
        <v>278724002</v>
      </c>
    </row>
    <row r="43" spans="1:27" ht="13.5">
      <c r="A43" s="5" t="s">
        <v>47</v>
      </c>
      <c r="B43" s="3"/>
      <c r="C43" s="22">
        <v>157235162</v>
      </c>
      <c r="D43" s="22"/>
      <c r="E43" s="23">
        <v>183973477</v>
      </c>
      <c r="F43" s="24">
        <v>182432635</v>
      </c>
      <c r="G43" s="24">
        <v>2485042</v>
      </c>
      <c r="H43" s="24">
        <v>19444547</v>
      </c>
      <c r="I43" s="24">
        <v>18948976</v>
      </c>
      <c r="J43" s="24">
        <v>40878565</v>
      </c>
      <c r="K43" s="24">
        <v>11773692</v>
      </c>
      <c r="L43" s="24">
        <v>12175540</v>
      </c>
      <c r="M43" s="24">
        <v>11542721</v>
      </c>
      <c r="N43" s="24">
        <v>35491953</v>
      </c>
      <c r="O43" s="24">
        <v>11692788</v>
      </c>
      <c r="P43" s="24">
        <v>11374461</v>
      </c>
      <c r="Q43" s="24">
        <v>11073561</v>
      </c>
      <c r="R43" s="24">
        <v>34140810</v>
      </c>
      <c r="S43" s="24"/>
      <c r="T43" s="24"/>
      <c r="U43" s="24"/>
      <c r="V43" s="24"/>
      <c r="W43" s="24">
        <v>110511328</v>
      </c>
      <c r="X43" s="24">
        <v>113691556</v>
      </c>
      <c r="Y43" s="24">
        <v>-3180228</v>
      </c>
      <c r="Z43" s="6">
        <v>-2.8</v>
      </c>
      <c r="AA43" s="22">
        <v>182432635</v>
      </c>
    </row>
    <row r="44" spans="1:27" ht="13.5">
      <c r="A44" s="5" t="s">
        <v>48</v>
      </c>
      <c r="B44" s="3"/>
      <c r="C44" s="22">
        <v>46851693</v>
      </c>
      <c r="D44" s="22"/>
      <c r="E44" s="23">
        <v>41500808</v>
      </c>
      <c r="F44" s="24">
        <v>42657744</v>
      </c>
      <c r="G44" s="24">
        <v>1469858</v>
      </c>
      <c r="H44" s="24">
        <v>1972093</v>
      </c>
      <c r="I44" s="24">
        <v>2924679</v>
      </c>
      <c r="J44" s="24">
        <v>6366630</v>
      </c>
      <c r="K44" s="24">
        <v>2215581</v>
      </c>
      <c r="L44" s="24">
        <v>2840395</v>
      </c>
      <c r="M44" s="24">
        <v>1824495</v>
      </c>
      <c r="N44" s="24">
        <v>6880471</v>
      </c>
      <c r="O44" s="24">
        <v>2779873</v>
      </c>
      <c r="P44" s="24">
        <v>2233009</v>
      </c>
      <c r="Q44" s="24">
        <v>2314468</v>
      </c>
      <c r="R44" s="24">
        <v>7327350</v>
      </c>
      <c r="S44" s="24"/>
      <c r="T44" s="24"/>
      <c r="U44" s="24"/>
      <c r="V44" s="24"/>
      <c r="W44" s="24">
        <v>20574451</v>
      </c>
      <c r="X44" s="24">
        <v>25544500</v>
      </c>
      <c r="Y44" s="24">
        <v>-4970049</v>
      </c>
      <c r="Z44" s="6">
        <v>-19.46</v>
      </c>
      <c r="AA44" s="22">
        <v>42657744</v>
      </c>
    </row>
    <row r="45" spans="1:27" ht="13.5">
      <c r="A45" s="5" t="s">
        <v>49</v>
      </c>
      <c r="B45" s="3"/>
      <c r="C45" s="25">
        <v>21549446</v>
      </c>
      <c r="D45" s="25"/>
      <c r="E45" s="26">
        <v>23280516</v>
      </c>
      <c r="F45" s="27">
        <v>24102372</v>
      </c>
      <c r="G45" s="27">
        <v>925183</v>
      </c>
      <c r="H45" s="27">
        <v>1335491</v>
      </c>
      <c r="I45" s="27">
        <v>1515339</v>
      </c>
      <c r="J45" s="27">
        <v>3776013</v>
      </c>
      <c r="K45" s="27">
        <v>1363451</v>
      </c>
      <c r="L45" s="27">
        <v>1722129</v>
      </c>
      <c r="M45" s="27">
        <v>1150430</v>
      </c>
      <c r="N45" s="27">
        <v>4236010</v>
      </c>
      <c r="O45" s="27">
        <v>1419795</v>
      </c>
      <c r="P45" s="27">
        <v>1547025</v>
      </c>
      <c r="Q45" s="27">
        <v>1485236</v>
      </c>
      <c r="R45" s="27">
        <v>4452056</v>
      </c>
      <c r="S45" s="27"/>
      <c r="T45" s="27"/>
      <c r="U45" s="27"/>
      <c r="V45" s="27"/>
      <c r="W45" s="27">
        <v>12464079</v>
      </c>
      <c r="X45" s="27">
        <v>14133344</v>
      </c>
      <c r="Y45" s="27">
        <v>-1669265</v>
      </c>
      <c r="Z45" s="7">
        <v>-11.81</v>
      </c>
      <c r="AA45" s="25">
        <v>24102372</v>
      </c>
    </row>
    <row r="46" spans="1:27" ht="13.5">
      <c r="A46" s="5" t="s">
        <v>50</v>
      </c>
      <c r="B46" s="3"/>
      <c r="C46" s="22">
        <v>31610681</v>
      </c>
      <c r="D46" s="22"/>
      <c r="E46" s="23">
        <v>29260540</v>
      </c>
      <c r="F46" s="24">
        <v>29531251</v>
      </c>
      <c r="G46" s="24">
        <v>1448987</v>
      </c>
      <c r="H46" s="24">
        <v>1890018</v>
      </c>
      <c r="I46" s="24">
        <v>1894225</v>
      </c>
      <c r="J46" s="24">
        <v>5233230</v>
      </c>
      <c r="K46" s="24">
        <v>1169081</v>
      </c>
      <c r="L46" s="24">
        <v>1946064</v>
      </c>
      <c r="M46" s="24">
        <v>1723194</v>
      </c>
      <c r="N46" s="24">
        <v>4838339</v>
      </c>
      <c r="O46" s="24">
        <v>1910499</v>
      </c>
      <c r="P46" s="24">
        <v>1236324</v>
      </c>
      <c r="Q46" s="24">
        <v>1224517</v>
      </c>
      <c r="R46" s="24">
        <v>4371340</v>
      </c>
      <c r="S46" s="24"/>
      <c r="T46" s="24"/>
      <c r="U46" s="24"/>
      <c r="V46" s="24"/>
      <c r="W46" s="24">
        <v>14442909</v>
      </c>
      <c r="X46" s="24">
        <v>18141534</v>
      </c>
      <c r="Y46" s="24">
        <v>-3698625</v>
      </c>
      <c r="Z46" s="6">
        <v>-20.39</v>
      </c>
      <c r="AA46" s="22">
        <v>29531251</v>
      </c>
    </row>
    <row r="47" spans="1:27" ht="13.5">
      <c r="A47" s="2" t="s">
        <v>51</v>
      </c>
      <c r="B47" s="8" t="s">
        <v>52</v>
      </c>
      <c r="C47" s="19">
        <v>3383014</v>
      </c>
      <c r="D47" s="19"/>
      <c r="E47" s="20">
        <v>4809874</v>
      </c>
      <c r="F47" s="21">
        <v>4479422</v>
      </c>
      <c r="G47" s="21"/>
      <c r="H47" s="21">
        <v>309105</v>
      </c>
      <c r="I47" s="21">
        <v>357399</v>
      </c>
      <c r="J47" s="21">
        <v>666504</v>
      </c>
      <c r="K47" s="21">
        <v>328090</v>
      </c>
      <c r="L47" s="21">
        <v>373695</v>
      </c>
      <c r="M47" s="21">
        <v>211242</v>
      </c>
      <c r="N47" s="21">
        <v>913027</v>
      </c>
      <c r="O47" s="21">
        <v>467558</v>
      </c>
      <c r="P47" s="21">
        <v>311746</v>
      </c>
      <c r="Q47" s="21">
        <v>418728</v>
      </c>
      <c r="R47" s="21">
        <v>1198032</v>
      </c>
      <c r="S47" s="21"/>
      <c r="T47" s="21"/>
      <c r="U47" s="21"/>
      <c r="V47" s="21"/>
      <c r="W47" s="21">
        <v>2777563</v>
      </c>
      <c r="X47" s="21">
        <v>2982122</v>
      </c>
      <c r="Y47" s="21">
        <v>-204559</v>
      </c>
      <c r="Z47" s="4">
        <v>-6.86</v>
      </c>
      <c r="AA47" s="19">
        <v>4479422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517127326</v>
      </c>
      <c r="D48" s="40">
        <f>+D28+D32+D38+D42+D47</f>
        <v>0</v>
      </c>
      <c r="E48" s="41">
        <f t="shared" si="9"/>
        <v>590675331</v>
      </c>
      <c r="F48" s="42">
        <f t="shared" si="9"/>
        <v>579967943</v>
      </c>
      <c r="G48" s="42">
        <f t="shared" si="9"/>
        <v>32451491</v>
      </c>
      <c r="H48" s="42">
        <f t="shared" si="9"/>
        <v>41551858</v>
      </c>
      <c r="I48" s="42">
        <f t="shared" si="9"/>
        <v>46764367</v>
      </c>
      <c r="J48" s="42">
        <f t="shared" si="9"/>
        <v>120767716</v>
      </c>
      <c r="K48" s="42">
        <f t="shared" si="9"/>
        <v>42396425</v>
      </c>
      <c r="L48" s="42">
        <f t="shared" si="9"/>
        <v>43066544</v>
      </c>
      <c r="M48" s="42">
        <f t="shared" si="9"/>
        <v>37963022</v>
      </c>
      <c r="N48" s="42">
        <f t="shared" si="9"/>
        <v>123425991</v>
      </c>
      <c r="O48" s="42">
        <f t="shared" si="9"/>
        <v>37693427</v>
      </c>
      <c r="P48" s="42">
        <f t="shared" si="9"/>
        <v>41160134</v>
      </c>
      <c r="Q48" s="42">
        <f t="shared" si="9"/>
        <v>35235897</v>
      </c>
      <c r="R48" s="42">
        <f t="shared" si="9"/>
        <v>114089458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358283165</v>
      </c>
      <c r="X48" s="42">
        <f t="shared" si="9"/>
        <v>359201651</v>
      </c>
      <c r="Y48" s="42">
        <f t="shared" si="9"/>
        <v>-918486</v>
      </c>
      <c r="Z48" s="43">
        <f>+IF(X48&lt;&gt;0,+(Y48/X48)*100,0)</f>
        <v>-0.25570205410887714</v>
      </c>
      <c r="AA48" s="40">
        <f>+AA28+AA32+AA38+AA42+AA47</f>
        <v>579967943</v>
      </c>
    </row>
    <row r="49" spans="1:27" ht="13.5">
      <c r="A49" s="14" t="s">
        <v>58</v>
      </c>
      <c r="B49" s="15"/>
      <c r="C49" s="44">
        <f aca="true" t="shared" si="10" ref="C49:Y49">+C25-C48</f>
        <v>-42335287</v>
      </c>
      <c r="D49" s="44">
        <f>+D25-D48</f>
        <v>0</v>
      </c>
      <c r="E49" s="45">
        <f t="shared" si="10"/>
        <v>37272635</v>
      </c>
      <c r="F49" s="46">
        <f t="shared" si="10"/>
        <v>43747565</v>
      </c>
      <c r="G49" s="46">
        <f t="shared" si="10"/>
        <v>150102559</v>
      </c>
      <c r="H49" s="46">
        <f t="shared" si="10"/>
        <v>-11613309</v>
      </c>
      <c r="I49" s="46">
        <f t="shared" si="10"/>
        <v>-19186573</v>
      </c>
      <c r="J49" s="46">
        <f t="shared" si="10"/>
        <v>119302677</v>
      </c>
      <c r="K49" s="46">
        <f t="shared" si="10"/>
        <v>-16513331</v>
      </c>
      <c r="L49" s="46">
        <f t="shared" si="10"/>
        <v>-13339158</v>
      </c>
      <c r="M49" s="46">
        <f t="shared" si="10"/>
        <v>5864597</v>
      </c>
      <c r="N49" s="46">
        <f t="shared" si="10"/>
        <v>-23987892</v>
      </c>
      <c r="O49" s="46">
        <f t="shared" si="10"/>
        <v>-3662463</v>
      </c>
      <c r="P49" s="46">
        <f t="shared" si="10"/>
        <v>13252775</v>
      </c>
      <c r="Q49" s="46">
        <f t="shared" si="10"/>
        <v>16019006</v>
      </c>
      <c r="R49" s="46">
        <f t="shared" si="10"/>
        <v>25609318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120924103</v>
      </c>
      <c r="X49" s="46">
        <f>IF(F25=F48,0,X25-X48)</f>
        <v>26995806</v>
      </c>
      <c r="Y49" s="46">
        <f t="shared" si="10"/>
        <v>93928297</v>
      </c>
      <c r="Z49" s="47">
        <f>+IF(X49&lt;&gt;0,+(Y49/X49)*100,0)</f>
        <v>347.9366276376412</v>
      </c>
      <c r="AA49" s="44">
        <f>+AA25-AA48</f>
        <v>43747565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166625549</v>
      </c>
      <c r="D5" s="19">
        <f>SUM(D6:D8)</f>
        <v>0</v>
      </c>
      <c r="E5" s="20">
        <f t="shared" si="0"/>
        <v>165119517</v>
      </c>
      <c r="F5" s="21">
        <f t="shared" si="0"/>
        <v>165142619</v>
      </c>
      <c r="G5" s="21">
        <f t="shared" si="0"/>
        <v>141225362</v>
      </c>
      <c r="H5" s="21">
        <f t="shared" si="0"/>
        <v>1238226</v>
      </c>
      <c r="I5" s="21">
        <f t="shared" si="0"/>
        <v>1048493</v>
      </c>
      <c r="J5" s="21">
        <f t="shared" si="0"/>
        <v>143512081</v>
      </c>
      <c r="K5" s="21">
        <f t="shared" si="0"/>
        <v>1367784</v>
      </c>
      <c r="L5" s="21">
        <f t="shared" si="0"/>
        <v>2114188</v>
      </c>
      <c r="M5" s="21">
        <f t="shared" si="0"/>
        <v>1197584</v>
      </c>
      <c r="N5" s="21">
        <f t="shared" si="0"/>
        <v>4679556</v>
      </c>
      <c r="O5" s="21">
        <f t="shared" si="0"/>
        <v>2181650</v>
      </c>
      <c r="P5" s="21">
        <f t="shared" si="0"/>
        <v>1621039</v>
      </c>
      <c r="Q5" s="21">
        <f t="shared" si="0"/>
        <v>10322170</v>
      </c>
      <c r="R5" s="21">
        <f t="shared" si="0"/>
        <v>14124859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162316496</v>
      </c>
      <c r="X5" s="21">
        <f t="shared" si="0"/>
        <v>160691008</v>
      </c>
      <c r="Y5" s="21">
        <f t="shared" si="0"/>
        <v>1625488</v>
      </c>
      <c r="Z5" s="4">
        <f>+IF(X5&lt;&gt;0,+(Y5/X5)*100,0)</f>
        <v>1.0115612691906195</v>
      </c>
      <c r="AA5" s="19">
        <f>SUM(AA6:AA8)</f>
        <v>165142619</v>
      </c>
    </row>
    <row r="6" spans="1:27" ht="13.5">
      <c r="A6" s="5" t="s">
        <v>33</v>
      </c>
      <c r="B6" s="3"/>
      <c r="C6" s="22">
        <v>18184320</v>
      </c>
      <c r="D6" s="22"/>
      <c r="E6" s="23">
        <v>10278846</v>
      </c>
      <c r="F6" s="24">
        <v>12646981</v>
      </c>
      <c r="G6" s="24">
        <v>928189</v>
      </c>
      <c r="H6" s="24">
        <v>631033</v>
      </c>
      <c r="I6" s="24">
        <v>654667</v>
      </c>
      <c r="J6" s="24">
        <v>2213889</v>
      </c>
      <c r="K6" s="24">
        <v>662547</v>
      </c>
      <c r="L6" s="24">
        <v>1503572</v>
      </c>
      <c r="M6" s="24">
        <v>2792399</v>
      </c>
      <c r="N6" s="24">
        <v>4958518</v>
      </c>
      <c r="O6" s="24">
        <v>1898893</v>
      </c>
      <c r="P6" s="24">
        <v>427623</v>
      </c>
      <c r="Q6" s="24">
        <v>1160180</v>
      </c>
      <c r="R6" s="24">
        <v>3486696</v>
      </c>
      <c r="S6" s="24"/>
      <c r="T6" s="24"/>
      <c r="U6" s="24"/>
      <c r="V6" s="24"/>
      <c r="W6" s="24">
        <v>10659103</v>
      </c>
      <c r="X6" s="24">
        <v>7291770</v>
      </c>
      <c r="Y6" s="24">
        <v>3367333</v>
      </c>
      <c r="Z6" s="6">
        <v>46.18</v>
      </c>
      <c r="AA6" s="22">
        <v>12646981</v>
      </c>
    </row>
    <row r="7" spans="1:27" ht="13.5">
      <c r="A7" s="5" t="s">
        <v>34</v>
      </c>
      <c r="B7" s="3"/>
      <c r="C7" s="25">
        <v>117806097</v>
      </c>
      <c r="D7" s="25"/>
      <c r="E7" s="26">
        <v>124568997</v>
      </c>
      <c r="F7" s="27">
        <v>122591550</v>
      </c>
      <c r="G7" s="27">
        <v>113354917</v>
      </c>
      <c r="H7" s="27">
        <v>197025</v>
      </c>
      <c r="I7" s="27">
        <v>176829</v>
      </c>
      <c r="J7" s="27">
        <v>113728771</v>
      </c>
      <c r="K7" s="27">
        <v>-112832</v>
      </c>
      <c r="L7" s="27">
        <v>264426</v>
      </c>
      <c r="M7" s="27">
        <v>4706488</v>
      </c>
      <c r="N7" s="27">
        <v>4858082</v>
      </c>
      <c r="O7" s="27">
        <v>2922</v>
      </c>
      <c r="P7" s="27">
        <v>179502</v>
      </c>
      <c r="Q7" s="27">
        <v>2330670</v>
      </c>
      <c r="R7" s="27">
        <v>2513094</v>
      </c>
      <c r="S7" s="27"/>
      <c r="T7" s="27"/>
      <c r="U7" s="27"/>
      <c r="V7" s="27"/>
      <c r="W7" s="27">
        <v>121099947</v>
      </c>
      <c r="X7" s="27">
        <v>124333333</v>
      </c>
      <c r="Y7" s="27">
        <v>-3233386</v>
      </c>
      <c r="Z7" s="7">
        <v>-2.6</v>
      </c>
      <c r="AA7" s="25">
        <v>122591550</v>
      </c>
    </row>
    <row r="8" spans="1:27" ht="13.5">
      <c r="A8" s="5" t="s">
        <v>35</v>
      </c>
      <c r="B8" s="3"/>
      <c r="C8" s="22">
        <v>30635132</v>
      </c>
      <c r="D8" s="22"/>
      <c r="E8" s="23">
        <v>30271674</v>
      </c>
      <c r="F8" s="24">
        <v>29904088</v>
      </c>
      <c r="G8" s="24">
        <v>26942256</v>
      </c>
      <c r="H8" s="24">
        <v>410168</v>
      </c>
      <c r="I8" s="24">
        <v>216997</v>
      </c>
      <c r="J8" s="24">
        <v>27569421</v>
      </c>
      <c r="K8" s="24">
        <v>818069</v>
      </c>
      <c r="L8" s="24">
        <v>346190</v>
      </c>
      <c r="M8" s="24">
        <v>-6301303</v>
      </c>
      <c r="N8" s="24">
        <v>-5137044</v>
      </c>
      <c r="O8" s="24">
        <v>279835</v>
      </c>
      <c r="P8" s="24">
        <v>1013914</v>
      </c>
      <c r="Q8" s="24">
        <v>6831320</v>
      </c>
      <c r="R8" s="24">
        <v>8125069</v>
      </c>
      <c r="S8" s="24"/>
      <c r="T8" s="24"/>
      <c r="U8" s="24"/>
      <c r="V8" s="24"/>
      <c r="W8" s="24">
        <v>30557446</v>
      </c>
      <c r="X8" s="24">
        <v>29065905</v>
      </c>
      <c r="Y8" s="24">
        <v>1491541</v>
      </c>
      <c r="Z8" s="6">
        <v>5.13</v>
      </c>
      <c r="AA8" s="22">
        <v>29904088</v>
      </c>
    </row>
    <row r="9" spans="1:27" ht="13.5">
      <c r="A9" s="2" t="s">
        <v>36</v>
      </c>
      <c r="B9" s="3"/>
      <c r="C9" s="19">
        <f aca="true" t="shared" si="1" ref="C9:Y9">SUM(C10:C14)</f>
        <v>83314671</v>
      </c>
      <c r="D9" s="19">
        <f>SUM(D10:D14)</f>
        <v>0</v>
      </c>
      <c r="E9" s="20">
        <f t="shared" si="1"/>
        <v>93739026</v>
      </c>
      <c r="F9" s="21">
        <f t="shared" si="1"/>
        <v>101194878</v>
      </c>
      <c r="G9" s="21">
        <f t="shared" si="1"/>
        <v>4631026</v>
      </c>
      <c r="H9" s="21">
        <f t="shared" si="1"/>
        <v>3621703</v>
      </c>
      <c r="I9" s="21">
        <f t="shared" si="1"/>
        <v>23933004</v>
      </c>
      <c r="J9" s="21">
        <f t="shared" si="1"/>
        <v>32185733</v>
      </c>
      <c r="K9" s="21">
        <f t="shared" si="1"/>
        <v>9099599</v>
      </c>
      <c r="L9" s="21">
        <f t="shared" si="1"/>
        <v>9621739</v>
      </c>
      <c r="M9" s="21">
        <f t="shared" si="1"/>
        <v>6174546</v>
      </c>
      <c r="N9" s="21">
        <f t="shared" si="1"/>
        <v>24895884</v>
      </c>
      <c r="O9" s="21">
        <f t="shared" si="1"/>
        <v>4375225</v>
      </c>
      <c r="P9" s="21">
        <f t="shared" si="1"/>
        <v>5387468</v>
      </c>
      <c r="Q9" s="21">
        <f t="shared" si="1"/>
        <v>6394829</v>
      </c>
      <c r="R9" s="21">
        <f t="shared" si="1"/>
        <v>16157522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73239139</v>
      </c>
      <c r="X9" s="21">
        <f t="shared" si="1"/>
        <v>41373811</v>
      </c>
      <c r="Y9" s="21">
        <f t="shared" si="1"/>
        <v>31865328</v>
      </c>
      <c r="Z9" s="4">
        <f>+IF(X9&lt;&gt;0,+(Y9/X9)*100,0)</f>
        <v>77.01811177123615</v>
      </c>
      <c r="AA9" s="19">
        <f>SUM(AA10:AA14)</f>
        <v>101194878</v>
      </c>
    </row>
    <row r="10" spans="1:27" ht="13.5">
      <c r="A10" s="5" t="s">
        <v>37</v>
      </c>
      <c r="B10" s="3"/>
      <c r="C10" s="22">
        <v>10885986</v>
      </c>
      <c r="D10" s="22"/>
      <c r="E10" s="23">
        <v>10097377</v>
      </c>
      <c r="F10" s="24">
        <v>10761884</v>
      </c>
      <c r="G10" s="24">
        <v>530712</v>
      </c>
      <c r="H10" s="24">
        <v>828969</v>
      </c>
      <c r="I10" s="24">
        <v>1215292</v>
      </c>
      <c r="J10" s="24">
        <v>2574973</v>
      </c>
      <c r="K10" s="24">
        <v>652420</v>
      </c>
      <c r="L10" s="24">
        <v>1369642</v>
      </c>
      <c r="M10" s="24">
        <v>809781</v>
      </c>
      <c r="N10" s="24">
        <v>2831843</v>
      </c>
      <c r="O10" s="24">
        <v>678430</v>
      </c>
      <c r="P10" s="24">
        <v>858101</v>
      </c>
      <c r="Q10" s="24">
        <v>832706</v>
      </c>
      <c r="R10" s="24">
        <v>2369237</v>
      </c>
      <c r="S10" s="24"/>
      <c r="T10" s="24"/>
      <c r="U10" s="24"/>
      <c r="V10" s="24"/>
      <c r="W10" s="24">
        <v>7776053</v>
      </c>
      <c r="X10" s="24">
        <v>7707863</v>
      </c>
      <c r="Y10" s="24">
        <v>68190</v>
      </c>
      <c r="Z10" s="6">
        <v>0.88</v>
      </c>
      <c r="AA10" s="22">
        <v>10761884</v>
      </c>
    </row>
    <row r="11" spans="1:27" ht="13.5">
      <c r="A11" s="5" t="s">
        <v>38</v>
      </c>
      <c r="B11" s="3"/>
      <c r="C11" s="22">
        <v>698448</v>
      </c>
      <c r="D11" s="22"/>
      <c r="E11" s="23">
        <v>649573</v>
      </c>
      <c r="F11" s="24">
        <v>463643</v>
      </c>
      <c r="G11" s="24">
        <v>25817</v>
      </c>
      <c r="H11" s="24">
        <v>25817</v>
      </c>
      <c r="I11" s="24">
        <v>25817</v>
      </c>
      <c r="J11" s="24">
        <v>77451</v>
      </c>
      <c r="K11" s="24">
        <v>28372</v>
      </c>
      <c r="L11" s="24">
        <v>25817</v>
      </c>
      <c r="M11" s="24">
        <v>50135</v>
      </c>
      <c r="N11" s="24">
        <v>104324</v>
      </c>
      <c r="O11" s="24">
        <v>27092</v>
      </c>
      <c r="P11" s="24">
        <v>98644</v>
      </c>
      <c r="Q11" s="24">
        <v>26140</v>
      </c>
      <c r="R11" s="24">
        <v>151876</v>
      </c>
      <c r="S11" s="24"/>
      <c r="T11" s="24"/>
      <c r="U11" s="24"/>
      <c r="V11" s="24"/>
      <c r="W11" s="24">
        <v>333651</v>
      </c>
      <c r="X11" s="24">
        <v>551974</v>
      </c>
      <c r="Y11" s="24">
        <v>-218323</v>
      </c>
      <c r="Z11" s="6">
        <v>-39.55</v>
      </c>
      <c r="AA11" s="22">
        <v>463643</v>
      </c>
    </row>
    <row r="12" spans="1:27" ht="13.5">
      <c r="A12" s="5" t="s">
        <v>39</v>
      </c>
      <c r="B12" s="3"/>
      <c r="C12" s="22">
        <v>26603950</v>
      </c>
      <c r="D12" s="22"/>
      <c r="E12" s="23">
        <v>29285082</v>
      </c>
      <c r="F12" s="24">
        <v>26590393</v>
      </c>
      <c r="G12" s="24">
        <v>143910</v>
      </c>
      <c r="H12" s="24">
        <v>131667</v>
      </c>
      <c r="I12" s="24">
        <v>91546</v>
      </c>
      <c r="J12" s="24">
        <v>367123</v>
      </c>
      <c r="K12" s="24">
        <v>400810</v>
      </c>
      <c r="L12" s="24">
        <v>647409</v>
      </c>
      <c r="M12" s="24">
        <v>1667921</v>
      </c>
      <c r="N12" s="24">
        <v>2716140</v>
      </c>
      <c r="O12" s="24">
        <v>882321</v>
      </c>
      <c r="P12" s="24">
        <v>875025</v>
      </c>
      <c r="Q12" s="24">
        <v>1507029</v>
      </c>
      <c r="R12" s="24">
        <v>3264375</v>
      </c>
      <c r="S12" s="24"/>
      <c r="T12" s="24"/>
      <c r="U12" s="24"/>
      <c r="V12" s="24"/>
      <c r="W12" s="24">
        <v>6347638</v>
      </c>
      <c r="X12" s="24">
        <v>11200522</v>
      </c>
      <c r="Y12" s="24">
        <v>-4852884</v>
      </c>
      <c r="Z12" s="6">
        <v>-43.33</v>
      </c>
      <c r="AA12" s="22">
        <v>26590393</v>
      </c>
    </row>
    <row r="13" spans="1:27" ht="13.5">
      <c r="A13" s="5" t="s">
        <v>40</v>
      </c>
      <c r="B13" s="3"/>
      <c r="C13" s="22">
        <v>45126287</v>
      </c>
      <c r="D13" s="22"/>
      <c r="E13" s="23">
        <v>53706994</v>
      </c>
      <c r="F13" s="24">
        <v>63378958</v>
      </c>
      <c r="G13" s="24">
        <v>3930587</v>
      </c>
      <c r="H13" s="24">
        <v>2635250</v>
      </c>
      <c r="I13" s="24">
        <v>22600349</v>
      </c>
      <c r="J13" s="24">
        <v>29166186</v>
      </c>
      <c r="K13" s="24">
        <v>8017997</v>
      </c>
      <c r="L13" s="24">
        <v>7578871</v>
      </c>
      <c r="M13" s="24">
        <v>3646709</v>
      </c>
      <c r="N13" s="24">
        <v>19243577</v>
      </c>
      <c r="O13" s="24">
        <v>2787382</v>
      </c>
      <c r="P13" s="24">
        <v>3555698</v>
      </c>
      <c r="Q13" s="24">
        <v>4028954</v>
      </c>
      <c r="R13" s="24">
        <v>10372034</v>
      </c>
      <c r="S13" s="24"/>
      <c r="T13" s="24"/>
      <c r="U13" s="24"/>
      <c r="V13" s="24"/>
      <c r="W13" s="24">
        <v>58781797</v>
      </c>
      <c r="X13" s="24">
        <v>21913452</v>
      </c>
      <c r="Y13" s="24">
        <v>36868345</v>
      </c>
      <c r="Z13" s="6">
        <v>168.25</v>
      </c>
      <c r="AA13" s="22">
        <v>63378958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3570707</v>
      </c>
      <c r="D15" s="19">
        <f>SUM(D16:D18)</f>
        <v>0</v>
      </c>
      <c r="E15" s="20">
        <f t="shared" si="2"/>
        <v>5087444</v>
      </c>
      <c r="F15" s="21">
        <f t="shared" si="2"/>
        <v>5493313</v>
      </c>
      <c r="G15" s="21">
        <f t="shared" si="2"/>
        <v>165408</v>
      </c>
      <c r="H15" s="21">
        <f t="shared" si="2"/>
        <v>512566</v>
      </c>
      <c r="I15" s="21">
        <f t="shared" si="2"/>
        <v>191345</v>
      </c>
      <c r="J15" s="21">
        <f t="shared" si="2"/>
        <v>869319</v>
      </c>
      <c r="K15" s="21">
        <f t="shared" si="2"/>
        <v>203210</v>
      </c>
      <c r="L15" s="21">
        <f t="shared" si="2"/>
        <v>292067</v>
      </c>
      <c r="M15" s="21">
        <f t="shared" si="2"/>
        <v>1777979</v>
      </c>
      <c r="N15" s="21">
        <f t="shared" si="2"/>
        <v>2273256</v>
      </c>
      <c r="O15" s="21">
        <f t="shared" si="2"/>
        <v>276176</v>
      </c>
      <c r="P15" s="21">
        <f t="shared" si="2"/>
        <v>216028</v>
      </c>
      <c r="Q15" s="21">
        <f t="shared" si="2"/>
        <v>1139287</v>
      </c>
      <c r="R15" s="21">
        <f t="shared" si="2"/>
        <v>1631491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4774066</v>
      </c>
      <c r="X15" s="21">
        <f t="shared" si="2"/>
        <v>4497701</v>
      </c>
      <c r="Y15" s="21">
        <f t="shared" si="2"/>
        <v>276365</v>
      </c>
      <c r="Z15" s="4">
        <f>+IF(X15&lt;&gt;0,+(Y15/X15)*100,0)</f>
        <v>6.14458364395499</v>
      </c>
      <c r="AA15" s="19">
        <f>SUM(AA16:AA18)</f>
        <v>5493313</v>
      </c>
    </row>
    <row r="16" spans="1:27" ht="13.5">
      <c r="A16" s="5" t="s">
        <v>43</v>
      </c>
      <c r="B16" s="3"/>
      <c r="C16" s="22">
        <v>2805340</v>
      </c>
      <c r="D16" s="22"/>
      <c r="E16" s="23">
        <v>2333444</v>
      </c>
      <c r="F16" s="24">
        <v>2539313</v>
      </c>
      <c r="G16" s="24">
        <v>165408</v>
      </c>
      <c r="H16" s="24">
        <v>512566</v>
      </c>
      <c r="I16" s="24">
        <v>191345</v>
      </c>
      <c r="J16" s="24">
        <v>869319</v>
      </c>
      <c r="K16" s="24">
        <v>203210</v>
      </c>
      <c r="L16" s="24">
        <v>292067</v>
      </c>
      <c r="M16" s="24">
        <v>164204</v>
      </c>
      <c r="N16" s="24">
        <v>659481</v>
      </c>
      <c r="O16" s="24">
        <v>276176</v>
      </c>
      <c r="P16" s="24">
        <v>216028</v>
      </c>
      <c r="Q16" s="24">
        <v>337245</v>
      </c>
      <c r="R16" s="24">
        <v>829449</v>
      </c>
      <c r="S16" s="24"/>
      <c r="T16" s="24"/>
      <c r="U16" s="24"/>
      <c r="V16" s="24"/>
      <c r="W16" s="24">
        <v>2358249</v>
      </c>
      <c r="X16" s="24">
        <v>1743701</v>
      </c>
      <c r="Y16" s="24">
        <v>614548</v>
      </c>
      <c r="Z16" s="6">
        <v>35.24</v>
      </c>
      <c r="AA16" s="22">
        <v>2539313</v>
      </c>
    </row>
    <row r="17" spans="1:27" ht="13.5">
      <c r="A17" s="5" t="s">
        <v>44</v>
      </c>
      <c r="B17" s="3"/>
      <c r="C17" s="22">
        <v>765367</v>
      </c>
      <c r="D17" s="22"/>
      <c r="E17" s="23">
        <v>2754000</v>
      </c>
      <c r="F17" s="24">
        <v>2954000</v>
      </c>
      <c r="G17" s="24"/>
      <c r="H17" s="24"/>
      <c r="I17" s="24"/>
      <c r="J17" s="24"/>
      <c r="K17" s="24"/>
      <c r="L17" s="24"/>
      <c r="M17" s="24">
        <v>1613775</v>
      </c>
      <c r="N17" s="24">
        <v>1613775</v>
      </c>
      <c r="O17" s="24"/>
      <c r="P17" s="24"/>
      <c r="Q17" s="24">
        <v>802042</v>
      </c>
      <c r="R17" s="24">
        <v>802042</v>
      </c>
      <c r="S17" s="24"/>
      <c r="T17" s="24"/>
      <c r="U17" s="24"/>
      <c r="V17" s="24"/>
      <c r="W17" s="24">
        <v>2415817</v>
      </c>
      <c r="X17" s="24">
        <v>2754000</v>
      </c>
      <c r="Y17" s="24">
        <v>-338183</v>
      </c>
      <c r="Z17" s="6">
        <v>-12.28</v>
      </c>
      <c r="AA17" s="22">
        <v>2954000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291290915</v>
      </c>
      <c r="D19" s="19">
        <f>SUM(D20:D23)</f>
        <v>0</v>
      </c>
      <c r="E19" s="20">
        <f t="shared" si="3"/>
        <v>304689460</v>
      </c>
      <c r="F19" s="21">
        <f t="shared" si="3"/>
        <v>313797654</v>
      </c>
      <c r="G19" s="21">
        <f t="shared" si="3"/>
        <v>108824409</v>
      </c>
      <c r="H19" s="21">
        <f t="shared" si="3"/>
        <v>17598526</v>
      </c>
      <c r="I19" s="21">
        <f t="shared" si="3"/>
        <v>16732329</v>
      </c>
      <c r="J19" s="21">
        <f t="shared" si="3"/>
        <v>143155264</v>
      </c>
      <c r="K19" s="21">
        <f t="shared" si="3"/>
        <v>16942987</v>
      </c>
      <c r="L19" s="21">
        <f t="shared" si="3"/>
        <v>15893195</v>
      </c>
      <c r="M19" s="21">
        <f t="shared" si="3"/>
        <v>35908732</v>
      </c>
      <c r="N19" s="21">
        <f t="shared" si="3"/>
        <v>68744914</v>
      </c>
      <c r="O19" s="21">
        <f t="shared" si="3"/>
        <v>17769249</v>
      </c>
      <c r="P19" s="21">
        <f t="shared" si="3"/>
        <v>16287352</v>
      </c>
      <c r="Q19" s="21">
        <f t="shared" si="3"/>
        <v>22167866</v>
      </c>
      <c r="R19" s="21">
        <f t="shared" si="3"/>
        <v>56224467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268124645</v>
      </c>
      <c r="X19" s="21">
        <f t="shared" si="3"/>
        <v>267574733</v>
      </c>
      <c r="Y19" s="21">
        <f t="shared" si="3"/>
        <v>549912</v>
      </c>
      <c r="Z19" s="4">
        <f>+IF(X19&lt;&gt;0,+(Y19/X19)*100,0)</f>
        <v>0.2055171629378025</v>
      </c>
      <c r="AA19" s="19">
        <f>SUM(AA20:AA23)</f>
        <v>313797654</v>
      </c>
    </row>
    <row r="20" spans="1:27" ht="13.5">
      <c r="A20" s="5" t="s">
        <v>47</v>
      </c>
      <c r="B20" s="3"/>
      <c r="C20" s="22">
        <v>138478858</v>
      </c>
      <c r="D20" s="22"/>
      <c r="E20" s="23">
        <v>150030113</v>
      </c>
      <c r="F20" s="24">
        <v>153360840</v>
      </c>
      <c r="G20" s="24">
        <v>11380566</v>
      </c>
      <c r="H20" s="24">
        <v>11892858</v>
      </c>
      <c r="I20" s="24">
        <v>11296135</v>
      </c>
      <c r="J20" s="24">
        <v>34569559</v>
      </c>
      <c r="K20" s="24">
        <v>11105232</v>
      </c>
      <c r="L20" s="24">
        <v>11699375</v>
      </c>
      <c r="M20" s="24">
        <v>18561996</v>
      </c>
      <c r="N20" s="24">
        <v>41366603</v>
      </c>
      <c r="O20" s="24">
        <v>13471253</v>
      </c>
      <c r="P20" s="24">
        <v>11635929</v>
      </c>
      <c r="Q20" s="24">
        <v>14303842</v>
      </c>
      <c r="R20" s="24">
        <v>39411024</v>
      </c>
      <c r="S20" s="24"/>
      <c r="T20" s="24"/>
      <c r="U20" s="24"/>
      <c r="V20" s="24"/>
      <c r="W20" s="24">
        <v>115347186</v>
      </c>
      <c r="X20" s="24">
        <v>119641781</v>
      </c>
      <c r="Y20" s="24">
        <v>-4294595</v>
      </c>
      <c r="Z20" s="6">
        <v>-3.59</v>
      </c>
      <c r="AA20" s="22">
        <v>153360840</v>
      </c>
    </row>
    <row r="21" spans="1:27" ht="13.5">
      <c r="A21" s="5" t="s">
        <v>48</v>
      </c>
      <c r="B21" s="3"/>
      <c r="C21" s="22">
        <v>74986213</v>
      </c>
      <c r="D21" s="22"/>
      <c r="E21" s="23">
        <v>74366456</v>
      </c>
      <c r="F21" s="24">
        <v>77661000</v>
      </c>
      <c r="G21" s="24">
        <v>9198063</v>
      </c>
      <c r="H21" s="24">
        <v>7261493</v>
      </c>
      <c r="I21" s="24">
        <v>6988294</v>
      </c>
      <c r="J21" s="24">
        <v>23447850</v>
      </c>
      <c r="K21" s="24">
        <v>7527573</v>
      </c>
      <c r="L21" s="24">
        <v>5923468</v>
      </c>
      <c r="M21" s="24">
        <v>9390167</v>
      </c>
      <c r="N21" s="24">
        <v>22841208</v>
      </c>
      <c r="O21" s="24">
        <v>6006621</v>
      </c>
      <c r="P21" s="24">
        <v>6252137</v>
      </c>
      <c r="Q21" s="24">
        <v>6435720</v>
      </c>
      <c r="R21" s="24">
        <v>18694478</v>
      </c>
      <c r="S21" s="24"/>
      <c r="T21" s="24"/>
      <c r="U21" s="24"/>
      <c r="V21" s="24"/>
      <c r="W21" s="24">
        <v>64983536</v>
      </c>
      <c r="X21" s="24">
        <v>58729422</v>
      </c>
      <c r="Y21" s="24">
        <v>6254114</v>
      </c>
      <c r="Z21" s="6">
        <v>10.65</v>
      </c>
      <c r="AA21" s="22">
        <v>77661000</v>
      </c>
    </row>
    <row r="22" spans="1:27" ht="13.5">
      <c r="A22" s="5" t="s">
        <v>49</v>
      </c>
      <c r="B22" s="3"/>
      <c r="C22" s="25">
        <v>48579910</v>
      </c>
      <c r="D22" s="25"/>
      <c r="E22" s="26">
        <v>46544210</v>
      </c>
      <c r="F22" s="27">
        <v>50983532</v>
      </c>
      <c r="G22" s="27">
        <v>54857366</v>
      </c>
      <c r="H22" s="27">
        <v>-970577</v>
      </c>
      <c r="I22" s="27">
        <v>-971995</v>
      </c>
      <c r="J22" s="27">
        <v>52914794</v>
      </c>
      <c r="K22" s="27">
        <v>-1067596</v>
      </c>
      <c r="L22" s="27">
        <v>-1046493</v>
      </c>
      <c r="M22" s="27">
        <v>3035251</v>
      </c>
      <c r="N22" s="27">
        <v>921162</v>
      </c>
      <c r="O22" s="27">
        <v>-1045709</v>
      </c>
      <c r="P22" s="27">
        <v>-962568</v>
      </c>
      <c r="Q22" s="27">
        <v>212437</v>
      </c>
      <c r="R22" s="27">
        <v>-1795840</v>
      </c>
      <c r="S22" s="27"/>
      <c r="T22" s="27"/>
      <c r="U22" s="27"/>
      <c r="V22" s="27"/>
      <c r="W22" s="27">
        <v>52040116</v>
      </c>
      <c r="X22" s="27">
        <v>50299371</v>
      </c>
      <c r="Y22" s="27">
        <v>1740745</v>
      </c>
      <c r="Z22" s="7">
        <v>3.46</v>
      </c>
      <c r="AA22" s="25">
        <v>50983532</v>
      </c>
    </row>
    <row r="23" spans="1:27" ht="13.5">
      <c r="A23" s="5" t="s">
        <v>50</v>
      </c>
      <c r="B23" s="3"/>
      <c r="C23" s="22">
        <v>29245934</v>
      </c>
      <c r="D23" s="22"/>
      <c r="E23" s="23">
        <v>33748681</v>
      </c>
      <c r="F23" s="24">
        <v>31792282</v>
      </c>
      <c r="G23" s="24">
        <v>33388414</v>
      </c>
      <c r="H23" s="24">
        <v>-585248</v>
      </c>
      <c r="I23" s="24">
        <v>-580105</v>
      </c>
      <c r="J23" s="24">
        <v>32223061</v>
      </c>
      <c r="K23" s="24">
        <v>-622222</v>
      </c>
      <c r="L23" s="24">
        <v>-683155</v>
      </c>
      <c r="M23" s="24">
        <v>4921318</v>
      </c>
      <c r="N23" s="24">
        <v>3615941</v>
      </c>
      <c r="O23" s="24">
        <v>-662916</v>
      </c>
      <c r="P23" s="24">
        <v>-638146</v>
      </c>
      <c r="Q23" s="24">
        <v>1215867</v>
      </c>
      <c r="R23" s="24">
        <v>-85195</v>
      </c>
      <c r="S23" s="24"/>
      <c r="T23" s="24"/>
      <c r="U23" s="24"/>
      <c r="V23" s="24"/>
      <c r="W23" s="24">
        <v>35753807</v>
      </c>
      <c r="X23" s="24">
        <v>38904159</v>
      </c>
      <c r="Y23" s="24">
        <v>-3150352</v>
      </c>
      <c r="Z23" s="6">
        <v>-8.1</v>
      </c>
      <c r="AA23" s="22">
        <v>31792282</v>
      </c>
    </row>
    <row r="24" spans="1:27" ht="13.5">
      <c r="A24" s="2" t="s">
        <v>51</v>
      </c>
      <c r="B24" s="8" t="s">
        <v>52</v>
      </c>
      <c r="C24" s="19">
        <v>1970980</v>
      </c>
      <c r="D24" s="19"/>
      <c r="E24" s="20">
        <v>1810754</v>
      </c>
      <c r="F24" s="21">
        <v>3223900</v>
      </c>
      <c r="G24" s="21">
        <v>176586</v>
      </c>
      <c r="H24" s="21">
        <v>393781</v>
      </c>
      <c r="I24" s="21">
        <v>104132</v>
      </c>
      <c r="J24" s="21">
        <v>674499</v>
      </c>
      <c r="K24" s="21">
        <v>458522</v>
      </c>
      <c r="L24" s="21">
        <v>-56792</v>
      </c>
      <c r="M24" s="21">
        <v>500554</v>
      </c>
      <c r="N24" s="21">
        <v>902284</v>
      </c>
      <c r="O24" s="21">
        <v>340782</v>
      </c>
      <c r="P24" s="21">
        <v>335069</v>
      </c>
      <c r="Q24" s="21">
        <v>170087</v>
      </c>
      <c r="R24" s="21">
        <v>845938</v>
      </c>
      <c r="S24" s="21"/>
      <c r="T24" s="21"/>
      <c r="U24" s="21"/>
      <c r="V24" s="21"/>
      <c r="W24" s="21">
        <v>2422721</v>
      </c>
      <c r="X24" s="21">
        <v>1367368</v>
      </c>
      <c r="Y24" s="21">
        <v>1055353</v>
      </c>
      <c r="Z24" s="4">
        <v>77.18</v>
      </c>
      <c r="AA24" s="19">
        <v>3223900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546772822</v>
      </c>
      <c r="D25" s="40">
        <f>+D5+D9+D15+D19+D24</f>
        <v>0</v>
      </c>
      <c r="E25" s="41">
        <f t="shared" si="4"/>
        <v>570446201</v>
      </c>
      <c r="F25" s="42">
        <f t="shared" si="4"/>
        <v>588852364</v>
      </c>
      <c r="G25" s="42">
        <f t="shared" si="4"/>
        <v>255022791</v>
      </c>
      <c r="H25" s="42">
        <f t="shared" si="4"/>
        <v>23364802</v>
      </c>
      <c r="I25" s="42">
        <f t="shared" si="4"/>
        <v>42009303</v>
      </c>
      <c r="J25" s="42">
        <f t="shared" si="4"/>
        <v>320396896</v>
      </c>
      <c r="K25" s="42">
        <f t="shared" si="4"/>
        <v>28072102</v>
      </c>
      <c r="L25" s="42">
        <f t="shared" si="4"/>
        <v>27864397</v>
      </c>
      <c r="M25" s="42">
        <f t="shared" si="4"/>
        <v>45559395</v>
      </c>
      <c r="N25" s="42">
        <f t="shared" si="4"/>
        <v>101495894</v>
      </c>
      <c r="O25" s="42">
        <f t="shared" si="4"/>
        <v>24943082</v>
      </c>
      <c r="P25" s="42">
        <f t="shared" si="4"/>
        <v>23846956</v>
      </c>
      <c r="Q25" s="42">
        <f t="shared" si="4"/>
        <v>40194239</v>
      </c>
      <c r="R25" s="42">
        <f t="shared" si="4"/>
        <v>88984277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510877067</v>
      </c>
      <c r="X25" s="42">
        <f t="shared" si="4"/>
        <v>475504621</v>
      </c>
      <c r="Y25" s="42">
        <f t="shared" si="4"/>
        <v>35372446</v>
      </c>
      <c r="Z25" s="43">
        <f>+IF(X25&lt;&gt;0,+(Y25/X25)*100,0)</f>
        <v>7.4389279173797975</v>
      </c>
      <c r="AA25" s="40">
        <f>+AA5+AA9+AA15+AA19+AA24</f>
        <v>588852364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108782746</v>
      </c>
      <c r="D28" s="19">
        <f>SUM(D29:D31)</f>
        <v>0</v>
      </c>
      <c r="E28" s="20">
        <f t="shared" si="5"/>
        <v>142234963</v>
      </c>
      <c r="F28" s="21">
        <f t="shared" si="5"/>
        <v>151049904</v>
      </c>
      <c r="G28" s="21">
        <f t="shared" si="5"/>
        <v>6335113</v>
      </c>
      <c r="H28" s="21">
        <f t="shared" si="5"/>
        <v>8964665</v>
      </c>
      <c r="I28" s="21">
        <f t="shared" si="5"/>
        <v>11923279</v>
      </c>
      <c r="J28" s="21">
        <f t="shared" si="5"/>
        <v>27223057</v>
      </c>
      <c r="K28" s="21">
        <f t="shared" si="5"/>
        <v>8407717</v>
      </c>
      <c r="L28" s="21">
        <f t="shared" si="5"/>
        <v>14027660</v>
      </c>
      <c r="M28" s="21">
        <f t="shared" si="5"/>
        <v>10119740</v>
      </c>
      <c r="N28" s="21">
        <f t="shared" si="5"/>
        <v>32555117</v>
      </c>
      <c r="O28" s="21">
        <f t="shared" si="5"/>
        <v>9239538</v>
      </c>
      <c r="P28" s="21">
        <f t="shared" si="5"/>
        <v>8949163</v>
      </c>
      <c r="Q28" s="21">
        <f t="shared" si="5"/>
        <v>11066058</v>
      </c>
      <c r="R28" s="21">
        <f t="shared" si="5"/>
        <v>29254759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89032933</v>
      </c>
      <c r="X28" s="21">
        <f t="shared" si="5"/>
        <v>129836617</v>
      </c>
      <c r="Y28" s="21">
        <f t="shared" si="5"/>
        <v>-40803684</v>
      </c>
      <c r="Z28" s="4">
        <f>+IF(X28&lt;&gt;0,+(Y28/X28)*100,0)</f>
        <v>-31.426946375227878</v>
      </c>
      <c r="AA28" s="19">
        <f>SUM(AA29:AA31)</f>
        <v>151049904</v>
      </c>
    </row>
    <row r="29" spans="1:27" ht="13.5">
      <c r="A29" s="5" t="s">
        <v>33</v>
      </c>
      <c r="B29" s="3"/>
      <c r="C29" s="22">
        <v>35187081</v>
      </c>
      <c r="D29" s="22"/>
      <c r="E29" s="23">
        <v>36528844</v>
      </c>
      <c r="F29" s="24">
        <v>39055353</v>
      </c>
      <c r="G29" s="24">
        <v>2589552</v>
      </c>
      <c r="H29" s="24">
        <v>2743268</v>
      </c>
      <c r="I29" s="24">
        <v>5282793</v>
      </c>
      <c r="J29" s="24">
        <v>10615613</v>
      </c>
      <c r="K29" s="24">
        <v>2570512</v>
      </c>
      <c r="L29" s="24">
        <v>3238934</v>
      </c>
      <c r="M29" s="24">
        <v>2769199</v>
      </c>
      <c r="N29" s="24">
        <v>8578645</v>
      </c>
      <c r="O29" s="24">
        <v>3044361</v>
      </c>
      <c r="P29" s="24">
        <v>2453994</v>
      </c>
      <c r="Q29" s="24">
        <v>3045159</v>
      </c>
      <c r="R29" s="24">
        <v>8543514</v>
      </c>
      <c r="S29" s="24"/>
      <c r="T29" s="24"/>
      <c r="U29" s="24"/>
      <c r="V29" s="24"/>
      <c r="W29" s="24">
        <v>27737772</v>
      </c>
      <c r="X29" s="24">
        <v>28166483</v>
      </c>
      <c r="Y29" s="24">
        <v>-428711</v>
      </c>
      <c r="Z29" s="6">
        <v>-1.52</v>
      </c>
      <c r="AA29" s="22">
        <v>39055353</v>
      </c>
    </row>
    <row r="30" spans="1:27" ht="13.5">
      <c r="A30" s="5" t="s">
        <v>34</v>
      </c>
      <c r="B30" s="3"/>
      <c r="C30" s="25">
        <v>23619838</v>
      </c>
      <c r="D30" s="25"/>
      <c r="E30" s="26">
        <v>41770562</v>
      </c>
      <c r="F30" s="27">
        <v>42738166</v>
      </c>
      <c r="G30" s="27">
        <v>1561001</v>
      </c>
      <c r="H30" s="27">
        <v>1563093</v>
      </c>
      <c r="I30" s="27">
        <v>2581231</v>
      </c>
      <c r="J30" s="27">
        <v>5705325</v>
      </c>
      <c r="K30" s="27">
        <v>1856275</v>
      </c>
      <c r="L30" s="27">
        <v>5410694</v>
      </c>
      <c r="M30" s="27">
        <v>2277554</v>
      </c>
      <c r="N30" s="27">
        <v>9544523</v>
      </c>
      <c r="O30" s="27">
        <v>2607328</v>
      </c>
      <c r="P30" s="27">
        <v>2691533</v>
      </c>
      <c r="Q30" s="27">
        <v>2879339</v>
      </c>
      <c r="R30" s="27">
        <v>8178200</v>
      </c>
      <c r="S30" s="27"/>
      <c r="T30" s="27"/>
      <c r="U30" s="27"/>
      <c r="V30" s="27"/>
      <c r="W30" s="27">
        <v>23428048</v>
      </c>
      <c r="X30" s="27">
        <v>33888130</v>
      </c>
      <c r="Y30" s="27">
        <v>-10460082</v>
      </c>
      <c r="Z30" s="7">
        <v>-30.87</v>
      </c>
      <c r="AA30" s="25">
        <v>42738166</v>
      </c>
    </row>
    <row r="31" spans="1:27" ht="13.5">
      <c r="A31" s="5" t="s">
        <v>35</v>
      </c>
      <c r="B31" s="3"/>
      <c r="C31" s="22">
        <v>49975827</v>
      </c>
      <c r="D31" s="22"/>
      <c r="E31" s="23">
        <v>63935557</v>
      </c>
      <c r="F31" s="24">
        <v>69256385</v>
      </c>
      <c r="G31" s="24">
        <v>2184560</v>
      </c>
      <c r="H31" s="24">
        <v>4658304</v>
      </c>
      <c r="I31" s="24">
        <v>4059255</v>
      </c>
      <c r="J31" s="24">
        <v>10902119</v>
      </c>
      <c r="K31" s="24">
        <v>3980930</v>
      </c>
      <c r="L31" s="24">
        <v>5378032</v>
      </c>
      <c r="M31" s="24">
        <v>5072987</v>
      </c>
      <c r="N31" s="24">
        <v>14431949</v>
      </c>
      <c r="O31" s="24">
        <v>3587849</v>
      </c>
      <c r="P31" s="24">
        <v>3803636</v>
      </c>
      <c r="Q31" s="24">
        <v>5141560</v>
      </c>
      <c r="R31" s="24">
        <v>12533045</v>
      </c>
      <c r="S31" s="24"/>
      <c r="T31" s="24"/>
      <c r="U31" s="24"/>
      <c r="V31" s="24"/>
      <c r="W31" s="24">
        <v>37867113</v>
      </c>
      <c r="X31" s="24">
        <v>67782004</v>
      </c>
      <c r="Y31" s="24">
        <v>-29914891</v>
      </c>
      <c r="Z31" s="6">
        <v>-44.13</v>
      </c>
      <c r="AA31" s="22">
        <v>69256385</v>
      </c>
    </row>
    <row r="32" spans="1:27" ht="13.5">
      <c r="A32" s="2" t="s">
        <v>36</v>
      </c>
      <c r="B32" s="3"/>
      <c r="C32" s="19">
        <f aca="true" t="shared" si="6" ref="C32:Y32">SUM(C33:C37)</f>
        <v>122940080</v>
      </c>
      <c r="D32" s="19">
        <f>SUM(D33:D37)</f>
        <v>0</v>
      </c>
      <c r="E32" s="20">
        <f t="shared" si="6"/>
        <v>119068353</v>
      </c>
      <c r="F32" s="21">
        <f t="shared" si="6"/>
        <v>118855788</v>
      </c>
      <c r="G32" s="21">
        <f t="shared" si="6"/>
        <v>6086086</v>
      </c>
      <c r="H32" s="21">
        <f t="shared" si="6"/>
        <v>7171041</v>
      </c>
      <c r="I32" s="21">
        <f t="shared" si="6"/>
        <v>10922628</v>
      </c>
      <c r="J32" s="21">
        <f t="shared" si="6"/>
        <v>24179755</v>
      </c>
      <c r="K32" s="21">
        <f t="shared" si="6"/>
        <v>9040098</v>
      </c>
      <c r="L32" s="21">
        <f t="shared" si="6"/>
        <v>11418162</v>
      </c>
      <c r="M32" s="21">
        <f t="shared" si="6"/>
        <v>9158142</v>
      </c>
      <c r="N32" s="21">
        <f t="shared" si="6"/>
        <v>29616402</v>
      </c>
      <c r="O32" s="21">
        <f t="shared" si="6"/>
        <v>7448229</v>
      </c>
      <c r="P32" s="21">
        <f t="shared" si="6"/>
        <v>7877253</v>
      </c>
      <c r="Q32" s="21">
        <f t="shared" si="6"/>
        <v>8188027</v>
      </c>
      <c r="R32" s="21">
        <f t="shared" si="6"/>
        <v>23513509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77309666</v>
      </c>
      <c r="X32" s="21">
        <f t="shared" si="6"/>
        <v>81407894</v>
      </c>
      <c r="Y32" s="21">
        <f t="shared" si="6"/>
        <v>-4098228</v>
      </c>
      <c r="Z32" s="4">
        <f>+IF(X32&lt;&gt;0,+(Y32/X32)*100,0)</f>
        <v>-5.034189927576311</v>
      </c>
      <c r="AA32" s="19">
        <f>SUM(AA33:AA37)</f>
        <v>118855788</v>
      </c>
    </row>
    <row r="33" spans="1:27" ht="13.5">
      <c r="A33" s="5" t="s">
        <v>37</v>
      </c>
      <c r="B33" s="3"/>
      <c r="C33" s="22">
        <v>14363875</v>
      </c>
      <c r="D33" s="22"/>
      <c r="E33" s="23">
        <v>17588225</v>
      </c>
      <c r="F33" s="24">
        <v>16931954</v>
      </c>
      <c r="G33" s="24">
        <v>779902</v>
      </c>
      <c r="H33" s="24">
        <v>916495</v>
      </c>
      <c r="I33" s="24">
        <v>1425201</v>
      </c>
      <c r="J33" s="24">
        <v>3121598</v>
      </c>
      <c r="K33" s="24">
        <v>971006</v>
      </c>
      <c r="L33" s="24">
        <v>1662865</v>
      </c>
      <c r="M33" s="24">
        <v>1490452</v>
      </c>
      <c r="N33" s="24">
        <v>4124323</v>
      </c>
      <c r="O33" s="24">
        <v>961597</v>
      </c>
      <c r="P33" s="24">
        <v>1249772</v>
      </c>
      <c r="Q33" s="24">
        <v>1092488</v>
      </c>
      <c r="R33" s="24">
        <v>3303857</v>
      </c>
      <c r="S33" s="24"/>
      <c r="T33" s="24"/>
      <c r="U33" s="24"/>
      <c r="V33" s="24"/>
      <c r="W33" s="24">
        <v>10549778</v>
      </c>
      <c r="X33" s="24">
        <v>12834663</v>
      </c>
      <c r="Y33" s="24">
        <v>-2284885</v>
      </c>
      <c r="Z33" s="6">
        <v>-17.8</v>
      </c>
      <c r="AA33" s="22">
        <v>16931954</v>
      </c>
    </row>
    <row r="34" spans="1:27" ht="13.5">
      <c r="A34" s="5" t="s">
        <v>38</v>
      </c>
      <c r="B34" s="3"/>
      <c r="C34" s="22">
        <v>19534879</v>
      </c>
      <c r="D34" s="22"/>
      <c r="E34" s="23">
        <v>19592848</v>
      </c>
      <c r="F34" s="24">
        <v>19584551</v>
      </c>
      <c r="G34" s="24">
        <v>1073059</v>
      </c>
      <c r="H34" s="24">
        <v>1220373</v>
      </c>
      <c r="I34" s="24">
        <v>1543491</v>
      </c>
      <c r="J34" s="24">
        <v>3836923</v>
      </c>
      <c r="K34" s="24">
        <v>1230195</v>
      </c>
      <c r="L34" s="24">
        <v>2091956</v>
      </c>
      <c r="M34" s="24">
        <v>1919927</v>
      </c>
      <c r="N34" s="24">
        <v>5242078</v>
      </c>
      <c r="O34" s="24">
        <v>1851713</v>
      </c>
      <c r="P34" s="24">
        <v>1893443</v>
      </c>
      <c r="Q34" s="24">
        <v>1682796</v>
      </c>
      <c r="R34" s="24">
        <v>5427952</v>
      </c>
      <c r="S34" s="24"/>
      <c r="T34" s="24"/>
      <c r="U34" s="24"/>
      <c r="V34" s="24"/>
      <c r="W34" s="24">
        <v>14506953</v>
      </c>
      <c r="X34" s="24">
        <v>15310179</v>
      </c>
      <c r="Y34" s="24">
        <v>-803226</v>
      </c>
      <c r="Z34" s="6">
        <v>-5.25</v>
      </c>
      <c r="AA34" s="22">
        <v>19584551</v>
      </c>
    </row>
    <row r="35" spans="1:27" ht="13.5">
      <c r="A35" s="5" t="s">
        <v>39</v>
      </c>
      <c r="B35" s="3"/>
      <c r="C35" s="22">
        <v>52805259</v>
      </c>
      <c r="D35" s="22"/>
      <c r="E35" s="23">
        <v>50666241</v>
      </c>
      <c r="F35" s="24">
        <v>57710239</v>
      </c>
      <c r="G35" s="24">
        <v>2674909</v>
      </c>
      <c r="H35" s="24">
        <v>2602332</v>
      </c>
      <c r="I35" s="24">
        <v>3185676</v>
      </c>
      <c r="J35" s="24">
        <v>8462917</v>
      </c>
      <c r="K35" s="24">
        <v>2846620</v>
      </c>
      <c r="L35" s="24">
        <v>4219759</v>
      </c>
      <c r="M35" s="24">
        <v>3527107</v>
      </c>
      <c r="N35" s="24">
        <v>10593486</v>
      </c>
      <c r="O35" s="24">
        <v>3409212</v>
      </c>
      <c r="P35" s="24">
        <v>3378760</v>
      </c>
      <c r="Q35" s="24">
        <v>3958613</v>
      </c>
      <c r="R35" s="24">
        <v>10746585</v>
      </c>
      <c r="S35" s="24"/>
      <c r="T35" s="24"/>
      <c r="U35" s="24"/>
      <c r="V35" s="24"/>
      <c r="W35" s="24">
        <v>29802988</v>
      </c>
      <c r="X35" s="24">
        <v>29852610</v>
      </c>
      <c r="Y35" s="24">
        <v>-49622</v>
      </c>
      <c r="Z35" s="6">
        <v>-0.17</v>
      </c>
      <c r="AA35" s="22">
        <v>57710239</v>
      </c>
    </row>
    <row r="36" spans="1:27" ht="13.5">
      <c r="A36" s="5" t="s">
        <v>40</v>
      </c>
      <c r="B36" s="3"/>
      <c r="C36" s="22">
        <v>36236067</v>
      </c>
      <c r="D36" s="22"/>
      <c r="E36" s="23">
        <v>31221039</v>
      </c>
      <c r="F36" s="24">
        <v>24629044</v>
      </c>
      <c r="G36" s="24">
        <v>1558216</v>
      </c>
      <c r="H36" s="24">
        <v>2431841</v>
      </c>
      <c r="I36" s="24">
        <v>4768260</v>
      </c>
      <c r="J36" s="24">
        <v>8758317</v>
      </c>
      <c r="K36" s="24">
        <v>3992277</v>
      </c>
      <c r="L36" s="24">
        <v>3443582</v>
      </c>
      <c r="M36" s="24">
        <v>2220656</v>
      </c>
      <c r="N36" s="24">
        <v>9656515</v>
      </c>
      <c r="O36" s="24">
        <v>1225707</v>
      </c>
      <c r="P36" s="24">
        <v>1355278</v>
      </c>
      <c r="Q36" s="24">
        <v>1454130</v>
      </c>
      <c r="R36" s="24">
        <v>4035115</v>
      </c>
      <c r="S36" s="24"/>
      <c r="T36" s="24"/>
      <c r="U36" s="24"/>
      <c r="V36" s="24"/>
      <c r="W36" s="24">
        <v>22449947</v>
      </c>
      <c r="X36" s="24">
        <v>23410442</v>
      </c>
      <c r="Y36" s="24">
        <v>-960495</v>
      </c>
      <c r="Z36" s="6">
        <v>-4.1</v>
      </c>
      <c r="AA36" s="22">
        <v>24629044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37911410</v>
      </c>
      <c r="D38" s="19">
        <f>SUM(D39:D41)</f>
        <v>0</v>
      </c>
      <c r="E38" s="20">
        <f t="shared" si="7"/>
        <v>53209203</v>
      </c>
      <c r="F38" s="21">
        <f t="shared" si="7"/>
        <v>53871372</v>
      </c>
      <c r="G38" s="21">
        <f t="shared" si="7"/>
        <v>1590782</v>
      </c>
      <c r="H38" s="21">
        <f t="shared" si="7"/>
        <v>1897312</v>
      </c>
      <c r="I38" s="21">
        <f t="shared" si="7"/>
        <v>3298407</v>
      </c>
      <c r="J38" s="21">
        <f t="shared" si="7"/>
        <v>6786501</v>
      </c>
      <c r="K38" s="21">
        <f t="shared" si="7"/>
        <v>2135645</v>
      </c>
      <c r="L38" s="21">
        <f t="shared" si="7"/>
        <v>3885829</v>
      </c>
      <c r="M38" s="21">
        <f t="shared" si="7"/>
        <v>6583137</v>
      </c>
      <c r="N38" s="21">
        <f t="shared" si="7"/>
        <v>12604611</v>
      </c>
      <c r="O38" s="21">
        <f t="shared" si="7"/>
        <v>2205533</v>
      </c>
      <c r="P38" s="21">
        <f t="shared" si="7"/>
        <v>2852163</v>
      </c>
      <c r="Q38" s="21">
        <f t="shared" si="7"/>
        <v>4882837</v>
      </c>
      <c r="R38" s="21">
        <f t="shared" si="7"/>
        <v>9940533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29331645</v>
      </c>
      <c r="X38" s="21">
        <f t="shared" si="7"/>
        <v>31671110</v>
      </c>
      <c r="Y38" s="21">
        <f t="shared" si="7"/>
        <v>-2339465</v>
      </c>
      <c r="Z38" s="4">
        <f>+IF(X38&lt;&gt;0,+(Y38/X38)*100,0)</f>
        <v>-7.386747733186491</v>
      </c>
      <c r="AA38" s="19">
        <f>SUM(AA39:AA41)</f>
        <v>53871372</v>
      </c>
    </row>
    <row r="39" spans="1:27" ht="13.5">
      <c r="A39" s="5" t="s">
        <v>43</v>
      </c>
      <c r="B39" s="3"/>
      <c r="C39" s="22">
        <v>15314499</v>
      </c>
      <c r="D39" s="22"/>
      <c r="E39" s="23">
        <v>23837471</v>
      </c>
      <c r="F39" s="24">
        <v>23180171</v>
      </c>
      <c r="G39" s="24">
        <v>1084249</v>
      </c>
      <c r="H39" s="24">
        <v>1340431</v>
      </c>
      <c r="I39" s="24">
        <v>1473835</v>
      </c>
      <c r="J39" s="24">
        <v>3898515</v>
      </c>
      <c r="K39" s="24">
        <v>1465326</v>
      </c>
      <c r="L39" s="24">
        <v>2033800</v>
      </c>
      <c r="M39" s="24">
        <v>1482835</v>
      </c>
      <c r="N39" s="24">
        <v>4981961</v>
      </c>
      <c r="O39" s="24">
        <v>1419622</v>
      </c>
      <c r="P39" s="24">
        <v>1421063</v>
      </c>
      <c r="Q39" s="24">
        <v>2223537</v>
      </c>
      <c r="R39" s="24">
        <v>5064222</v>
      </c>
      <c r="S39" s="24"/>
      <c r="T39" s="24"/>
      <c r="U39" s="24"/>
      <c r="V39" s="24"/>
      <c r="W39" s="24">
        <v>13944698</v>
      </c>
      <c r="X39" s="24">
        <v>15287747</v>
      </c>
      <c r="Y39" s="24">
        <v>-1343049</v>
      </c>
      <c r="Z39" s="6">
        <v>-8.79</v>
      </c>
      <c r="AA39" s="22">
        <v>23180171</v>
      </c>
    </row>
    <row r="40" spans="1:27" ht="13.5">
      <c r="A40" s="5" t="s">
        <v>44</v>
      </c>
      <c r="B40" s="3"/>
      <c r="C40" s="22">
        <v>22596911</v>
      </c>
      <c r="D40" s="22"/>
      <c r="E40" s="23">
        <v>29371732</v>
      </c>
      <c r="F40" s="24">
        <v>30691201</v>
      </c>
      <c r="G40" s="24">
        <v>506533</v>
      </c>
      <c r="H40" s="24">
        <v>556881</v>
      </c>
      <c r="I40" s="24">
        <v>1824572</v>
      </c>
      <c r="J40" s="24">
        <v>2887986</v>
      </c>
      <c r="K40" s="24">
        <v>670319</v>
      </c>
      <c r="L40" s="24">
        <v>1852029</v>
      </c>
      <c r="M40" s="24">
        <v>5100302</v>
      </c>
      <c r="N40" s="24">
        <v>7622650</v>
      </c>
      <c r="O40" s="24">
        <v>785911</v>
      </c>
      <c r="P40" s="24">
        <v>1431100</v>
      </c>
      <c r="Q40" s="24">
        <v>2659300</v>
      </c>
      <c r="R40" s="24">
        <v>4876311</v>
      </c>
      <c r="S40" s="24"/>
      <c r="T40" s="24"/>
      <c r="U40" s="24"/>
      <c r="V40" s="24"/>
      <c r="W40" s="24">
        <v>15386947</v>
      </c>
      <c r="X40" s="24">
        <v>16383363</v>
      </c>
      <c r="Y40" s="24">
        <v>-996416</v>
      </c>
      <c r="Z40" s="6">
        <v>-6.08</v>
      </c>
      <c r="AA40" s="22">
        <v>30691201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182675573</v>
      </c>
      <c r="D42" s="19">
        <f>SUM(D43:D46)</f>
        <v>0</v>
      </c>
      <c r="E42" s="20">
        <f t="shared" si="8"/>
        <v>199367467</v>
      </c>
      <c r="F42" s="21">
        <f t="shared" si="8"/>
        <v>203866417</v>
      </c>
      <c r="G42" s="21">
        <f t="shared" si="8"/>
        <v>14668545</v>
      </c>
      <c r="H42" s="21">
        <f t="shared" si="8"/>
        <v>16552546</v>
      </c>
      <c r="I42" s="21">
        <f t="shared" si="8"/>
        <v>20077585</v>
      </c>
      <c r="J42" s="21">
        <f t="shared" si="8"/>
        <v>51298676</v>
      </c>
      <c r="K42" s="21">
        <f t="shared" si="8"/>
        <v>12597989</v>
      </c>
      <c r="L42" s="21">
        <f t="shared" si="8"/>
        <v>21719320</v>
      </c>
      <c r="M42" s="21">
        <f t="shared" si="8"/>
        <v>19190568</v>
      </c>
      <c r="N42" s="21">
        <f t="shared" si="8"/>
        <v>53507877</v>
      </c>
      <c r="O42" s="21">
        <f t="shared" si="8"/>
        <v>18003309</v>
      </c>
      <c r="P42" s="21">
        <f t="shared" si="8"/>
        <v>18770896</v>
      </c>
      <c r="Q42" s="21">
        <f t="shared" si="8"/>
        <v>21437410</v>
      </c>
      <c r="R42" s="21">
        <f t="shared" si="8"/>
        <v>58211615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163018168</v>
      </c>
      <c r="X42" s="21">
        <f t="shared" si="8"/>
        <v>165781526</v>
      </c>
      <c r="Y42" s="21">
        <f t="shared" si="8"/>
        <v>-2763358</v>
      </c>
      <c r="Z42" s="4">
        <f>+IF(X42&lt;&gt;0,+(Y42/X42)*100,0)</f>
        <v>-1.6668672720505662</v>
      </c>
      <c r="AA42" s="19">
        <f>SUM(AA43:AA46)</f>
        <v>203866417</v>
      </c>
    </row>
    <row r="43" spans="1:27" ht="13.5">
      <c r="A43" s="5" t="s">
        <v>47</v>
      </c>
      <c r="B43" s="3"/>
      <c r="C43" s="22">
        <v>108349984</v>
      </c>
      <c r="D43" s="22"/>
      <c r="E43" s="23">
        <v>126585488</v>
      </c>
      <c r="F43" s="24">
        <v>127963860</v>
      </c>
      <c r="G43" s="24">
        <v>12200570</v>
      </c>
      <c r="H43" s="24">
        <v>13706650</v>
      </c>
      <c r="I43" s="24">
        <v>13943577</v>
      </c>
      <c r="J43" s="24">
        <v>39850797</v>
      </c>
      <c r="K43" s="24">
        <v>8844298</v>
      </c>
      <c r="L43" s="24">
        <v>12273069</v>
      </c>
      <c r="M43" s="24">
        <v>11680529</v>
      </c>
      <c r="N43" s="24">
        <v>32797896</v>
      </c>
      <c r="O43" s="24">
        <v>11877703</v>
      </c>
      <c r="P43" s="24">
        <v>11257578</v>
      </c>
      <c r="Q43" s="24">
        <v>15846531</v>
      </c>
      <c r="R43" s="24">
        <v>38981812</v>
      </c>
      <c r="S43" s="24"/>
      <c r="T43" s="24"/>
      <c r="U43" s="24"/>
      <c r="V43" s="24"/>
      <c r="W43" s="24">
        <v>111630505</v>
      </c>
      <c r="X43" s="24">
        <v>114709394</v>
      </c>
      <c r="Y43" s="24">
        <v>-3078889</v>
      </c>
      <c r="Z43" s="6">
        <v>-2.68</v>
      </c>
      <c r="AA43" s="22">
        <v>127963860</v>
      </c>
    </row>
    <row r="44" spans="1:27" ht="13.5">
      <c r="A44" s="5" t="s">
        <v>48</v>
      </c>
      <c r="B44" s="3"/>
      <c r="C44" s="22">
        <v>28738336</v>
      </c>
      <c r="D44" s="22"/>
      <c r="E44" s="23">
        <v>30600812</v>
      </c>
      <c r="F44" s="24">
        <v>30140279</v>
      </c>
      <c r="G44" s="24">
        <v>864806</v>
      </c>
      <c r="H44" s="24">
        <v>903809</v>
      </c>
      <c r="I44" s="24">
        <v>2761523</v>
      </c>
      <c r="J44" s="24">
        <v>4530138</v>
      </c>
      <c r="K44" s="24">
        <v>1294460</v>
      </c>
      <c r="L44" s="24">
        <v>3506040</v>
      </c>
      <c r="M44" s="24">
        <v>2838425</v>
      </c>
      <c r="N44" s="24">
        <v>7638925</v>
      </c>
      <c r="O44" s="24">
        <v>1924999</v>
      </c>
      <c r="P44" s="24">
        <v>2597596</v>
      </c>
      <c r="Q44" s="24">
        <v>1936073</v>
      </c>
      <c r="R44" s="24">
        <v>6458668</v>
      </c>
      <c r="S44" s="24"/>
      <c r="T44" s="24"/>
      <c r="U44" s="24"/>
      <c r="V44" s="24"/>
      <c r="W44" s="24">
        <v>18627731</v>
      </c>
      <c r="X44" s="24">
        <v>20854610</v>
      </c>
      <c r="Y44" s="24">
        <v>-2226879</v>
      </c>
      <c r="Z44" s="6">
        <v>-10.68</v>
      </c>
      <c r="AA44" s="22">
        <v>30140279</v>
      </c>
    </row>
    <row r="45" spans="1:27" ht="13.5">
      <c r="A45" s="5" t="s">
        <v>49</v>
      </c>
      <c r="B45" s="3"/>
      <c r="C45" s="25">
        <v>18233595</v>
      </c>
      <c r="D45" s="25"/>
      <c r="E45" s="26">
        <v>18068767</v>
      </c>
      <c r="F45" s="27">
        <v>17224880</v>
      </c>
      <c r="G45" s="27">
        <v>493330</v>
      </c>
      <c r="H45" s="27">
        <v>514619</v>
      </c>
      <c r="I45" s="27">
        <v>1390160</v>
      </c>
      <c r="J45" s="27">
        <v>2398109</v>
      </c>
      <c r="K45" s="27">
        <v>813905</v>
      </c>
      <c r="L45" s="27">
        <v>2490201</v>
      </c>
      <c r="M45" s="27">
        <v>1745621</v>
      </c>
      <c r="N45" s="27">
        <v>5049727</v>
      </c>
      <c r="O45" s="27">
        <v>1035619</v>
      </c>
      <c r="P45" s="27">
        <v>1560167</v>
      </c>
      <c r="Q45" s="27">
        <v>1147966</v>
      </c>
      <c r="R45" s="27">
        <v>3743752</v>
      </c>
      <c r="S45" s="27"/>
      <c r="T45" s="27"/>
      <c r="U45" s="27"/>
      <c r="V45" s="27"/>
      <c r="W45" s="27">
        <v>11191588</v>
      </c>
      <c r="X45" s="27">
        <v>13000738</v>
      </c>
      <c r="Y45" s="27">
        <v>-1809150</v>
      </c>
      <c r="Z45" s="7">
        <v>-13.92</v>
      </c>
      <c r="AA45" s="25">
        <v>17224880</v>
      </c>
    </row>
    <row r="46" spans="1:27" ht="13.5">
      <c r="A46" s="5" t="s">
        <v>50</v>
      </c>
      <c r="B46" s="3"/>
      <c r="C46" s="22">
        <v>27353658</v>
      </c>
      <c r="D46" s="22"/>
      <c r="E46" s="23">
        <v>24112400</v>
      </c>
      <c r="F46" s="24">
        <v>28537398</v>
      </c>
      <c r="G46" s="24">
        <v>1109839</v>
      </c>
      <c r="H46" s="24">
        <v>1427468</v>
      </c>
      <c r="I46" s="24">
        <v>1982325</v>
      </c>
      <c r="J46" s="24">
        <v>4519632</v>
      </c>
      <c r="K46" s="24">
        <v>1645326</v>
      </c>
      <c r="L46" s="24">
        <v>3450010</v>
      </c>
      <c r="M46" s="24">
        <v>2925993</v>
      </c>
      <c r="N46" s="24">
        <v>8021329</v>
      </c>
      <c r="O46" s="24">
        <v>3164988</v>
      </c>
      <c r="P46" s="24">
        <v>3355555</v>
      </c>
      <c r="Q46" s="24">
        <v>2506840</v>
      </c>
      <c r="R46" s="24">
        <v>9027383</v>
      </c>
      <c r="S46" s="24"/>
      <c r="T46" s="24"/>
      <c r="U46" s="24"/>
      <c r="V46" s="24"/>
      <c r="W46" s="24">
        <v>21568344</v>
      </c>
      <c r="X46" s="24">
        <v>17216784</v>
      </c>
      <c r="Y46" s="24">
        <v>4351560</v>
      </c>
      <c r="Z46" s="6">
        <v>25.28</v>
      </c>
      <c r="AA46" s="22">
        <v>28537398</v>
      </c>
    </row>
    <row r="47" spans="1:27" ht="13.5">
      <c r="A47" s="2" t="s">
        <v>51</v>
      </c>
      <c r="B47" s="8" t="s">
        <v>52</v>
      </c>
      <c r="C47" s="19">
        <v>8260232</v>
      </c>
      <c r="D47" s="19"/>
      <c r="E47" s="20">
        <v>8508360</v>
      </c>
      <c r="F47" s="21">
        <v>10758660</v>
      </c>
      <c r="G47" s="21">
        <v>971086</v>
      </c>
      <c r="H47" s="21">
        <v>446598</v>
      </c>
      <c r="I47" s="21">
        <v>146294</v>
      </c>
      <c r="J47" s="21">
        <v>1563978</v>
      </c>
      <c r="K47" s="21">
        <v>896448</v>
      </c>
      <c r="L47" s="21">
        <v>110683</v>
      </c>
      <c r="M47" s="21">
        <v>2527887</v>
      </c>
      <c r="N47" s="21">
        <v>3535018</v>
      </c>
      <c r="O47" s="21">
        <v>133768</v>
      </c>
      <c r="P47" s="21">
        <v>2064106</v>
      </c>
      <c r="Q47" s="21">
        <v>184099</v>
      </c>
      <c r="R47" s="21">
        <v>2381973</v>
      </c>
      <c r="S47" s="21"/>
      <c r="T47" s="21"/>
      <c r="U47" s="21"/>
      <c r="V47" s="21"/>
      <c r="W47" s="21">
        <v>7480969</v>
      </c>
      <c r="X47" s="21">
        <v>7420007</v>
      </c>
      <c r="Y47" s="21">
        <v>60962</v>
      </c>
      <c r="Z47" s="4">
        <v>0.82</v>
      </c>
      <c r="AA47" s="19">
        <v>10758660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460570041</v>
      </c>
      <c r="D48" s="40">
        <f>+D28+D32+D38+D42+D47</f>
        <v>0</v>
      </c>
      <c r="E48" s="41">
        <f t="shared" si="9"/>
        <v>522388346</v>
      </c>
      <c r="F48" s="42">
        <f t="shared" si="9"/>
        <v>538402141</v>
      </c>
      <c r="G48" s="42">
        <f t="shared" si="9"/>
        <v>29651612</v>
      </c>
      <c r="H48" s="42">
        <f t="shared" si="9"/>
        <v>35032162</v>
      </c>
      <c r="I48" s="42">
        <f t="shared" si="9"/>
        <v>46368193</v>
      </c>
      <c r="J48" s="42">
        <f t="shared" si="9"/>
        <v>111051967</v>
      </c>
      <c r="K48" s="42">
        <f t="shared" si="9"/>
        <v>33077897</v>
      </c>
      <c r="L48" s="42">
        <f t="shared" si="9"/>
        <v>51161654</v>
      </c>
      <c r="M48" s="42">
        <f t="shared" si="9"/>
        <v>47579474</v>
      </c>
      <c r="N48" s="42">
        <f t="shared" si="9"/>
        <v>131819025</v>
      </c>
      <c r="O48" s="42">
        <f t="shared" si="9"/>
        <v>37030377</v>
      </c>
      <c r="P48" s="42">
        <f t="shared" si="9"/>
        <v>40513581</v>
      </c>
      <c r="Q48" s="42">
        <f t="shared" si="9"/>
        <v>45758431</v>
      </c>
      <c r="R48" s="42">
        <f t="shared" si="9"/>
        <v>123302389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366173381</v>
      </c>
      <c r="X48" s="42">
        <f t="shared" si="9"/>
        <v>416117154</v>
      </c>
      <c r="Y48" s="42">
        <f t="shared" si="9"/>
        <v>-49943773</v>
      </c>
      <c r="Z48" s="43">
        <f>+IF(X48&lt;&gt;0,+(Y48/X48)*100,0)</f>
        <v>-12.00233456369357</v>
      </c>
      <c r="AA48" s="40">
        <f>+AA28+AA32+AA38+AA42+AA47</f>
        <v>538402141</v>
      </c>
    </row>
    <row r="49" spans="1:27" ht="13.5">
      <c r="A49" s="14" t="s">
        <v>58</v>
      </c>
      <c r="B49" s="15"/>
      <c r="C49" s="44">
        <f aca="true" t="shared" si="10" ref="C49:Y49">+C25-C48</f>
        <v>86202781</v>
      </c>
      <c r="D49" s="44">
        <f>+D25-D48</f>
        <v>0</v>
      </c>
      <c r="E49" s="45">
        <f t="shared" si="10"/>
        <v>48057855</v>
      </c>
      <c r="F49" s="46">
        <f t="shared" si="10"/>
        <v>50450223</v>
      </c>
      <c r="G49" s="46">
        <f t="shared" si="10"/>
        <v>225371179</v>
      </c>
      <c r="H49" s="46">
        <f t="shared" si="10"/>
        <v>-11667360</v>
      </c>
      <c r="I49" s="46">
        <f t="shared" si="10"/>
        <v>-4358890</v>
      </c>
      <c r="J49" s="46">
        <f t="shared" si="10"/>
        <v>209344929</v>
      </c>
      <c r="K49" s="46">
        <f t="shared" si="10"/>
        <v>-5005795</v>
      </c>
      <c r="L49" s="46">
        <f t="shared" si="10"/>
        <v>-23297257</v>
      </c>
      <c r="M49" s="46">
        <f t="shared" si="10"/>
        <v>-2020079</v>
      </c>
      <c r="N49" s="46">
        <f t="shared" si="10"/>
        <v>-30323131</v>
      </c>
      <c r="O49" s="46">
        <f t="shared" si="10"/>
        <v>-12087295</v>
      </c>
      <c r="P49" s="46">
        <f t="shared" si="10"/>
        <v>-16666625</v>
      </c>
      <c r="Q49" s="46">
        <f t="shared" si="10"/>
        <v>-5564192</v>
      </c>
      <c r="R49" s="46">
        <f t="shared" si="10"/>
        <v>-34318112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144703686</v>
      </c>
      <c r="X49" s="46">
        <f>IF(F25=F48,0,X25-X48)</f>
        <v>59387467</v>
      </c>
      <c r="Y49" s="46">
        <f t="shared" si="10"/>
        <v>85316219</v>
      </c>
      <c r="Z49" s="47">
        <f>+IF(X49&lt;&gt;0,+(Y49/X49)*100,0)</f>
        <v>143.66030967443012</v>
      </c>
      <c r="AA49" s="44">
        <f>+AA25-AA48</f>
        <v>50450223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205463696</v>
      </c>
      <c r="D5" s="19">
        <f>SUM(D6:D8)</f>
        <v>0</v>
      </c>
      <c r="E5" s="20">
        <f t="shared" si="0"/>
        <v>231461750</v>
      </c>
      <c r="F5" s="21">
        <f t="shared" si="0"/>
        <v>225071761</v>
      </c>
      <c r="G5" s="21">
        <f t="shared" si="0"/>
        <v>196066162</v>
      </c>
      <c r="H5" s="21">
        <f t="shared" si="0"/>
        <v>701882</v>
      </c>
      <c r="I5" s="21">
        <f t="shared" si="0"/>
        <v>1381470</v>
      </c>
      <c r="J5" s="21">
        <f t="shared" si="0"/>
        <v>198149514</v>
      </c>
      <c r="K5" s="21">
        <f t="shared" si="0"/>
        <v>1110229</v>
      </c>
      <c r="L5" s="21">
        <f t="shared" si="0"/>
        <v>1419809</v>
      </c>
      <c r="M5" s="21">
        <f t="shared" si="0"/>
        <v>6222681</v>
      </c>
      <c r="N5" s="21">
        <f t="shared" si="0"/>
        <v>8752719</v>
      </c>
      <c r="O5" s="21">
        <f t="shared" si="0"/>
        <v>1772310</v>
      </c>
      <c r="P5" s="21">
        <f t="shared" si="0"/>
        <v>2898230</v>
      </c>
      <c r="Q5" s="21">
        <f t="shared" si="0"/>
        <v>4140269</v>
      </c>
      <c r="R5" s="21">
        <f t="shared" si="0"/>
        <v>8810809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215713042</v>
      </c>
      <c r="X5" s="21">
        <f t="shared" si="0"/>
        <v>208588000</v>
      </c>
      <c r="Y5" s="21">
        <f t="shared" si="0"/>
        <v>7125042</v>
      </c>
      <c r="Z5" s="4">
        <f>+IF(X5&lt;&gt;0,+(Y5/X5)*100,0)</f>
        <v>3.415844631522427</v>
      </c>
      <c r="AA5" s="19">
        <f>SUM(AA6:AA8)</f>
        <v>225071761</v>
      </c>
    </row>
    <row r="6" spans="1:27" ht="13.5">
      <c r="A6" s="5" t="s">
        <v>33</v>
      </c>
      <c r="B6" s="3"/>
      <c r="C6" s="22">
        <v>12502467</v>
      </c>
      <c r="D6" s="22"/>
      <c r="E6" s="23">
        <v>10431000</v>
      </c>
      <c r="F6" s="24">
        <v>10981000</v>
      </c>
      <c r="G6" s="24">
        <v>4141463</v>
      </c>
      <c r="H6" s="24">
        <v>111675</v>
      </c>
      <c r="I6" s="24">
        <v>439035</v>
      </c>
      <c r="J6" s="24">
        <v>4692173</v>
      </c>
      <c r="K6" s="24">
        <v>54794</v>
      </c>
      <c r="L6" s="24">
        <v>439</v>
      </c>
      <c r="M6" s="24">
        <v>3776218</v>
      </c>
      <c r="N6" s="24">
        <v>3831451</v>
      </c>
      <c r="O6" s="24">
        <v>87872</v>
      </c>
      <c r="P6" s="24">
        <v>487729</v>
      </c>
      <c r="Q6" s="24">
        <v>2582004</v>
      </c>
      <c r="R6" s="24">
        <v>3157605</v>
      </c>
      <c r="S6" s="24"/>
      <c r="T6" s="24"/>
      <c r="U6" s="24"/>
      <c r="V6" s="24"/>
      <c r="W6" s="24">
        <v>11681229</v>
      </c>
      <c r="X6" s="24">
        <v>7626500</v>
      </c>
      <c r="Y6" s="24">
        <v>4054729</v>
      </c>
      <c r="Z6" s="6">
        <v>53.17</v>
      </c>
      <c r="AA6" s="22">
        <v>10981000</v>
      </c>
    </row>
    <row r="7" spans="1:27" ht="13.5">
      <c r="A7" s="5" t="s">
        <v>34</v>
      </c>
      <c r="B7" s="3"/>
      <c r="C7" s="25">
        <v>188857571</v>
      </c>
      <c r="D7" s="25"/>
      <c r="E7" s="26">
        <v>205667500</v>
      </c>
      <c r="F7" s="27">
        <v>205667509</v>
      </c>
      <c r="G7" s="27">
        <v>191543056</v>
      </c>
      <c r="H7" s="27">
        <v>311360</v>
      </c>
      <c r="I7" s="27">
        <v>566163</v>
      </c>
      <c r="J7" s="27">
        <v>192420579</v>
      </c>
      <c r="K7" s="27">
        <v>713786</v>
      </c>
      <c r="L7" s="27">
        <v>718167</v>
      </c>
      <c r="M7" s="27">
        <v>1861014</v>
      </c>
      <c r="N7" s="27">
        <v>3292967</v>
      </c>
      <c r="O7" s="27">
        <v>1280380</v>
      </c>
      <c r="P7" s="27">
        <v>1942757</v>
      </c>
      <c r="Q7" s="27">
        <v>1191620</v>
      </c>
      <c r="R7" s="27">
        <v>4414757</v>
      </c>
      <c r="S7" s="27"/>
      <c r="T7" s="27"/>
      <c r="U7" s="27"/>
      <c r="V7" s="27"/>
      <c r="W7" s="27">
        <v>200128303</v>
      </c>
      <c r="X7" s="27">
        <v>193760100</v>
      </c>
      <c r="Y7" s="27">
        <v>6368203</v>
      </c>
      <c r="Z7" s="7">
        <v>3.29</v>
      </c>
      <c r="AA7" s="25">
        <v>205667509</v>
      </c>
    </row>
    <row r="8" spans="1:27" ht="13.5">
      <c r="A8" s="5" t="s">
        <v>35</v>
      </c>
      <c r="B8" s="3"/>
      <c r="C8" s="22">
        <v>4103658</v>
      </c>
      <c r="D8" s="22"/>
      <c r="E8" s="23">
        <v>15363250</v>
      </c>
      <c r="F8" s="24">
        <v>8423252</v>
      </c>
      <c r="G8" s="24">
        <v>381643</v>
      </c>
      <c r="H8" s="24">
        <v>278847</v>
      </c>
      <c r="I8" s="24">
        <v>376272</v>
      </c>
      <c r="J8" s="24">
        <v>1036762</v>
      </c>
      <c r="K8" s="24">
        <v>341649</v>
      </c>
      <c r="L8" s="24">
        <v>701203</v>
      </c>
      <c r="M8" s="24">
        <v>585449</v>
      </c>
      <c r="N8" s="24">
        <v>1628301</v>
      </c>
      <c r="O8" s="24">
        <v>404058</v>
      </c>
      <c r="P8" s="24">
        <v>467744</v>
      </c>
      <c r="Q8" s="24">
        <v>366645</v>
      </c>
      <c r="R8" s="24">
        <v>1238447</v>
      </c>
      <c r="S8" s="24"/>
      <c r="T8" s="24"/>
      <c r="U8" s="24"/>
      <c r="V8" s="24"/>
      <c r="W8" s="24">
        <v>3903510</v>
      </c>
      <c r="X8" s="24">
        <v>7201400</v>
      </c>
      <c r="Y8" s="24">
        <v>-3297890</v>
      </c>
      <c r="Z8" s="6">
        <v>-45.8</v>
      </c>
      <c r="AA8" s="22">
        <v>8423252</v>
      </c>
    </row>
    <row r="9" spans="1:27" ht="13.5">
      <c r="A9" s="2" t="s">
        <v>36</v>
      </c>
      <c r="B9" s="3"/>
      <c r="C9" s="19">
        <f aca="true" t="shared" si="1" ref="C9:Y9">SUM(C10:C14)</f>
        <v>185164406</v>
      </c>
      <c r="D9" s="19">
        <f>SUM(D10:D14)</f>
        <v>0</v>
      </c>
      <c r="E9" s="20">
        <f t="shared" si="1"/>
        <v>179286716</v>
      </c>
      <c r="F9" s="21">
        <f t="shared" si="1"/>
        <v>161450371</v>
      </c>
      <c r="G9" s="21">
        <f t="shared" si="1"/>
        <v>10777839</v>
      </c>
      <c r="H9" s="21">
        <f t="shared" si="1"/>
        <v>14134972</v>
      </c>
      <c r="I9" s="21">
        <f t="shared" si="1"/>
        <v>6565300</v>
      </c>
      <c r="J9" s="21">
        <f t="shared" si="1"/>
        <v>31478111</v>
      </c>
      <c r="K9" s="21">
        <f t="shared" si="1"/>
        <v>11218092</v>
      </c>
      <c r="L9" s="21">
        <f t="shared" si="1"/>
        <v>7224713</v>
      </c>
      <c r="M9" s="21">
        <f t="shared" si="1"/>
        <v>7544706</v>
      </c>
      <c r="N9" s="21">
        <f t="shared" si="1"/>
        <v>25987511</v>
      </c>
      <c r="O9" s="21">
        <f t="shared" si="1"/>
        <v>3980928</v>
      </c>
      <c r="P9" s="21">
        <f t="shared" si="1"/>
        <v>3063918</v>
      </c>
      <c r="Q9" s="21">
        <f t="shared" si="1"/>
        <v>3880551</v>
      </c>
      <c r="R9" s="21">
        <f t="shared" si="1"/>
        <v>10925397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68391019</v>
      </c>
      <c r="X9" s="21">
        <f t="shared" si="1"/>
        <v>76826100</v>
      </c>
      <c r="Y9" s="21">
        <f t="shared" si="1"/>
        <v>-8435081</v>
      </c>
      <c r="Z9" s="4">
        <f>+IF(X9&lt;&gt;0,+(Y9/X9)*100,0)</f>
        <v>-10.979447088945033</v>
      </c>
      <c r="AA9" s="19">
        <f>SUM(AA10:AA14)</f>
        <v>161450371</v>
      </c>
    </row>
    <row r="10" spans="1:27" ht="13.5">
      <c r="A10" s="5" t="s">
        <v>37</v>
      </c>
      <c r="B10" s="3"/>
      <c r="C10" s="22">
        <v>7248228</v>
      </c>
      <c r="D10" s="22"/>
      <c r="E10" s="23">
        <v>10513300</v>
      </c>
      <c r="F10" s="24">
        <v>11350241</v>
      </c>
      <c r="G10" s="24">
        <v>85678</v>
      </c>
      <c r="H10" s="24">
        <v>301089</v>
      </c>
      <c r="I10" s="24">
        <v>277957</v>
      </c>
      <c r="J10" s="24">
        <v>664724</v>
      </c>
      <c r="K10" s="24">
        <v>393355</v>
      </c>
      <c r="L10" s="24">
        <v>350388</v>
      </c>
      <c r="M10" s="24">
        <v>1030265</v>
      </c>
      <c r="N10" s="24">
        <v>1774008</v>
      </c>
      <c r="O10" s="24">
        <v>275106</v>
      </c>
      <c r="P10" s="24">
        <v>420072</v>
      </c>
      <c r="Q10" s="24">
        <v>220932</v>
      </c>
      <c r="R10" s="24">
        <v>916110</v>
      </c>
      <c r="S10" s="24"/>
      <c r="T10" s="24"/>
      <c r="U10" s="24"/>
      <c r="V10" s="24"/>
      <c r="W10" s="24">
        <v>3354842</v>
      </c>
      <c r="X10" s="24">
        <v>5307500</v>
      </c>
      <c r="Y10" s="24">
        <v>-1952658</v>
      </c>
      <c r="Z10" s="6">
        <v>-36.79</v>
      </c>
      <c r="AA10" s="22">
        <v>11350241</v>
      </c>
    </row>
    <row r="11" spans="1:27" ht="13.5">
      <c r="A11" s="5" t="s">
        <v>38</v>
      </c>
      <c r="B11" s="3"/>
      <c r="C11" s="22">
        <v>1020765</v>
      </c>
      <c r="D11" s="22"/>
      <c r="E11" s="23">
        <v>1271900</v>
      </c>
      <c r="F11" s="24">
        <v>1271900</v>
      </c>
      <c r="G11" s="24">
        <v>88846</v>
      </c>
      <c r="H11" s="24">
        <v>88846</v>
      </c>
      <c r="I11" s="24">
        <v>88846</v>
      </c>
      <c r="J11" s="24">
        <v>266538</v>
      </c>
      <c r="K11" s="24">
        <v>114891</v>
      </c>
      <c r="L11" s="24">
        <v>88846</v>
      </c>
      <c r="M11" s="24">
        <v>88846</v>
      </c>
      <c r="N11" s="24">
        <v>292583</v>
      </c>
      <c r="O11" s="24">
        <v>101598</v>
      </c>
      <c r="P11" s="24">
        <v>119786</v>
      </c>
      <c r="Q11" s="24">
        <v>97714</v>
      </c>
      <c r="R11" s="24">
        <v>319098</v>
      </c>
      <c r="S11" s="24"/>
      <c r="T11" s="24"/>
      <c r="U11" s="24"/>
      <c r="V11" s="24"/>
      <c r="W11" s="24">
        <v>878219</v>
      </c>
      <c r="X11" s="24">
        <v>777200</v>
      </c>
      <c r="Y11" s="24">
        <v>101019</v>
      </c>
      <c r="Z11" s="6">
        <v>13</v>
      </c>
      <c r="AA11" s="22">
        <v>1271900</v>
      </c>
    </row>
    <row r="12" spans="1:27" ht="13.5">
      <c r="A12" s="5" t="s">
        <v>39</v>
      </c>
      <c r="B12" s="3"/>
      <c r="C12" s="22">
        <v>89953941</v>
      </c>
      <c r="D12" s="22"/>
      <c r="E12" s="23">
        <v>90759616</v>
      </c>
      <c r="F12" s="24">
        <v>91920873</v>
      </c>
      <c r="G12" s="24">
        <v>1603009</v>
      </c>
      <c r="H12" s="24">
        <v>1878515</v>
      </c>
      <c r="I12" s="24">
        <v>1677634</v>
      </c>
      <c r="J12" s="24">
        <v>5159158</v>
      </c>
      <c r="K12" s="24">
        <v>1534083</v>
      </c>
      <c r="L12" s="24">
        <v>2043949</v>
      </c>
      <c r="M12" s="24">
        <v>1827289</v>
      </c>
      <c r="N12" s="24">
        <v>5405321</v>
      </c>
      <c r="O12" s="24">
        <v>1841843</v>
      </c>
      <c r="P12" s="24">
        <v>1699368</v>
      </c>
      <c r="Q12" s="24">
        <v>1874017</v>
      </c>
      <c r="R12" s="24">
        <v>5415228</v>
      </c>
      <c r="S12" s="24"/>
      <c r="T12" s="24"/>
      <c r="U12" s="24"/>
      <c r="V12" s="24"/>
      <c r="W12" s="24">
        <v>15979707</v>
      </c>
      <c r="X12" s="24">
        <v>15765200</v>
      </c>
      <c r="Y12" s="24">
        <v>214507</v>
      </c>
      <c r="Z12" s="6">
        <v>1.36</v>
      </c>
      <c r="AA12" s="22">
        <v>91920873</v>
      </c>
    </row>
    <row r="13" spans="1:27" ht="13.5">
      <c r="A13" s="5" t="s">
        <v>40</v>
      </c>
      <c r="B13" s="3"/>
      <c r="C13" s="22">
        <v>86941472</v>
      </c>
      <c r="D13" s="22"/>
      <c r="E13" s="23">
        <v>76741900</v>
      </c>
      <c r="F13" s="24">
        <v>56907357</v>
      </c>
      <c r="G13" s="24">
        <v>9000306</v>
      </c>
      <c r="H13" s="24">
        <v>11866522</v>
      </c>
      <c r="I13" s="24">
        <v>4520863</v>
      </c>
      <c r="J13" s="24">
        <v>25387691</v>
      </c>
      <c r="K13" s="24">
        <v>9175763</v>
      </c>
      <c r="L13" s="24">
        <v>4741530</v>
      </c>
      <c r="M13" s="24">
        <v>4598306</v>
      </c>
      <c r="N13" s="24">
        <v>18515599</v>
      </c>
      <c r="O13" s="24">
        <v>1762381</v>
      </c>
      <c r="P13" s="24">
        <v>824692</v>
      </c>
      <c r="Q13" s="24">
        <v>1687888</v>
      </c>
      <c r="R13" s="24">
        <v>4274961</v>
      </c>
      <c r="S13" s="24"/>
      <c r="T13" s="24"/>
      <c r="U13" s="24"/>
      <c r="V13" s="24"/>
      <c r="W13" s="24">
        <v>48178251</v>
      </c>
      <c r="X13" s="24">
        <v>54976200</v>
      </c>
      <c r="Y13" s="24">
        <v>-6797949</v>
      </c>
      <c r="Z13" s="6">
        <v>-12.37</v>
      </c>
      <c r="AA13" s="22">
        <v>56907357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9846355</v>
      </c>
      <c r="D15" s="19">
        <f>SUM(D16:D18)</f>
        <v>0</v>
      </c>
      <c r="E15" s="20">
        <f t="shared" si="2"/>
        <v>9206433</v>
      </c>
      <c r="F15" s="21">
        <f t="shared" si="2"/>
        <v>9726512</v>
      </c>
      <c r="G15" s="21">
        <f t="shared" si="2"/>
        <v>1110968</v>
      </c>
      <c r="H15" s="21">
        <f t="shared" si="2"/>
        <v>742187</v>
      </c>
      <c r="I15" s="21">
        <f t="shared" si="2"/>
        <v>1072665</v>
      </c>
      <c r="J15" s="21">
        <f t="shared" si="2"/>
        <v>2925820</v>
      </c>
      <c r="K15" s="21">
        <f t="shared" si="2"/>
        <v>651482</v>
      </c>
      <c r="L15" s="21">
        <f t="shared" si="2"/>
        <v>744978</v>
      </c>
      <c r="M15" s="21">
        <f t="shared" si="2"/>
        <v>735967</v>
      </c>
      <c r="N15" s="21">
        <f t="shared" si="2"/>
        <v>2132427</v>
      </c>
      <c r="O15" s="21">
        <f t="shared" si="2"/>
        <v>609431</v>
      </c>
      <c r="P15" s="21">
        <f t="shared" si="2"/>
        <v>663478</v>
      </c>
      <c r="Q15" s="21">
        <f t="shared" si="2"/>
        <v>1399982</v>
      </c>
      <c r="R15" s="21">
        <f t="shared" si="2"/>
        <v>2672891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7731138</v>
      </c>
      <c r="X15" s="21">
        <f t="shared" si="2"/>
        <v>6453500</v>
      </c>
      <c r="Y15" s="21">
        <f t="shared" si="2"/>
        <v>1277638</v>
      </c>
      <c r="Z15" s="4">
        <f>+IF(X15&lt;&gt;0,+(Y15/X15)*100,0)</f>
        <v>19.797598202525762</v>
      </c>
      <c r="AA15" s="19">
        <f>SUM(AA16:AA18)</f>
        <v>9726512</v>
      </c>
    </row>
    <row r="16" spans="1:27" ht="13.5">
      <c r="A16" s="5" t="s">
        <v>43</v>
      </c>
      <c r="B16" s="3"/>
      <c r="C16" s="22">
        <v>3296384</v>
      </c>
      <c r="D16" s="22"/>
      <c r="E16" s="23">
        <v>3809600</v>
      </c>
      <c r="F16" s="24">
        <v>3809600</v>
      </c>
      <c r="G16" s="24">
        <v>747106</v>
      </c>
      <c r="H16" s="24">
        <v>366768</v>
      </c>
      <c r="I16" s="24">
        <v>661272</v>
      </c>
      <c r="J16" s="24">
        <v>1775146</v>
      </c>
      <c r="K16" s="24">
        <v>274900</v>
      </c>
      <c r="L16" s="24">
        <v>389971</v>
      </c>
      <c r="M16" s="24">
        <v>93985</v>
      </c>
      <c r="N16" s="24">
        <v>758856</v>
      </c>
      <c r="O16" s="24">
        <v>80533</v>
      </c>
      <c r="P16" s="24">
        <v>160071</v>
      </c>
      <c r="Q16" s="24">
        <v>203949</v>
      </c>
      <c r="R16" s="24">
        <v>444553</v>
      </c>
      <c r="S16" s="24"/>
      <c r="T16" s="24"/>
      <c r="U16" s="24"/>
      <c r="V16" s="24"/>
      <c r="W16" s="24">
        <v>2978555</v>
      </c>
      <c r="X16" s="24">
        <v>2253800</v>
      </c>
      <c r="Y16" s="24">
        <v>724755</v>
      </c>
      <c r="Z16" s="6">
        <v>32.16</v>
      </c>
      <c r="AA16" s="22">
        <v>3809600</v>
      </c>
    </row>
    <row r="17" spans="1:27" ht="13.5">
      <c r="A17" s="5" t="s">
        <v>44</v>
      </c>
      <c r="B17" s="3"/>
      <c r="C17" s="22">
        <v>6549971</v>
      </c>
      <c r="D17" s="22"/>
      <c r="E17" s="23">
        <v>5396833</v>
      </c>
      <c r="F17" s="24">
        <v>5916912</v>
      </c>
      <c r="G17" s="24">
        <v>363862</v>
      </c>
      <c r="H17" s="24">
        <v>375419</v>
      </c>
      <c r="I17" s="24">
        <v>411393</v>
      </c>
      <c r="J17" s="24">
        <v>1150674</v>
      </c>
      <c r="K17" s="24">
        <v>376582</v>
      </c>
      <c r="L17" s="24">
        <v>355007</v>
      </c>
      <c r="M17" s="24">
        <v>641982</v>
      </c>
      <c r="N17" s="24">
        <v>1373571</v>
      </c>
      <c r="O17" s="24">
        <v>528898</v>
      </c>
      <c r="P17" s="24">
        <v>503407</v>
      </c>
      <c r="Q17" s="24">
        <v>1196033</v>
      </c>
      <c r="R17" s="24">
        <v>2228338</v>
      </c>
      <c r="S17" s="24"/>
      <c r="T17" s="24"/>
      <c r="U17" s="24"/>
      <c r="V17" s="24"/>
      <c r="W17" s="24">
        <v>4752583</v>
      </c>
      <c r="X17" s="24">
        <v>4199700</v>
      </c>
      <c r="Y17" s="24">
        <v>552883</v>
      </c>
      <c r="Z17" s="6">
        <v>13.16</v>
      </c>
      <c r="AA17" s="22">
        <v>5916912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384005687</v>
      </c>
      <c r="D19" s="19">
        <f>SUM(D20:D23)</f>
        <v>0</v>
      </c>
      <c r="E19" s="20">
        <f t="shared" si="3"/>
        <v>407901702</v>
      </c>
      <c r="F19" s="21">
        <f t="shared" si="3"/>
        <v>412403344</v>
      </c>
      <c r="G19" s="21">
        <f t="shared" si="3"/>
        <v>100676343</v>
      </c>
      <c r="H19" s="21">
        <f t="shared" si="3"/>
        <v>24321298</v>
      </c>
      <c r="I19" s="21">
        <f t="shared" si="3"/>
        <v>20948252</v>
      </c>
      <c r="J19" s="21">
        <f t="shared" si="3"/>
        <v>145945893</v>
      </c>
      <c r="K19" s="21">
        <f t="shared" si="3"/>
        <v>19673345</v>
      </c>
      <c r="L19" s="21">
        <f t="shared" si="3"/>
        <v>18859921</v>
      </c>
      <c r="M19" s="21">
        <f t="shared" si="3"/>
        <v>38690664</v>
      </c>
      <c r="N19" s="21">
        <f t="shared" si="3"/>
        <v>77223930</v>
      </c>
      <c r="O19" s="21">
        <f t="shared" si="3"/>
        <v>26257191</v>
      </c>
      <c r="P19" s="21">
        <f t="shared" si="3"/>
        <v>19668554</v>
      </c>
      <c r="Q19" s="21">
        <f t="shared" si="3"/>
        <v>32107442</v>
      </c>
      <c r="R19" s="21">
        <f t="shared" si="3"/>
        <v>78033187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301203010</v>
      </c>
      <c r="X19" s="21">
        <f t="shared" si="3"/>
        <v>325663400</v>
      </c>
      <c r="Y19" s="21">
        <f t="shared" si="3"/>
        <v>-24460390</v>
      </c>
      <c r="Z19" s="4">
        <f>+IF(X19&lt;&gt;0,+(Y19/X19)*100,0)</f>
        <v>-7.510942279666674</v>
      </c>
      <c r="AA19" s="19">
        <f>SUM(AA20:AA23)</f>
        <v>412403344</v>
      </c>
    </row>
    <row r="20" spans="1:27" ht="13.5">
      <c r="A20" s="5" t="s">
        <v>47</v>
      </c>
      <c r="B20" s="3"/>
      <c r="C20" s="22">
        <v>239879548</v>
      </c>
      <c r="D20" s="22"/>
      <c r="E20" s="23">
        <v>250559400</v>
      </c>
      <c r="F20" s="24">
        <v>250559397</v>
      </c>
      <c r="G20" s="24">
        <v>34402644</v>
      </c>
      <c r="H20" s="24">
        <v>20230224</v>
      </c>
      <c r="I20" s="24">
        <v>16120963</v>
      </c>
      <c r="J20" s="24">
        <v>70753831</v>
      </c>
      <c r="K20" s="24">
        <v>14768565</v>
      </c>
      <c r="L20" s="24">
        <v>14046185</v>
      </c>
      <c r="M20" s="24">
        <v>16879012</v>
      </c>
      <c r="N20" s="24">
        <v>45693762</v>
      </c>
      <c r="O20" s="24">
        <v>18700509</v>
      </c>
      <c r="P20" s="24">
        <v>13468024</v>
      </c>
      <c r="Q20" s="24">
        <v>18758361</v>
      </c>
      <c r="R20" s="24">
        <v>50926894</v>
      </c>
      <c r="S20" s="24"/>
      <c r="T20" s="24"/>
      <c r="U20" s="24"/>
      <c r="V20" s="24"/>
      <c r="W20" s="24">
        <v>167374487</v>
      </c>
      <c r="X20" s="24">
        <v>193398500</v>
      </c>
      <c r="Y20" s="24">
        <v>-26024013</v>
      </c>
      <c r="Z20" s="6">
        <v>-13.46</v>
      </c>
      <c r="AA20" s="22">
        <v>250559397</v>
      </c>
    </row>
    <row r="21" spans="1:27" ht="13.5">
      <c r="A21" s="5" t="s">
        <v>48</v>
      </c>
      <c r="B21" s="3"/>
      <c r="C21" s="22">
        <v>77204845</v>
      </c>
      <c r="D21" s="22"/>
      <c r="E21" s="23">
        <v>95392501</v>
      </c>
      <c r="F21" s="24">
        <v>96400598</v>
      </c>
      <c r="G21" s="24">
        <v>24544539</v>
      </c>
      <c r="H21" s="24">
        <v>3817204</v>
      </c>
      <c r="I21" s="24">
        <v>4539138</v>
      </c>
      <c r="J21" s="24">
        <v>32900881</v>
      </c>
      <c r="K21" s="24">
        <v>4022578</v>
      </c>
      <c r="L21" s="24">
        <v>4777347</v>
      </c>
      <c r="M21" s="24">
        <v>10497922</v>
      </c>
      <c r="N21" s="24">
        <v>19297847</v>
      </c>
      <c r="O21" s="24">
        <v>6407663</v>
      </c>
      <c r="P21" s="24">
        <v>5425698</v>
      </c>
      <c r="Q21" s="24">
        <v>7134152</v>
      </c>
      <c r="R21" s="24">
        <v>18967513</v>
      </c>
      <c r="S21" s="24"/>
      <c r="T21" s="24"/>
      <c r="U21" s="24"/>
      <c r="V21" s="24"/>
      <c r="W21" s="24">
        <v>71166241</v>
      </c>
      <c r="X21" s="24">
        <v>79068000</v>
      </c>
      <c r="Y21" s="24">
        <v>-7901759</v>
      </c>
      <c r="Z21" s="6">
        <v>-9.99</v>
      </c>
      <c r="AA21" s="22">
        <v>96400598</v>
      </c>
    </row>
    <row r="22" spans="1:27" ht="13.5">
      <c r="A22" s="5" t="s">
        <v>49</v>
      </c>
      <c r="B22" s="3"/>
      <c r="C22" s="25">
        <v>36432424</v>
      </c>
      <c r="D22" s="25"/>
      <c r="E22" s="26">
        <v>29433301</v>
      </c>
      <c r="F22" s="27">
        <v>32926853</v>
      </c>
      <c r="G22" s="27">
        <v>17789304</v>
      </c>
      <c r="H22" s="27">
        <v>108837</v>
      </c>
      <c r="I22" s="27">
        <v>142526</v>
      </c>
      <c r="J22" s="27">
        <v>18040667</v>
      </c>
      <c r="K22" s="27">
        <v>778820</v>
      </c>
      <c r="L22" s="27">
        <v>136080</v>
      </c>
      <c r="M22" s="27">
        <v>6745952</v>
      </c>
      <c r="N22" s="27">
        <v>7660852</v>
      </c>
      <c r="O22" s="27">
        <v>982708</v>
      </c>
      <c r="P22" s="27">
        <v>607614</v>
      </c>
      <c r="Q22" s="27">
        <v>2748054</v>
      </c>
      <c r="R22" s="27">
        <v>4338376</v>
      </c>
      <c r="S22" s="27"/>
      <c r="T22" s="27"/>
      <c r="U22" s="27"/>
      <c r="V22" s="27"/>
      <c r="W22" s="27">
        <v>30039895</v>
      </c>
      <c r="X22" s="27">
        <v>25035000</v>
      </c>
      <c r="Y22" s="27">
        <v>5004895</v>
      </c>
      <c r="Z22" s="7">
        <v>19.99</v>
      </c>
      <c r="AA22" s="25">
        <v>32926853</v>
      </c>
    </row>
    <row r="23" spans="1:27" ht="13.5">
      <c r="A23" s="5" t="s">
        <v>50</v>
      </c>
      <c r="B23" s="3"/>
      <c r="C23" s="22">
        <v>30488870</v>
      </c>
      <c r="D23" s="22"/>
      <c r="E23" s="23">
        <v>32516500</v>
      </c>
      <c r="F23" s="24">
        <v>32516496</v>
      </c>
      <c r="G23" s="24">
        <v>23939856</v>
      </c>
      <c r="H23" s="24">
        <v>165033</v>
      </c>
      <c r="I23" s="24">
        <v>145625</v>
      </c>
      <c r="J23" s="24">
        <v>24250514</v>
      </c>
      <c r="K23" s="24">
        <v>103382</v>
      </c>
      <c r="L23" s="24">
        <v>-99691</v>
      </c>
      <c r="M23" s="24">
        <v>4567778</v>
      </c>
      <c r="N23" s="24">
        <v>4571469</v>
      </c>
      <c r="O23" s="24">
        <v>166311</v>
      </c>
      <c r="P23" s="24">
        <v>167218</v>
      </c>
      <c r="Q23" s="24">
        <v>3466875</v>
      </c>
      <c r="R23" s="24">
        <v>3800404</v>
      </c>
      <c r="S23" s="24"/>
      <c r="T23" s="24"/>
      <c r="U23" s="24"/>
      <c r="V23" s="24"/>
      <c r="W23" s="24">
        <v>32622387</v>
      </c>
      <c r="X23" s="24">
        <v>28161900</v>
      </c>
      <c r="Y23" s="24">
        <v>4460487</v>
      </c>
      <c r="Z23" s="6">
        <v>15.84</v>
      </c>
      <c r="AA23" s="22">
        <v>32516496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784480144</v>
      </c>
      <c r="D25" s="40">
        <f>+D5+D9+D15+D19+D24</f>
        <v>0</v>
      </c>
      <c r="E25" s="41">
        <f t="shared" si="4"/>
        <v>827856601</v>
      </c>
      <c r="F25" s="42">
        <f t="shared" si="4"/>
        <v>808651988</v>
      </c>
      <c r="G25" s="42">
        <f t="shared" si="4"/>
        <v>308631312</v>
      </c>
      <c r="H25" s="42">
        <f t="shared" si="4"/>
        <v>39900339</v>
      </c>
      <c r="I25" s="42">
        <f t="shared" si="4"/>
        <v>29967687</v>
      </c>
      <c r="J25" s="42">
        <f t="shared" si="4"/>
        <v>378499338</v>
      </c>
      <c r="K25" s="42">
        <f t="shared" si="4"/>
        <v>32653148</v>
      </c>
      <c r="L25" s="42">
        <f t="shared" si="4"/>
        <v>28249421</v>
      </c>
      <c r="M25" s="42">
        <f t="shared" si="4"/>
        <v>53194018</v>
      </c>
      <c r="N25" s="42">
        <f t="shared" si="4"/>
        <v>114096587</v>
      </c>
      <c r="O25" s="42">
        <f t="shared" si="4"/>
        <v>32619860</v>
      </c>
      <c r="P25" s="42">
        <f t="shared" si="4"/>
        <v>26294180</v>
      </c>
      <c r="Q25" s="42">
        <f t="shared" si="4"/>
        <v>41528244</v>
      </c>
      <c r="R25" s="42">
        <f t="shared" si="4"/>
        <v>100442284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593038209</v>
      </c>
      <c r="X25" s="42">
        <f t="shared" si="4"/>
        <v>617531000</v>
      </c>
      <c r="Y25" s="42">
        <f t="shared" si="4"/>
        <v>-24492791</v>
      </c>
      <c r="Z25" s="43">
        <f>+IF(X25&lt;&gt;0,+(Y25/X25)*100,0)</f>
        <v>-3.966244771517543</v>
      </c>
      <c r="AA25" s="40">
        <f>+AA5+AA9+AA15+AA19+AA24</f>
        <v>808651988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134747613</v>
      </c>
      <c r="D28" s="19">
        <f>SUM(D29:D31)</f>
        <v>0</v>
      </c>
      <c r="E28" s="20">
        <f t="shared" si="5"/>
        <v>163426169</v>
      </c>
      <c r="F28" s="21">
        <f t="shared" si="5"/>
        <v>161497242</v>
      </c>
      <c r="G28" s="21">
        <f t="shared" si="5"/>
        <v>9778189</v>
      </c>
      <c r="H28" s="21">
        <f t="shared" si="5"/>
        <v>9127445</v>
      </c>
      <c r="I28" s="21">
        <f t="shared" si="5"/>
        <v>18795800</v>
      </c>
      <c r="J28" s="21">
        <f t="shared" si="5"/>
        <v>37701434</v>
      </c>
      <c r="K28" s="21">
        <f t="shared" si="5"/>
        <v>9950036</v>
      </c>
      <c r="L28" s="21">
        <f t="shared" si="5"/>
        <v>14196620</v>
      </c>
      <c r="M28" s="21">
        <f t="shared" si="5"/>
        <v>11490837</v>
      </c>
      <c r="N28" s="21">
        <f t="shared" si="5"/>
        <v>35637493</v>
      </c>
      <c r="O28" s="21">
        <f t="shared" si="5"/>
        <v>10548061</v>
      </c>
      <c r="P28" s="21">
        <f t="shared" si="5"/>
        <v>8934170</v>
      </c>
      <c r="Q28" s="21">
        <f t="shared" si="5"/>
        <v>12861656</v>
      </c>
      <c r="R28" s="21">
        <f t="shared" si="5"/>
        <v>32343887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105682814</v>
      </c>
      <c r="X28" s="21">
        <f t="shared" si="5"/>
        <v>-87778675</v>
      </c>
      <c r="Y28" s="21">
        <f t="shared" si="5"/>
        <v>193461489</v>
      </c>
      <c r="Z28" s="4">
        <f>+IF(X28&lt;&gt;0,+(Y28/X28)*100,0)</f>
        <v>-220.39691189232465</v>
      </c>
      <c r="AA28" s="19">
        <f>SUM(AA29:AA31)</f>
        <v>161497242</v>
      </c>
    </row>
    <row r="29" spans="1:27" ht="13.5">
      <c r="A29" s="5" t="s">
        <v>33</v>
      </c>
      <c r="B29" s="3"/>
      <c r="C29" s="22">
        <v>41303909</v>
      </c>
      <c r="D29" s="22"/>
      <c r="E29" s="23">
        <v>41395769</v>
      </c>
      <c r="F29" s="24">
        <v>43899368</v>
      </c>
      <c r="G29" s="24">
        <v>2253766</v>
      </c>
      <c r="H29" s="24">
        <v>1570286</v>
      </c>
      <c r="I29" s="24">
        <v>10133617</v>
      </c>
      <c r="J29" s="24">
        <v>13957669</v>
      </c>
      <c r="K29" s="24">
        <v>2465167</v>
      </c>
      <c r="L29" s="24">
        <v>2532543</v>
      </c>
      <c r="M29" s="24">
        <v>3961902</v>
      </c>
      <c r="N29" s="24">
        <v>8959612</v>
      </c>
      <c r="O29" s="24">
        <v>2680484</v>
      </c>
      <c r="P29" s="24">
        <v>1830087</v>
      </c>
      <c r="Q29" s="24">
        <v>3219859</v>
      </c>
      <c r="R29" s="24">
        <v>7730430</v>
      </c>
      <c r="S29" s="24"/>
      <c r="T29" s="24"/>
      <c r="U29" s="24"/>
      <c r="V29" s="24"/>
      <c r="W29" s="24">
        <v>30647711</v>
      </c>
      <c r="X29" s="24">
        <v>-22385525</v>
      </c>
      <c r="Y29" s="24">
        <v>53033236</v>
      </c>
      <c r="Z29" s="6">
        <v>-236.91</v>
      </c>
      <c r="AA29" s="22">
        <v>43899368</v>
      </c>
    </row>
    <row r="30" spans="1:27" ht="13.5">
      <c r="A30" s="5" t="s">
        <v>34</v>
      </c>
      <c r="B30" s="3"/>
      <c r="C30" s="25">
        <v>21743939</v>
      </c>
      <c r="D30" s="25"/>
      <c r="E30" s="26">
        <v>38625864</v>
      </c>
      <c r="F30" s="27">
        <v>37921072</v>
      </c>
      <c r="G30" s="27">
        <v>2067258</v>
      </c>
      <c r="H30" s="27">
        <v>2756180</v>
      </c>
      <c r="I30" s="27">
        <v>3345257</v>
      </c>
      <c r="J30" s="27">
        <v>8168695</v>
      </c>
      <c r="K30" s="27">
        <v>2582433</v>
      </c>
      <c r="L30" s="27">
        <v>3751259</v>
      </c>
      <c r="M30" s="27">
        <v>2423144</v>
      </c>
      <c r="N30" s="27">
        <v>8756836</v>
      </c>
      <c r="O30" s="27">
        <v>2826823</v>
      </c>
      <c r="P30" s="27">
        <v>2542325</v>
      </c>
      <c r="Q30" s="27">
        <v>2947501</v>
      </c>
      <c r="R30" s="27">
        <v>8316649</v>
      </c>
      <c r="S30" s="27"/>
      <c r="T30" s="27"/>
      <c r="U30" s="27"/>
      <c r="V30" s="27"/>
      <c r="W30" s="27">
        <v>25242180</v>
      </c>
      <c r="X30" s="27">
        <v>-22441090</v>
      </c>
      <c r="Y30" s="27">
        <v>47683270</v>
      </c>
      <c r="Z30" s="7">
        <v>-212.48</v>
      </c>
      <c r="AA30" s="25">
        <v>37921072</v>
      </c>
    </row>
    <row r="31" spans="1:27" ht="13.5">
      <c r="A31" s="5" t="s">
        <v>35</v>
      </c>
      <c r="B31" s="3"/>
      <c r="C31" s="22">
        <v>71699765</v>
      </c>
      <c r="D31" s="22"/>
      <c r="E31" s="23">
        <v>83404536</v>
      </c>
      <c r="F31" s="24">
        <v>79676802</v>
      </c>
      <c r="G31" s="24">
        <v>5457165</v>
      </c>
      <c r="H31" s="24">
        <v>4800979</v>
      </c>
      <c r="I31" s="24">
        <v>5316926</v>
      </c>
      <c r="J31" s="24">
        <v>15575070</v>
      </c>
      <c r="K31" s="24">
        <v>4902436</v>
      </c>
      <c r="L31" s="24">
        <v>7912818</v>
      </c>
      <c r="M31" s="24">
        <v>5105791</v>
      </c>
      <c r="N31" s="24">
        <v>17921045</v>
      </c>
      <c r="O31" s="24">
        <v>5040754</v>
      </c>
      <c r="P31" s="24">
        <v>4561758</v>
      </c>
      <c r="Q31" s="24">
        <v>6694296</v>
      </c>
      <c r="R31" s="24">
        <v>16296808</v>
      </c>
      <c r="S31" s="24"/>
      <c r="T31" s="24"/>
      <c r="U31" s="24"/>
      <c r="V31" s="24"/>
      <c r="W31" s="24">
        <v>49792923</v>
      </c>
      <c r="X31" s="24">
        <v>-42952060</v>
      </c>
      <c r="Y31" s="24">
        <v>92744983</v>
      </c>
      <c r="Z31" s="6">
        <v>-215.93</v>
      </c>
      <c r="AA31" s="22">
        <v>79676802</v>
      </c>
    </row>
    <row r="32" spans="1:27" ht="13.5">
      <c r="A32" s="2" t="s">
        <v>36</v>
      </c>
      <c r="B32" s="3"/>
      <c r="C32" s="19">
        <f aca="true" t="shared" si="6" ref="C32:Y32">SUM(C33:C37)</f>
        <v>215799109</v>
      </c>
      <c r="D32" s="19">
        <f>SUM(D33:D37)</f>
        <v>0</v>
      </c>
      <c r="E32" s="20">
        <f t="shared" si="6"/>
        <v>172387520</v>
      </c>
      <c r="F32" s="21">
        <f t="shared" si="6"/>
        <v>175437069</v>
      </c>
      <c r="G32" s="21">
        <f t="shared" si="6"/>
        <v>6233822</v>
      </c>
      <c r="H32" s="21">
        <f t="shared" si="6"/>
        <v>8999455</v>
      </c>
      <c r="I32" s="21">
        <f t="shared" si="6"/>
        <v>8903952</v>
      </c>
      <c r="J32" s="21">
        <f t="shared" si="6"/>
        <v>24137229</v>
      </c>
      <c r="K32" s="21">
        <f t="shared" si="6"/>
        <v>8832711</v>
      </c>
      <c r="L32" s="21">
        <f t="shared" si="6"/>
        <v>12673809</v>
      </c>
      <c r="M32" s="21">
        <f t="shared" si="6"/>
        <v>9946062</v>
      </c>
      <c r="N32" s="21">
        <f t="shared" si="6"/>
        <v>31452582</v>
      </c>
      <c r="O32" s="21">
        <f t="shared" si="6"/>
        <v>9000260</v>
      </c>
      <c r="P32" s="21">
        <f t="shared" si="6"/>
        <v>7098834</v>
      </c>
      <c r="Q32" s="21">
        <f t="shared" si="6"/>
        <v>8549381</v>
      </c>
      <c r="R32" s="21">
        <f t="shared" si="6"/>
        <v>24648475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80238286</v>
      </c>
      <c r="X32" s="21">
        <f t="shared" si="6"/>
        <v>-59102245</v>
      </c>
      <c r="Y32" s="21">
        <f t="shared" si="6"/>
        <v>139340531</v>
      </c>
      <c r="Z32" s="4">
        <f>+IF(X32&lt;&gt;0,+(Y32/X32)*100,0)</f>
        <v>-235.7618242758799</v>
      </c>
      <c r="AA32" s="19">
        <f>SUM(AA33:AA37)</f>
        <v>175437069</v>
      </c>
    </row>
    <row r="33" spans="1:27" ht="13.5">
      <c r="A33" s="5" t="s">
        <v>37</v>
      </c>
      <c r="B33" s="3"/>
      <c r="C33" s="22">
        <v>15219672</v>
      </c>
      <c r="D33" s="22"/>
      <c r="E33" s="23">
        <v>21705316</v>
      </c>
      <c r="F33" s="24">
        <v>23704279</v>
      </c>
      <c r="G33" s="24">
        <v>1130069</v>
      </c>
      <c r="H33" s="24">
        <v>1229857</v>
      </c>
      <c r="I33" s="24">
        <v>1335673</v>
      </c>
      <c r="J33" s="24">
        <v>3695599</v>
      </c>
      <c r="K33" s="24">
        <v>1604660</v>
      </c>
      <c r="L33" s="24">
        <v>1973745</v>
      </c>
      <c r="M33" s="24">
        <v>1310394</v>
      </c>
      <c r="N33" s="24">
        <v>4888799</v>
      </c>
      <c r="O33" s="24">
        <v>1289957</v>
      </c>
      <c r="P33" s="24">
        <v>1413960</v>
      </c>
      <c r="Q33" s="24">
        <v>1438305</v>
      </c>
      <c r="R33" s="24">
        <v>4142222</v>
      </c>
      <c r="S33" s="24"/>
      <c r="T33" s="24"/>
      <c r="U33" s="24"/>
      <c r="V33" s="24"/>
      <c r="W33" s="24">
        <v>12726620</v>
      </c>
      <c r="X33" s="24">
        <v>-12885675</v>
      </c>
      <c r="Y33" s="24">
        <v>25612295</v>
      </c>
      <c r="Z33" s="6">
        <v>-198.77</v>
      </c>
      <c r="AA33" s="22">
        <v>23704279</v>
      </c>
    </row>
    <row r="34" spans="1:27" ht="13.5">
      <c r="A34" s="5" t="s">
        <v>38</v>
      </c>
      <c r="B34" s="3"/>
      <c r="C34" s="22">
        <v>13752374</v>
      </c>
      <c r="D34" s="22"/>
      <c r="E34" s="23">
        <v>14709792</v>
      </c>
      <c r="F34" s="24">
        <v>15552338</v>
      </c>
      <c r="G34" s="24">
        <v>819719</v>
      </c>
      <c r="H34" s="24">
        <v>1052117</v>
      </c>
      <c r="I34" s="24">
        <v>1181494</v>
      </c>
      <c r="J34" s="24">
        <v>3053330</v>
      </c>
      <c r="K34" s="24">
        <v>1218567</v>
      </c>
      <c r="L34" s="24">
        <v>2001237</v>
      </c>
      <c r="M34" s="24">
        <v>1270916</v>
      </c>
      <c r="N34" s="24">
        <v>4490720</v>
      </c>
      <c r="O34" s="24">
        <v>1146956</v>
      </c>
      <c r="P34" s="24">
        <v>1077570</v>
      </c>
      <c r="Q34" s="24">
        <v>1168872</v>
      </c>
      <c r="R34" s="24">
        <v>3393398</v>
      </c>
      <c r="S34" s="24"/>
      <c r="T34" s="24"/>
      <c r="U34" s="24"/>
      <c r="V34" s="24"/>
      <c r="W34" s="24">
        <v>10937448</v>
      </c>
      <c r="X34" s="24">
        <v>-8333475</v>
      </c>
      <c r="Y34" s="24">
        <v>19270923</v>
      </c>
      <c r="Z34" s="6">
        <v>-231.25</v>
      </c>
      <c r="AA34" s="22">
        <v>15552338</v>
      </c>
    </row>
    <row r="35" spans="1:27" ht="13.5">
      <c r="A35" s="5" t="s">
        <v>39</v>
      </c>
      <c r="B35" s="3"/>
      <c r="C35" s="22">
        <v>103963546</v>
      </c>
      <c r="D35" s="22"/>
      <c r="E35" s="23">
        <v>99790264</v>
      </c>
      <c r="F35" s="24">
        <v>102332795</v>
      </c>
      <c r="G35" s="24">
        <v>2092999</v>
      </c>
      <c r="H35" s="24">
        <v>2820884</v>
      </c>
      <c r="I35" s="24">
        <v>2610396</v>
      </c>
      <c r="J35" s="24">
        <v>7524279</v>
      </c>
      <c r="K35" s="24">
        <v>2539557</v>
      </c>
      <c r="L35" s="24">
        <v>4705934</v>
      </c>
      <c r="M35" s="24">
        <v>3428332</v>
      </c>
      <c r="N35" s="24">
        <v>10673823</v>
      </c>
      <c r="O35" s="24">
        <v>4559869</v>
      </c>
      <c r="P35" s="24">
        <v>2928177</v>
      </c>
      <c r="Q35" s="24">
        <v>3679209</v>
      </c>
      <c r="R35" s="24">
        <v>11167255</v>
      </c>
      <c r="S35" s="24"/>
      <c r="T35" s="24"/>
      <c r="U35" s="24"/>
      <c r="V35" s="24"/>
      <c r="W35" s="24">
        <v>29365357</v>
      </c>
      <c r="X35" s="24">
        <v>-21039695</v>
      </c>
      <c r="Y35" s="24">
        <v>50405052</v>
      </c>
      <c r="Z35" s="6">
        <v>-239.57</v>
      </c>
      <c r="AA35" s="22">
        <v>102332795</v>
      </c>
    </row>
    <row r="36" spans="1:27" ht="13.5">
      <c r="A36" s="5" t="s">
        <v>40</v>
      </c>
      <c r="B36" s="3"/>
      <c r="C36" s="22">
        <v>76341366</v>
      </c>
      <c r="D36" s="22"/>
      <c r="E36" s="23">
        <v>31517138</v>
      </c>
      <c r="F36" s="24">
        <v>29508434</v>
      </c>
      <c r="G36" s="24">
        <v>1860400</v>
      </c>
      <c r="H36" s="24">
        <v>3546289</v>
      </c>
      <c r="I36" s="24">
        <v>3420512</v>
      </c>
      <c r="J36" s="24">
        <v>8827201</v>
      </c>
      <c r="K36" s="24">
        <v>3115673</v>
      </c>
      <c r="L36" s="24">
        <v>3372747</v>
      </c>
      <c r="M36" s="24">
        <v>3576354</v>
      </c>
      <c r="N36" s="24">
        <v>10064774</v>
      </c>
      <c r="O36" s="24">
        <v>1468917</v>
      </c>
      <c r="P36" s="24">
        <v>1333325</v>
      </c>
      <c r="Q36" s="24">
        <v>1913167</v>
      </c>
      <c r="R36" s="24">
        <v>4715409</v>
      </c>
      <c r="S36" s="24"/>
      <c r="T36" s="24"/>
      <c r="U36" s="24"/>
      <c r="V36" s="24"/>
      <c r="W36" s="24">
        <v>23607384</v>
      </c>
      <c r="X36" s="24">
        <v>-14024280</v>
      </c>
      <c r="Y36" s="24">
        <v>37631664</v>
      </c>
      <c r="Z36" s="6">
        <v>-268.33</v>
      </c>
      <c r="AA36" s="22">
        <v>29508434</v>
      </c>
    </row>
    <row r="37" spans="1:27" ht="13.5">
      <c r="A37" s="5" t="s">
        <v>41</v>
      </c>
      <c r="B37" s="3"/>
      <c r="C37" s="25">
        <v>6522151</v>
      </c>
      <c r="D37" s="25"/>
      <c r="E37" s="26">
        <v>4665010</v>
      </c>
      <c r="F37" s="27">
        <v>4339223</v>
      </c>
      <c r="G37" s="27">
        <v>330635</v>
      </c>
      <c r="H37" s="27">
        <v>350308</v>
      </c>
      <c r="I37" s="27">
        <v>355877</v>
      </c>
      <c r="J37" s="27">
        <v>1036820</v>
      </c>
      <c r="K37" s="27">
        <v>354254</v>
      </c>
      <c r="L37" s="27">
        <v>620146</v>
      </c>
      <c r="M37" s="27">
        <v>360066</v>
      </c>
      <c r="N37" s="27">
        <v>1334466</v>
      </c>
      <c r="O37" s="27">
        <v>534561</v>
      </c>
      <c r="P37" s="27">
        <v>345802</v>
      </c>
      <c r="Q37" s="27">
        <v>349828</v>
      </c>
      <c r="R37" s="27">
        <v>1230191</v>
      </c>
      <c r="S37" s="27"/>
      <c r="T37" s="27"/>
      <c r="U37" s="27"/>
      <c r="V37" s="27"/>
      <c r="W37" s="27">
        <v>3601477</v>
      </c>
      <c r="X37" s="27">
        <v>-2819120</v>
      </c>
      <c r="Y37" s="27">
        <v>6420597</v>
      </c>
      <c r="Z37" s="7">
        <v>-227.75</v>
      </c>
      <c r="AA37" s="25">
        <v>4339223</v>
      </c>
    </row>
    <row r="38" spans="1:27" ht="13.5">
      <c r="A38" s="2" t="s">
        <v>42</v>
      </c>
      <c r="B38" s="8"/>
      <c r="C38" s="19">
        <f aca="true" t="shared" si="7" ref="C38:Y38">SUM(C39:C41)</f>
        <v>56511361</v>
      </c>
      <c r="D38" s="19">
        <f>SUM(D39:D41)</f>
        <v>0</v>
      </c>
      <c r="E38" s="20">
        <f t="shared" si="7"/>
        <v>74135732</v>
      </c>
      <c r="F38" s="21">
        <f t="shared" si="7"/>
        <v>67100135</v>
      </c>
      <c r="G38" s="21">
        <f t="shared" si="7"/>
        <v>2392603</v>
      </c>
      <c r="H38" s="21">
        <f t="shared" si="7"/>
        <v>3234501</v>
      </c>
      <c r="I38" s="21">
        <f t="shared" si="7"/>
        <v>3716243</v>
      </c>
      <c r="J38" s="21">
        <f t="shared" si="7"/>
        <v>9343347</v>
      </c>
      <c r="K38" s="21">
        <f t="shared" si="7"/>
        <v>3386562</v>
      </c>
      <c r="L38" s="21">
        <f t="shared" si="7"/>
        <v>4865965</v>
      </c>
      <c r="M38" s="21">
        <f t="shared" si="7"/>
        <v>3281429</v>
      </c>
      <c r="N38" s="21">
        <f t="shared" si="7"/>
        <v>11533956</v>
      </c>
      <c r="O38" s="21">
        <f t="shared" si="7"/>
        <v>3471369</v>
      </c>
      <c r="P38" s="21">
        <f t="shared" si="7"/>
        <v>2813375</v>
      </c>
      <c r="Q38" s="21">
        <f t="shared" si="7"/>
        <v>3816592</v>
      </c>
      <c r="R38" s="21">
        <f t="shared" si="7"/>
        <v>10101336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30978639</v>
      </c>
      <c r="X38" s="21">
        <f t="shared" si="7"/>
        <v>-35613210</v>
      </c>
      <c r="Y38" s="21">
        <f t="shared" si="7"/>
        <v>66591849</v>
      </c>
      <c r="Z38" s="4">
        <f>+IF(X38&lt;&gt;0,+(Y38/X38)*100,0)</f>
        <v>-186.98637106848835</v>
      </c>
      <c r="AA38" s="19">
        <f>SUM(AA39:AA41)</f>
        <v>67100135</v>
      </c>
    </row>
    <row r="39" spans="1:27" ht="13.5">
      <c r="A39" s="5" t="s">
        <v>43</v>
      </c>
      <c r="B39" s="3"/>
      <c r="C39" s="22">
        <v>12575550</v>
      </c>
      <c r="D39" s="22"/>
      <c r="E39" s="23">
        <v>13988790</v>
      </c>
      <c r="F39" s="24">
        <v>14617722</v>
      </c>
      <c r="G39" s="24">
        <v>1194331</v>
      </c>
      <c r="H39" s="24">
        <v>933190</v>
      </c>
      <c r="I39" s="24">
        <v>1588597</v>
      </c>
      <c r="J39" s="24">
        <v>3716118</v>
      </c>
      <c r="K39" s="24">
        <v>1140327</v>
      </c>
      <c r="L39" s="24">
        <v>1808362</v>
      </c>
      <c r="M39" s="24">
        <v>1118729</v>
      </c>
      <c r="N39" s="24">
        <v>4067418</v>
      </c>
      <c r="O39" s="24">
        <v>1111573</v>
      </c>
      <c r="P39" s="24">
        <v>844945</v>
      </c>
      <c r="Q39" s="24">
        <v>921150</v>
      </c>
      <c r="R39" s="24">
        <v>2877668</v>
      </c>
      <c r="S39" s="24"/>
      <c r="T39" s="24"/>
      <c r="U39" s="24"/>
      <c r="V39" s="24"/>
      <c r="W39" s="24">
        <v>10661204</v>
      </c>
      <c r="X39" s="24">
        <v>-7561880</v>
      </c>
      <c r="Y39" s="24">
        <v>18223084</v>
      </c>
      <c r="Z39" s="6">
        <v>-240.99</v>
      </c>
      <c r="AA39" s="22">
        <v>14617722</v>
      </c>
    </row>
    <row r="40" spans="1:27" ht="13.5">
      <c r="A40" s="5" t="s">
        <v>44</v>
      </c>
      <c r="B40" s="3"/>
      <c r="C40" s="22">
        <v>42357530</v>
      </c>
      <c r="D40" s="22"/>
      <c r="E40" s="23">
        <v>58286922</v>
      </c>
      <c r="F40" s="24">
        <v>50621447</v>
      </c>
      <c r="G40" s="24">
        <v>1083482</v>
      </c>
      <c r="H40" s="24">
        <v>2133050</v>
      </c>
      <c r="I40" s="24">
        <v>2007257</v>
      </c>
      <c r="J40" s="24">
        <v>5223789</v>
      </c>
      <c r="K40" s="24">
        <v>2111961</v>
      </c>
      <c r="L40" s="24">
        <v>2829706</v>
      </c>
      <c r="M40" s="24">
        <v>2048025</v>
      </c>
      <c r="N40" s="24">
        <v>6989692</v>
      </c>
      <c r="O40" s="24">
        <v>2227329</v>
      </c>
      <c r="P40" s="24">
        <v>1917431</v>
      </c>
      <c r="Q40" s="24">
        <v>2819921</v>
      </c>
      <c r="R40" s="24">
        <v>6964681</v>
      </c>
      <c r="S40" s="24"/>
      <c r="T40" s="24"/>
      <c r="U40" s="24"/>
      <c r="V40" s="24"/>
      <c r="W40" s="24">
        <v>19178162</v>
      </c>
      <c r="X40" s="24">
        <v>-26998730</v>
      </c>
      <c r="Y40" s="24">
        <v>46176892</v>
      </c>
      <c r="Z40" s="6">
        <v>-171.03</v>
      </c>
      <c r="AA40" s="22">
        <v>50621447</v>
      </c>
    </row>
    <row r="41" spans="1:27" ht="13.5">
      <c r="A41" s="5" t="s">
        <v>45</v>
      </c>
      <c r="B41" s="3"/>
      <c r="C41" s="22">
        <v>1578281</v>
      </c>
      <c r="D41" s="22"/>
      <c r="E41" s="23">
        <v>1860020</v>
      </c>
      <c r="F41" s="24">
        <v>1860966</v>
      </c>
      <c r="G41" s="24">
        <v>114790</v>
      </c>
      <c r="H41" s="24">
        <v>168261</v>
      </c>
      <c r="I41" s="24">
        <v>120389</v>
      </c>
      <c r="J41" s="24">
        <v>403440</v>
      </c>
      <c r="K41" s="24">
        <v>134274</v>
      </c>
      <c r="L41" s="24">
        <v>227897</v>
      </c>
      <c r="M41" s="24">
        <v>114675</v>
      </c>
      <c r="N41" s="24">
        <v>476846</v>
      </c>
      <c r="O41" s="24">
        <v>132467</v>
      </c>
      <c r="P41" s="24">
        <v>50999</v>
      </c>
      <c r="Q41" s="24">
        <v>75521</v>
      </c>
      <c r="R41" s="24">
        <v>258987</v>
      </c>
      <c r="S41" s="24"/>
      <c r="T41" s="24"/>
      <c r="U41" s="24"/>
      <c r="V41" s="24"/>
      <c r="W41" s="24">
        <v>1139273</v>
      </c>
      <c r="X41" s="24">
        <v>-1052600</v>
      </c>
      <c r="Y41" s="24">
        <v>2191873</v>
      </c>
      <c r="Z41" s="6">
        <v>-208.23</v>
      </c>
      <c r="AA41" s="22">
        <v>1860966</v>
      </c>
    </row>
    <row r="42" spans="1:27" ht="13.5">
      <c r="A42" s="2" t="s">
        <v>46</v>
      </c>
      <c r="B42" s="8"/>
      <c r="C42" s="19">
        <f aca="true" t="shared" si="8" ref="C42:Y42">SUM(C43:C46)</f>
        <v>295111634</v>
      </c>
      <c r="D42" s="19">
        <f>SUM(D43:D46)</f>
        <v>0</v>
      </c>
      <c r="E42" s="20">
        <f t="shared" si="8"/>
        <v>329420548</v>
      </c>
      <c r="F42" s="21">
        <f t="shared" si="8"/>
        <v>326314988</v>
      </c>
      <c r="G42" s="21">
        <f t="shared" si="8"/>
        <v>5535142</v>
      </c>
      <c r="H42" s="21">
        <f t="shared" si="8"/>
        <v>29665882</v>
      </c>
      <c r="I42" s="21">
        <f t="shared" si="8"/>
        <v>31088273</v>
      </c>
      <c r="J42" s="21">
        <f t="shared" si="8"/>
        <v>66289297</v>
      </c>
      <c r="K42" s="21">
        <f t="shared" si="8"/>
        <v>23754810</v>
      </c>
      <c r="L42" s="21">
        <f t="shared" si="8"/>
        <v>25834749</v>
      </c>
      <c r="M42" s="21">
        <f t="shared" si="8"/>
        <v>24249348</v>
      </c>
      <c r="N42" s="21">
        <f t="shared" si="8"/>
        <v>73838907</v>
      </c>
      <c r="O42" s="21">
        <f t="shared" si="8"/>
        <v>23770973</v>
      </c>
      <c r="P42" s="21">
        <f t="shared" si="8"/>
        <v>23546250</v>
      </c>
      <c r="Q42" s="21">
        <f t="shared" si="8"/>
        <v>24730679</v>
      </c>
      <c r="R42" s="21">
        <f t="shared" si="8"/>
        <v>72047902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212176106</v>
      </c>
      <c r="X42" s="21">
        <f t="shared" si="8"/>
        <v>-207776990</v>
      </c>
      <c r="Y42" s="21">
        <f t="shared" si="8"/>
        <v>419953096</v>
      </c>
      <c r="Z42" s="4">
        <f>+IF(X42&lt;&gt;0,+(Y42/X42)*100,0)</f>
        <v>-202.11722963163533</v>
      </c>
      <c r="AA42" s="19">
        <f>SUM(AA43:AA46)</f>
        <v>326314988</v>
      </c>
    </row>
    <row r="43" spans="1:27" ht="13.5">
      <c r="A43" s="5" t="s">
        <v>47</v>
      </c>
      <c r="B43" s="3"/>
      <c r="C43" s="22">
        <v>181626289</v>
      </c>
      <c r="D43" s="22"/>
      <c r="E43" s="23">
        <v>194372244</v>
      </c>
      <c r="F43" s="24">
        <v>192346439</v>
      </c>
      <c r="G43" s="24">
        <v>883112</v>
      </c>
      <c r="H43" s="24">
        <v>22803919</v>
      </c>
      <c r="I43" s="24">
        <v>21389847</v>
      </c>
      <c r="J43" s="24">
        <v>45076878</v>
      </c>
      <c r="K43" s="24">
        <v>15242287</v>
      </c>
      <c r="L43" s="24">
        <v>14481105</v>
      </c>
      <c r="M43" s="24">
        <v>13963894</v>
      </c>
      <c r="N43" s="24">
        <v>43687286</v>
      </c>
      <c r="O43" s="24">
        <v>13869148</v>
      </c>
      <c r="P43" s="24">
        <v>14670317</v>
      </c>
      <c r="Q43" s="24">
        <v>14398370</v>
      </c>
      <c r="R43" s="24">
        <v>42937835</v>
      </c>
      <c r="S43" s="24"/>
      <c r="T43" s="24"/>
      <c r="U43" s="24"/>
      <c r="V43" s="24"/>
      <c r="W43" s="24">
        <v>131701999</v>
      </c>
      <c r="X43" s="24">
        <v>-130707960</v>
      </c>
      <c r="Y43" s="24">
        <v>262409959</v>
      </c>
      <c r="Z43" s="6">
        <v>-200.76</v>
      </c>
      <c r="AA43" s="22">
        <v>192346439</v>
      </c>
    </row>
    <row r="44" spans="1:27" ht="13.5">
      <c r="A44" s="5" t="s">
        <v>48</v>
      </c>
      <c r="B44" s="3"/>
      <c r="C44" s="22">
        <v>59934790</v>
      </c>
      <c r="D44" s="22"/>
      <c r="E44" s="23">
        <v>69096447</v>
      </c>
      <c r="F44" s="24">
        <v>67534269</v>
      </c>
      <c r="G44" s="24">
        <v>2840742</v>
      </c>
      <c r="H44" s="24">
        <v>3833243</v>
      </c>
      <c r="I44" s="24">
        <v>4601272</v>
      </c>
      <c r="J44" s="24">
        <v>11275257</v>
      </c>
      <c r="K44" s="24">
        <v>4285478</v>
      </c>
      <c r="L44" s="24">
        <v>4862172</v>
      </c>
      <c r="M44" s="24">
        <v>5205387</v>
      </c>
      <c r="N44" s="24">
        <v>14353037</v>
      </c>
      <c r="O44" s="24">
        <v>4537695</v>
      </c>
      <c r="P44" s="24">
        <v>4989475</v>
      </c>
      <c r="Q44" s="24">
        <v>4872268</v>
      </c>
      <c r="R44" s="24">
        <v>14399438</v>
      </c>
      <c r="S44" s="24"/>
      <c r="T44" s="24"/>
      <c r="U44" s="24"/>
      <c r="V44" s="24"/>
      <c r="W44" s="24">
        <v>40027732</v>
      </c>
      <c r="X44" s="24">
        <v>-39196890</v>
      </c>
      <c r="Y44" s="24">
        <v>79224622</v>
      </c>
      <c r="Z44" s="6">
        <v>-202.12</v>
      </c>
      <c r="AA44" s="22">
        <v>67534269</v>
      </c>
    </row>
    <row r="45" spans="1:27" ht="13.5">
      <c r="A45" s="5" t="s">
        <v>49</v>
      </c>
      <c r="B45" s="3"/>
      <c r="C45" s="25">
        <v>25251429</v>
      </c>
      <c r="D45" s="25"/>
      <c r="E45" s="26">
        <v>37258643</v>
      </c>
      <c r="F45" s="27">
        <v>35575467</v>
      </c>
      <c r="G45" s="27">
        <v>858905</v>
      </c>
      <c r="H45" s="27">
        <v>1219757</v>
      </c>
      <c r="I45" s="27">
        <v>2180623</v>
      </c>
      <c r="J45" s="27">
        <v>4259285</v>
      </c>
      <c r="K45" s="27">
        <v>1563027</v>
      </c>
      <c r="L45" s="27">
        <v>3413026</v>
      </c>
      <c r="M45" s="27">
        <v>2489860</v>
      </c>
      <c r="N45" s="27">
        <v>7465913</v>
      </c>
      <c r="O45" s="27">
        <v>2916925</v>
      </c>
      <c r="P45" s="27">
        <v>1571183</v>
      </c>
      <c r="Q45" s="27">
        <v>2746931</v>
      </c>
      <c r="R45" s="27">
        <v>7235039</v>
      </c>
      <c r="S45" s="27"/>
      <c r="T45" s="27"/>
      <c r="U45" s="27"/>
      <c r="V45" s="27"/>
      <c r="W45" s="27">
        <v>18960237</v>
      </c>
      <c r="X45" s="27">
        <v>-19746500</v>
      </c>
      <c r="Y45" s="27">
        <v>38706737</v>
      </c>
      <c r="Z45" s="7">
        <v>-196.02</v>
      </c>
      <c r="AA45" s="25">
        <v>35575467</v>
      </c>
    </row>
    <row r="46" spans="1:27" ht="13.5">
      <c r="A46" s="5" t="s">
        <v>50</v>
      </c>
      <c r="B46" s="3"/>
      <c r="C46" s="22">
        <v>28299126</v>
      </c>
      <c r="D46" s="22"/>
      <c r="E46" s="23">
        <v>28693214</v>
      </c>
      <c r="F46" s="24">
        <v>30858813</v>
      </c>
      <c r="G46" s="24">
        <v>952383</v>
      </c>
      <c r="H46" s="24">
        <v>1808963</v>
      </c>
      <c r="I46" s="24">
        <v>2916531</v>
      </c>
      <c r="J46" s="24">
        <v>5677877</v>
      </c>
      <c r="K46" s="24">
        <v>2664018</v>
      </c>
      <c r="L46" s="24">
        <v>3078446</v>
      </c>
      <c r="M46" s="24">
        <v>2590207</v>
      </c>
      <c r="N46" s="24">
        <v>8332671</v>
      </c>
      <c r="O46" s="24">
        <v>2447205</v>
      </c>
      <c r="P46" s="24">
        <v>2315275</v>
      </c>
      <c r="Q46" s="24">
        <v>2713110</v>
      </c>
      <c r="R46" s="24">
        <v>7475590</v>
      </c>
      <c r="S46" s="24"/>
      <c r="T46" s="24"/>
      <c r="U46" s="24"/>
      <c r="V46" s="24"/>
      <c r="W46" s="24">
        <v>21486138</v>
      </c>
      <c r="X46" s="24">
        <v>-18125640</v>
      </c>
      <c r="Y46" s="24">
        <v>39611778</v>
      </c>
      <c r="Z46" s="6">
        <v>-218.54</v>
      </c>
      <c r="AA46" s="22">
        <v>30858813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702169717</v>
      </c>
      <c r="D48" s="40">
        <f>+D28+D32+D38+D42+D47</f>
        <v>0</v>
      </c>
      <c r="E48" s="41">
        <f t="shared" si="9"/>
        <v>739369969</v>
      </c>
      <c r="F48" s="42">
        <f t="shared" si="9"/>
        <v>730349434</v>
      </c>
      <c r="G48" s="42">
        <f t="shared" si="9"/>
        <v>23939756</v>
      </c>
      <c r="H48" s="42">
        <f t="shared" si="9"/>
        <v>51027283</v>
      </c>
      <c r="I48" s="42">
        <f t="shared" si="9"/>
        <v>62504268</v>
      </c>
      <c r="J48" s="42">
        <f t="shared" si="9"/>
        <v>137471307</v>
      </c>
      <c r="K48" s="42">
        <f t="shared" si="9"/>
        <v>45924119</v>
      </c>
      <c r="L48" s="42">
        <f t="shared" si="9"/>
        <v>57571143</v>
      </c>
      <c r="M48" s="42">
        <f t="shared" si="9"/>
        <v>48967676</v>
      </c>
      <c r="N48" s="42">
        <f t="shared" si="9"/>
        <v>152462938</v>
      </c>
      <c r="O48" s="42">
        <f t="shared" si="9"/>
        <v>46790663</v>
      </c>
      <c r="P48" s="42">
        <f t="shared" si="9"/>
        <v>42392629</v>
      </c>
      <c r="Q48" s="42">
        <f t="shared" si="9"/>
        <v>49958308</v>
      </c>
      <c r="R48" s="42">
        <f t="shared" si="9"/>
        <v>139141600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429075845</v>
      </c>
      <c r="X48" s="42">
        <f t="shared" si="9"/>
        <v>-390271120</v>
      </c>
      <c r="Y48" s="42">
        <f t="shared" si="9"/>
        <v>819346965</v>
      </c>
      <c r="Z48" s="43">
        <f>+IF(X48&lt;&gt;0,+(Y48/X48)*100,0)</f>
        <v>-209.94301730550805</v>
      </c>
      <c r="AA48" s="40">
        <f>+AA28+AA32+AA38+AA42+AA47</f>
        <v>730349434</v>
      </c>
    </row>
    <row r="49" spans="1:27" ht="13.5">
      <c r="A49" s="14" t="s">
        <v>58</v>
      </c>
      <c r="B49" s="15"/>
      <c r="C49" s="44">
        <f aca="true" t="shared" si="10" ref="C49:Y49">+C25-C48</f>
        <v>82310427</v>
      </c>
      <c r="D49" s="44">
        <f>+D25-D48</f>
        <v>0</v>
      </c>
      <c r="E49" s="45">
        <f t="shared" si="10"/>
        <v>88486632</v>
      </c>
      <c r="F49" s="46">
        <f t="shared" si="10"/>
        <v>78302554</v>
      </c>
      <c r="G49" s="46">
        <f t="shared" si="10"/>
        <v>284691556</v>
      </c>
      <c r="H49" s="46">
        <f t="shared" si="10"/>
        <v>-11126944</v>
      </c>
      <c r="I49" s="46">
        <f t="shared" si="10"/>
        <v>-32536581</v>
      </c>
      <c r="J49" s="46">
        <f t="shared" si="10"/>
        <v>241028031</v>
      </c>
      <c r="K49" s="46">
        <f t="shared" si="10"/>
        <v>-13270971</v>
      </c>
      <c r="L49" s="46">
        <f t="shared" si="10"/>
        <v>-29321722</v>
      </c>
      <c r="M49" s="46">
        <f t="shared" si="10"/>
        <v>4226342</v>
      </c>
      <c r="N49" s="46">
        <f t="shared" si="10"/>
        <v>-38366351</v>
      </c>
      <c r="O49" s="46">
        <f t="shared" si="10"/>
        <v>-14170803</v>
      </c>
      <c r="P49" s="46">
        <f t="shared" si="10"/>
        <v>-16098449</v>
      </c>
      <c r="Q49" s="46">
        <f t="shared" si="10"/>
        <v>-8430064</v>
      </c>
      <c r="R49" s="46">
        <f t="shared" si="10"/>
        <v>-38699316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163962364</v>
      </c>
      <c r="X49" s="46">
        <f>IF(F25=F48,0,X25-X48)</f>
        <v>1007802120</v>
      </c>
      <c r="Y49" s="46">
        <f t="shared" si="10"/>
        <v>-843839756</v>
      </c>
      <c r="Z49" s="47">
        <f>+IF(X49&lt;&gt;0,+(Y49/X49)*100,0)</f>
        <v>-83.73069864151506</v>
      </c>
      <c r="AA49" s="44">
        <f>+AA25-AA48</f>
        <v>78302554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196224557</v>
      </c>
      <c r="D5" s="19">
        <f>SUM(D6:D8)</f>
        <v>0</v>
      </c>
      <c r="E5" s="20">
        <f t="shared" si="0"/>
        <v>176268137</v>
      </c>
      <c r="F5" s="21">
        <f t="shared" si="0"/>
        <v>176268137</v>
      </c>
      <c r="G5" s="21">
        <f t="shared" si="0"/>
        <v>61416093</v>
      </c>
      <c r="H5" s="21">
        <f t="shared" si="0"/>
        <v>3748199</v>
      </c>
      <c r="I5" s="21">
        <f t="shared" si="0"/>
        <v>4292112</v>
      </c>
      <c r="J5" s="21">
        <f t="shared" si="0"/>
        <v>69456404</v>
      </c>
      <c r="K5" s="21">
        <f t="shared" si="0"/>
        <v>1458209</v>
      </c>
      <c r="L5" s="21">
        <f t="shared" si="0"/>
        <v>3898346</v>
      </c>
      <c r="M5" s="21">
        <f t="shared" si="0"/>
        <v>36635413</v>
      </c>
      <c r="N5" s="21">
        <f t="shared" si="0"/>
        <v>41991968</v>
      </c>
      <c r="O5" s="21">
        <f t="shared" si="0"/>
        <v>2288381</v>
      </c>
      <c r="P5" s="21">
        <f t="shared" si="0"/>
        <v>2604013</v>
      </c>
      <c r="Q5" s="21">
        <f t="shared" si="0"/>
        <v>39893091</v>
      </c>
      <c r="R5" s="21">
        <f t="shared" si="0"/>
        <v>44785485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156233857</v>
      </c>
      <c r="X5" s="21">
        <f t="shared" si="0"/>
        <v>201121000</v>
      </c>
      <c r="Y5" s="21">
        <f t="shared" si="0"/>
        <v>-44887143</v>
      </c>
      <c r="Z5" s="4">
        <f>+IF(X5&lt;&gt;0,+(Y5/X5)*100,0)</f>
        <v>-22.318476439556285</v>
      </c>
      <c r="AA5" s="19">
        <f>SUM(AA6:AA8)</f>
        <v>176268137</v>
      </c>
    </row>
    <row r="6" spans="1:27" ht="13.5">
      <c r="A6" s="5" t="s">
        <v>33</v>
      </c>
      <c r="B6" s="3"/>
      <c r="C6" s="22">
        <v>196224557</v>
      </c>
      <c r="D6" s="22"/>
      <c r="E6" s="23">
        <v>175765095</v>
      </c>
      <c r="F6" s="24">
        <v>175765095</v>
      </c>
      <c r="G6" s="24">
        <v>61254843</v>
      </c>
      <c r="H6" s="24">
        <v>3765173</v>
      </c>
      <c r="I6" s="24">
        <v>4292112</v>
      </c>
      <c r="J6" s="24">
        <v>69312128</v>
      </c>
      <c r="K6" s="24">
        <v>1458209</v>
      </c>
      <c r="L6" s="24">
        <v>3898346</v>
      </c>
      <c r="M6" s="24">
        <v>36577437</v>
      </c>
      <c r="N6" s="24">
        <v>41933992</v>
      </c>
      <c r="O6" s="24">
        <v>2227937</v>
      </c>
      <c r="P6" s="24">
        <v>2604013</v>
      </c>
      <c r="Q6" s="24">
        <v>39893091</v>
      </c>
      <c r="R6" s="24">
        <v>44725041</v>
      </c>
      <c r="S6" s="24"/>
      <c r="T6" s="24"/>
      <c r="U6" s="24"/>
      <c r="V6" s="24"/>
      <c r="W6" s="24">
        <v>155971161</v>
      </c>
      <c r="X6" s="24">
        <v>200618000</v>
      </c>
      <c r="Y6" s="24">
        <v>-44646839</v>
      </c>
      <c r="Z6" s="6">
        <v>-22.25</v>
      </c>
      <c r="AA6" s="22">
        <v>175765095</v>
      </c>
    </row>
    <row r="7" spans="1:27" ht="13.5">
      <c r="A7" s="5" t="s">
        <v>34</v>
      </c>
      <c r="B7" s="3"/>
      <c r="C7" s="25"/>
      <c r="D7" s="25"/>
      <c r="E7" s="26"/>
      <c r="F7" s="27"/>
      <c r="G7" s="27"/>
      <c r="H7" s="27">
        <v>-16974</v>
      </c>
      <c r="I7" s="27"/>
      <c r="J7" s="27">
        <v>-16974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>
        <v>-16974</v>
      </c>
      <c r="X7" s="27"/>
      <c r="Y7" s="27">
        <v>-16974</v>
      </c>
      <c r="Z7" s="7">
        <v>0</v>
      </c>
      <c r="AA7" s="25"/>
    </row>
    <row r="8" spans="1:27" ht="13.5">
      <c r="A8" s="5" t="s">
        <v>35</v>
      </c>
      <c r="B8" s="3"/>
      <c r="C8" s="22"/>
      <c r="D8" s="22"/>
      <c r="E8" s="23">
        <v>503042</v>
      </c>
      <c r="F8" s="24">
        <v>503042</v>
      </c>
      <c r="G8" s="24">
        <v>161250</v>
      </c>
      <c r="H8" s="24"/>
      <c r="I8" s="24"/>
      <c r="J8" s="24">
        <v>161250</v>
      </c>
      <c r="K8" s="24"/>
      <c r="L8" s="24"/>
      <c r="M8" s="24">
        <v>57976</v>
      </c>
      <c r="N8" s="24">
        <v>57976</v>
      </c>
      <c r="O8" s="24">
        <v>60444</v>
      </c>
      <c r="P8" s="24"/>
      <c r="Q8" s="24"/>
      <c r="R8" s="24">
        <v>60444</v>
      </c>
      <c r="S8" s="24"/>
      <c r="T8" s="24"/>
      <c r="U8" s="24"/>
      <c r="V8" s="24"/>
      <c r="W8" s="24">
        <v>279670</v>
      </c>
      <c r="X8" s="24">
        <v>503000</v>
      </c>
      <c r="Y8" s="24">
        <v>-223330</v>
      </c>
      <c r="Z8" s="6">
        <v>-44.4</v>
      </c>
      <c r="AA8" s="22">
        <v>503042</v>
      </c>
    </row>
    <row r="9" spans="1:27" ht="13.5">
      <c r="A9" s="2" t="s">
        <v>36</v>
      </c>
      <c r="B9" s="3"/>
      <c r="C9" s="19">
        <f aca="true" t="shared" si="1" ref="C9:Y9">SUM(C10:C14)</f>
        <v>6814993</v>
      </c>
      <c r="D9" s="19">
        <f>SUM(D10:D14)</f>
        <v>0</v>
      </c>
      <c r="E9" s="20">
        <f t="shared" si="1"/>
        <v>6484959</v>
      </c>
      <c r="F9" s="21">
        <f t="shared" si="1"/>
        <v>6484959</v>
      </c>
      <c r="G9" s="21">
        <f t="shared" si="1"/>
        <v>386952</v>
      </c>
      <c r="H9" s="21">
        <f t="shared" si="1"/>
        <v>321905</v>
      </c>
      <c r="I9" s="21">
        <f t="shared" si="1"/>
        <v>322281</v>
      </c>
      <c r="J9" s="21">
        <f t="shared" si="1"/>
        <v>1031138</v>
      </c>
      <c r="K9" s="21">
        <f t="shared" si="1"/>
        <v>527474</v>
      </c>
      <c r="L9" s="21">
        <f t="shared" si="1"/>
        <v>436614</v>
      </c>
      <c r="M9" s="21">
        <f t="shared" si="1"/>
        <v>2124624</v>
      </c>
      <c r="N9" s="21">
        <f t="shared" si="1"/>
        <v>3088712</v>
      </c>
      <c r="O9" s="21">
        <f t="shared" si="1"/>
        <v>571737</v>
      </c>
      <c r="P9" s="21">
        <f t="shared" si="1"/>
        <v>428581</v>
      </c>
      <c r="Q9" s="21">
        <f t="shared" si="1"/>
        <v>553292</v>
      </c>
      <c r="R9" s="21">
        <f t="shared" si="1"/>
        <v>1553610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5673460</v>
      </c>
      <c r="X9" s="21">
        <f t="shared" si="1"/>
        <v>5435000</v>
      </c>
      <c r="Y9" s="21">
        <f t="shared" si="1"/>
        <v>238460</v>
      </c>
      <c r="Z9" s="4">
        <f>+IF(X9&lt;&gt;0,+(Y9/X9)*100,0)</f>
        <v>4.387488500459981</v>
      </c>
      <c r="AA9" s="19">
        <f>SUM(AA10:AA14)</f>
        <v>6484959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6572794</v>
      </c>
      <c r="D11" s="22"/>
      <c r="E11" s="23">
        <v>6287952</v>
      </c>
      <c r="F11" s="24">
        <v>6287952</v>
      </c>
      <c r="G11" s="24">
        <v>371257</v>
      </c>
      <c r="H11" s="24">
        <v>302500</v>
      </c>
      <c r="I11" s="24">
        <v>298282</v>
      </c>
      <c r="J11" s="24">
        <v>972039</v>
      </c>
      <c r="K11" s="24">
        <v>505802</v>
      </c>
      <c r="L11" s="24">
        <v>409991</v>
      </c>
      <c r="M11" s="24">
        <v>2107382</v>
      </c>
      <c r="N11" s="24">
        <v>3023175</v>
      </c>
      <c r="O11" s="24">
        <v>559606</v>
      </c>
      <c r="P11" s="24">
        <v>409992</v>
      </c>
      <c r="Q11" s="24">
        <v>532696</v>
      </c>
      <c r="R11" s="24">
        <v>1502294</v>
      </c>
      <c r="S11" s="24"/>
      <c r="T11" s="24"/>
      <c r="U11" s="24"/>
      <c r="V11" s="24"/>
      <c r="W11" s="24">
        <v>5497508</v>
      </c>
      <c r="X11" s="24">
        <v>5300000</v>
      </c>
      <c r="Y11" s="24">
        <v>197508</v>
      </c>
      <c r="Z11" s="6">
        <v>3.73</v>
      </c>
      <c r="AA11" s="22">
        <v>6287952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242199</v>
      </c>
      <c r="D14" s="25"/>
      <c r="E14" s="26">
        <v>197007</v>
      </c>
      <c r="F14" s="27">
        <v>197007</v>
      </c>
      <c r="G14" s="27">
        <v>15695</v>
      </c>
      <c r="H14" s="27">
        <v>19405</v>
      </c>
      <c r="I14" s="27">
        <v>23999</v>
      </c>
      <c r="J14" s="27">
        <v>59099</v>
      </c>
      <c r="K14" s="27">
        <v>21672</v>
      </c>
      <c r="L14" s="27">
        <v>26623</v>
      </c>
      <c r="M14" s="27">
        <v>17242</v>
      </c>
      <c r="N14" s="27">
        <v>65537</v>
      </c>
      <c r="O14" s="27">
        <v>12131</v>
      </c>
      <c r="P14" s="27">
        <v>18589</v>
      </c>
      <c r="Q14" s="27">
        <v>20596</v>
      </c>
      <c r="R14" s="27">
        <v>51316</v>
      </c>
      <c r="S14" s="27"/>
      <c r="T14" s="27"/>
      <c r="U14" s="27"/>
      <c r="V14" s="27"/>
      <c r="W14" s="27">
        <v>175952</v>
      </c>
      <c r="X14" s="27">
        <v>135000</v>
      </c>
      <c r="Y14" s="27">
        <v>40952</v>
      </c>
      <c r="Z14" s="7">
        <v>30.33</v>
      </c>
      <c r="AA14" s="25">
        <v>197007</v>
      </c>
    </row>
    <row r="15" spans="1:27" ht="13.5">
      <c r="A15" s="2" t="s">
        <v>42</v>
      </c>
      <c r="B15" s="8"/>
      <c r="C15" s="19">
        <f aca="true" t="shared" si="2" ref="C15:Y15">SUM(C16:C18)</f>
        <v>145330975</v>
      </c>
      <c r="D15" s="19">
        <f>SUM(D16:D18)</f>
        <v>0</v>
      </c>
      <c r="E15" s="20">
        <f t="shared" si="2"/>
        <v>132155000</v>
      </c>
      <c r="F15" s="21">
        <f t="shared" si="2"/>
        <v>132155000</v>
      </c>
      <c r="G15" s="21">
        <f t="shared" si="2"/>
        <v>35088</v>
      </c>
      <c r="H15" s="21">
        <f t="shared" si="2"/>
        <v>8022</v>
      </c>
      <c r="I15" s="21">
        <f t="shared" si="2"/>
        <v>13751</v>
      </c>
      <c r="J15" s="21">
        <f t="shared" si="2"/>
        <v>56861</v>
      </c>
      <c r="K15" s="21">
        <f t="shared" si="2"/>
        <v>0</v>
      </c>
      <c r="L15" s="21">
        <f t="shared" si="2"/>
        <v>33423</v>
      </c>
      <c r="M15" s="21">
        <f t="shared" si="2"/>
        <v>0</v>
      </c>
      <c r="N15" s="21">
        <f t="shared" si="2"/>
        <v>33423</v>
      </c>
      <c r="O15" s="21">
        <f t="shared" si="2"/>
        <v>2672</v>
      </c>
      <c r="P15" s="21">
        <f t="shared" si="2"/>
        <v>5772</v>
      </c>
      <c r="Q15" s="21">
        <f t="shared" si="2"/>
        <v>7316</v>
      </c>
      <c r="R15" s="21">
        <f t="shared" si="2"/>
        <v>15760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106044</v>
      </c>
      <c r="X15" s="21">
        <f t="shared" si="2"/>
        <v>62000</v>
      </c>
      <c r="Y15" s="21">
        <f t="shared" si="2"/>
        <v>44044</v>
      </c>
      <c r="Z15" s="4">
        <f>+IF(X15&lt;&gt;0,+(Y15/X15)*100,0)</f>
        <v>71.03870967741935</v>
      </c>
      <c r="AA15" s="19">
        <f>SUM(AA16:AA18)</f>
        <v>132155000</v>
      </c>
    </row>
    <row r="16" spans="1:27" ht="13.5">
      <c r="A16" s="5" t="s">
        <v>43</v>
      </c>
      <c r="B16" s="3"/>
      <c r="C16" s="22">
        <v>10000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145198911</v>
      </c>
      <c r="D17" s="22"/>
      <c r="E17" s="23">
        <v>132000000</v>
      </c>
      <c r="F17" s="24">
        <v>132000000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132000000</v>
      </c>
    </row>
    <row r="18" spans="1:27" ht="13.5">
      <c r="A18" s="5" t="s">
        <v>45</v>
      </c>
      <c r="B18" s="3"/>
      <c r="C18" s="22">
        <v>122064</v>
      </c>
      <c r="D18" s="22"/>
      <c r="E18" s="23">
        <v>155000</v>
      </c>
      <c r="F18" s="24">
        <v>155000</v>
      </c>
      <c r="G18" s="24">
        <v>35088</v>
      </c>
      <c r="H18" s="24">
        <v>8022</v>
      </c>
      <c r="I18" s="24">
        <v>13751</v>
      </c>
      <c r="J18" s="24">
        <v>56861</v>
      </c>
      <c r="K18" s="24"/>
      <c r="L18" s="24">
        <v>33423</v>
      </c>
      <c r="M18" s="24"/>
      <c r="N18" s="24">
        <v>33423</v>
      </c>
      <c r="O18" s="24">
        <v>2672</v>
      </c>
      <c r="P18" s="24">
        <v>5772</v>
      </c>
      <c r="Q18" s="24">
        <v>7316</v>
      </c>
      <c r="R18" s="24">
        <v>15760</v>
      </c>
      <c r="S18" s="24"/>
      <c r="T18" s="24"/>
      <c r="U18" s="24"/>
      <c r="V18" s="24"/>
      <c r="W18" s="24">
        <v>106044</v>
      </c>
      <c r="X18" s="24">
        <v>62000</v>
      </c>
      <c r="Y18" s="24">
        <v>44044</v>
      </c>
      <c r="Z18" s="6">
        <v>71.04</v>
      </c>
      <c r="AA18" s="22">
        <v>155000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348370525</v>
      </c>
      <c r="D25" s="40">
        <f>+D5+D9+D15+D19+D24</f>
        <v>0</v>
      </c>
      <c r="E25" s="41">
        <f t="shared" si="4"/>
        <v>314908096</v>
      </c>
      <c r="F25" s="42">
        <f t="shared" si="4"/>
        <v>314908096</v>
      </c>
      <c r="G25" s="42">
        <f t="shared" si="4"/>
        <v>61838133</v>
      </c>
      <c r="H25" s="42">
        <f t="shared" si="4"/>
        <v>4078126</v>
      </c>
      <c r="I25" s="42">
        <f t="shared" si="4"/>
        <v>4628144</v>
      </c>
      <c r="J25" s="42">
        <f t="shared" si="4"/>
        <v>70544403</v>
      </c>
      <c r="K25" s="42">
        <f t="shared" si="4"/>
        <v>1985683</v>
      </c>
      <c r="L25" s="42">
        <f t="shared" si="4"/>
        <v>4368383</v>
      </c>
      <c r="M25" s="42">
        <f t="shared" si="4"/>
        <v>38760037</v>
      </c>
      <c r="N25" s="42">
        <f t="shared" si="4"/>
        <v>45114103</v>
      </c>
      <c r="O25" s="42">
        <f t="shared" si="4"/>
        <v>2862790</v>
      </c>
      <c r="P25" s="42">
        <f t="shared" si="4"/>
        <v>3038366</v>
      </c>
      <c r="Q25" s="42">
        <f t="shared" si="4"/>
        <v>40453699</v>
      </c>
      <c r="R25" s="42">
        <f t="shared" si="4"/>
        <v>46354855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162013361</v>
      </c>
      <c r="X25" s="42">
        <f t="shared" si="4"/>
        <v>206618000</v>
      </c>
      <c r="Y25" s="42">
        <f t="shared" si="4"/>
        <v>-44604639</v>
      </c>
      <c r="Z25" s="43">
        <f>+IF(X25&lt;&gt;0,+(Y25/X25)*100,0)</f>
        <v>-21.58797345826598</v>
      </c>
      <c r="AA25" s="40">
        <f>+AA5+AA9+AA15+AA19+AA24</f>
        <v>314908096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85371033</v>
      </c>
      <c r="D28" s="19">
        <f>SUM(D29:D31)</f>
        <v>0</v>
      </c>
      <c r="E28" s="20">
        <f t="shared" si="5"/>
        <v>93647547</v>
      </c>
      <c r="F28" s="21">
        <f t="shared" si="5"/>
        <v>93647547</v>
      </c>
      <c r="G28" s="21">
        <f t="shared" si="5"/>
        <v>4327353</v>
      </c>
      <c r="H28" s="21">
        <f t="shared" si="5"/>
        <v>4570865</v>
      </c>
      <c r="I28" s="21">
        <f t="shared" si="5"/>
        <v>6573170</v>
      </c>
      <c r="J28" s="21">
        <f t="shared" si="5"/>
        <v>15471388</v>
      </c>
      <c r="K28" s="21">
        <f t="shared" si="5"/>
        <v>7093266</v>
      </c>
      <c r="L28" s="21">
        <f t="shared" si="5"/>
        <v>8259874</v>
      </c>
      <c r="M28" s="21">
        <f t="shared" si="5"/>
        <v>6326551</v>
      </c>
      <c r="N28" s="21">
        <f t="shared" si="5"/>
        <v>21679691</v>
      </c>
      <c r="O28" s="21">
        <f t="shared" si="5"/>
        <v>5681962</v>
      </c>
      <c r="P28" s="21">
        <f t="shared" si="5"/>
        <v>5696653</v>
      </c>
      <c r="Q28" s="21">
        <f t="shared" si="5"/>
        <v>18467912</v>
      </c>
      <c r="R28" s="21">
        <f t="shared" si="5"/>
        <v>29846527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66997606</v>
      </c>
      <c r="X28" s="21">
        <f t="shared" si="5"/>
        <v>57490000</v>
      </c>
      <c r="Y28" s="21">
        <f t="shared" si="5"/>
        <v>9507606</v>
      </c>
      <c r="Z28" s="4">
        <f>+IF(X28&lt;&gt;0,+(Y28/X28)*100,0)</f>
        <v>16.537843103148372</v>
      </c>
      <c r="AA28" s="19">
        <f>SUM(AA29:AA31)</f>
        <v>93647547</v>
      </c>
    </row>
    <row r="29" spans="1:27" ht="13.5">
      <c r="A29" s="5" t="s">
        <v>33</v>
      </c>
      <c r="B29" s="3"/>
      <c r="C29" s="22">
        <v>37866290</v>
      </c>
      <c r="D29" s="22"/>
      <c r="E29" s="23">
        <v>38228855</v>
      </c>
      <c r="F29" s="24">
        <v>38228855</v>
      </c>
      <c r="G29" s="24">
        <v>1275168</v>
      </c>
      <c r="H29" s="24">
        <v>798471</v>
      </c>
      <c r="I29" s="24">
        <v>2012551</v>
      </c>
      <c r="J29" s="24">
        <v>4086190</v>
      </c>
      <c r="K29" s="24">
        <v>3815547</v>
      </c>
      <c r="L29" s="24">
        <v>3422208</v>
      </c>
      <c r="M29" s="24">
        <v>2893201</v>
      </c>
      <c r="N29" s="24">
        <v>10130956</v>
      </c>
      <c r="O29" s="24">
        <v>1885992</v>
      </c>
      <c r="P29" s="24">
        <v>2194228</v>
      </c>
      <c r="Q29" s="24">
        <v>15282147</v>
      </c>
      <c r="R29" s="24">
        <v>19362367</v>
      </c>
      <c r="S29" s="24"/>
      <c r="T29" s="24"/>
      <c r="U29" s="24"/>
      <c r="V29" s="24"/>
      <c r="W29" s="24">
        <v>33579513</v>
      </c>
      <c r="X29" s="24">
        <v>26290000</v>
      </c>
      <c r="Y29" s="24">
        <v>7289513</v>
      </c>
      <c r="Z29" s="6">
        <v>27.73</v>
      </c>
      <c r="AA29" s="22">
        <v>38228855</v>
      </c>
    </row>
    <row r="30" spans="1:27" ht="13.5">
      <c r="A30" s="5" t="s">
        <v>34</v>
      </c>
      <c r="B30" s="3"/>
      <c r="C30" s="25">
        <v>19672717</v>
      </c>
      <c r="D30" s="25"/>
      <c r="E30" s="26">
        <v>22123508</v>
      </c>
      <c r="F30" s="27">
        <v>22123508</v>
      </c>
      <c r="G30" s="27">
        <v>1091015</v>
      </c>
      <c r="H30" s="27">
        <v>1347170</v>
      </c>
      <c r="I30" s="27">
        <v>2171731</v>
      </c>
      <c r="J30" s="27">
        <v>4609916</v>
      </c>
      <c r="K30" s="27">
        <v>1455038</v>
      </c>
      <c r="L30" s="27">
        <v>2061459</v>
      </c>
      <c r="M30" s="27">
        <v>1462900</v>
      </c>
      <c r="N30" s="27">
        <v>4979397</v>
      </c>
      <c r="O30" s="27">
        <v>1292574</v>
      </c>
      <c r="P30" s="27">
        <v>1509136</v>
      </c>
      <c r="Q30" s="27">
        <v>1187577</v>
      </c>
      <c r="R30" s="27">
        <v>3989287</v>
      </c>
      <c r="S30" s="27"/>
      <c r="T30" s="27"/>
      <c r="U30" s="27"/>
      <c r="V30" s="27"/>
      <c r="W30" s="27">
        <v>13578600</v>
      </c>
      <c r="X30" s="27">
        <v>11000000</v>
      </c>
      <c r="Y30" s="27">
        <v>2578600</v>
      </c>
      <c r="Z30" s="7">
        <v>23.44</v>
      </c>
      <c r="AA30" s="25">
        <v>22123508</v>
      </c>
    </row>
    <row r="31" spans="1:27" ht="13.5">
      <c r="A31" s="5" t="s">
        <v>35</v>
      </c>
      <c r="B31" s="3"/>
      <c r="C31" s="22">
        <v>27832026</v>
      </c>
      <c r="D31" s="22"/>
      <c r="E31" s="23">
        <v>33295184</v>
      </c>
      <c r="F31" s="24">
        <v>33295184</v>
      </c>
      <c r="G31" s="24">
        <v>1961170</v>
      </c>
      <c r="H31" s="24">
        <v>2425224</v>
      </c>
      <c r="I31" s="24">
        <v>2388888</v>
      </c>
      <c r="J31" s="24">
        <v>6775282</v>
      </c>
      <c r="K31" s="24">
        <v>1822681</v>
      </c>
      <c r="L31" s="24">
        <v>2776207</v>
      </c>
      <c r="M31" s="24">
        <v>1970450</v>
      </c>
      <c r="N31" s="24">
        <v>6569338</v>
      </c>
      <c r="O31" s="24">
        <v>2503396</v>
      </c>
      <c r="P31" s="24">
        <v>1993289</v>
      </c>
      <c r="Q31" s="24">
        <v>1998188</v>
      </c>
      <c r="R31" s="24">
        <v>6494873</v>
      </c>
      <c r="S31" s="24"/>
      <c r="T31" s="24"/>
      <c r="U31" s="24"/>
      <c r="V31" s="24"/>
      <c r="W31" s="24">
        <v>19839493</v>
      </c>
      <c r="X31" s="24">
        <v>20200000</v>
      </c>
      <c r="Y31" s="24">
        <v>-360507</v>
      </c>
      <c r="Z31" s="6">
        <v>-1.78</v>
      </c>
      <c r="AA31" s="22">
        <v>33295184</v>
      </c>
    </row>
    <row r="32" spans="1:27" ht="13.5">
      <c r="A32" s="2" t="s">
        <v>36</v>
      </c>
      <c r="B32" s="3"/>
      <c r="C32" s="19">
        <f aca="true" t="shared" si="6" ref="C32:Y32">SUM(C33:C37)</f>
        <v>74998652</v>
      </c>
      <c r="D32" s="19">
        <f>SUM(D33:D37)</f>
        <v>0</v>
      </c>
      <c r="E32" s="20">
        <f t="shared" si="6"/>
        <v>66080368</v>
      </c>
      <c r="F32" s="21">
        <f t="shared" si="6"/>
        <v>66080368</v>
      </c>
      <c r="G32" s="21">
        <f t="shared" si="6"/>
        <v>3742878</v>
      </c>
      <c r="H32" s="21">
        <f t="shared" si="6"/>
        <v>5052432</v>
      </c>
      <c r="I32" s="21">
        <f t="shared" si="6"/>
        <v>5460320</v>
      </c>
      <c r="J32" s="21">
        <f t="shared" si="6"/>
        <v>14255630</v>
      </c>
      <c r="K32" s="21">
        <f t="shared" si="6"/>
        <v>4967525</v>
      </c>
      <c r="L32" s="21">
        <f t="shared" si="6"/>
        <v>6393048</v>
      </c>
      <c r="M32" s="21">
        <f t="shared" si="6"/>
        <v>4767202</v>
      </c>
      <c r="N32" s="21">
        <f t="shared" si="6"/>
        <v>16127775</v>
      </c>
      <c r="O32" s="21">
        <f t="shared" si="6"/>
        <v>5164847</v>
      </c>
      <c r="P32" s="21">
        <f t="shared" si="6"/>
        <v>6441064</v>
      </c>
      <c r="Q32" s="21">
        <f t="shared" si="6"/>
        <v>5283824</v>
      </c>
      <c r="R32" s="21">
        <f t="shared" si="6"/>
        <v>16889735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47273140</v>
      </c>
      <c r="X32" s="21">
        <f t="shared" si="6"/>
        <v>47900000</v>
      </c>
      <c r="Y32" s="21">
        <f t="shared" si="6"/>
        <v>-626860</v>
      </c>
      <c r="Z32" s="4">
        <f>+IF(X32&lt;&gt;0,+(Y32/X32)*100,0)</f>
        <v>-1.3086847599164926</v>
      </c>
      <c r="AA32" s="19">
        <f>SUM(AA33:AA37)</f>
        <v>66080368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>
        <v>9600667</v>
      </c>
      <c r="D34" s="22"/>
      <c r="E34" s="23">
        <v>12731333</v>
      </c>
      <c r="F34" s="24">
        <v>12731333</v>
      </c>
      <c r="G34" s="24">
        <v>518361</v>
      </c>
      <c r="H34" s="24">
        <v>797130</v>
      </c>
      <c r="I34" s="24">
        <v>942425</v>
      </c>
      <c r="J34" s="24">
        <v>2257916</v>
      </c>
      <c r="K34" s="24">
        <v>728940</v>
      </c>
      <c r="L34" s="24">
        <v>931087</v>
      </c>
      <c r="M34" s="24">
        <v>888132</v>
      </c>
      <c r="N34" s="24">
        <v>2548159</v>
      </c>
      <c r="O34" s="24">
        <v>972908</v>
      </c>
      <c r="P34" s="24">
        <v>788434</v>
      </c>
      <c r="Q34" s="24">
        <v>687872</v>
      </c>
      <c r="R34" s="24">
        <v>2449214</v>
      </c>
      <c r="S34" s="24"/>
      <c r="T34" s="24"/>
      <c r="U34" s="24"/>
      <c r="V34" s="24"/>
      <c r="W34" s="24">
        <v>7255289</v>
      </c>
      <c r="X34" s="24">
        <v>9250000</v>
      </c>
      <c r="Y34" s="24">
        <v>-1994711</v>
      </c>
      <c r="Z34" s="6">
        <v>-21.56</v>
      </c>
      <c r="AA34" s="22">
        <v>12731333</v>
      </c>
    </row>
    <row r="35" spans="1:27" ht="13.5">
      <c r="A35" s="5" t="s">
        <v>39</v>
      </c>
      <c r="B35" s="3"/>
      <c r="C35" s="22">
        <v>37253371</v>
      </c>
      <c r="D35" s="22"/>
      <c r="E35" s="23">
        <v>25501200</v>
      </c>
      <c r="F35" s="24">
        <v>25501200</v>
      </c>
      <c r="G35" s="24">
        <v>1400100</v>
      </c>
      <c r="H35" s="24">
        <v>2233455</v>
      </c>
      <c r="I35" s="24">
        <v>2447752</v>
      </c>
      <c r="J35" s="24">
        <v>6081307</v>
      </c>
      <c r="K35" s="24">
        <v>2200306</v>
      </c>
      <c r="L35" s="24">
        <v>2401754</v>
      </c>
      <c r="M35" s="24">
        <v>1706338</v>
      </c>
      <c r="N35" s="24">
        <v>6308398</v>
      </c>
      <c r="O35" s="24">
        <v>2177951</v>
      </c>
      <c r="P35" s="24">
        <v>3699921</v>
      </c>
      <c r="Q35" s="24">
        <v>2468531</v>
      </c>
      <c r="R35" s="24">
        <v>8346403</v>
      </c>
      <c r="S35" s="24"/>
      <c r="T35" s="24"/>
      <c r="U35" s="24"/>
      <c r="V35" s="24"/>
      <c r="W35" s="24">
        <v>20736108</v>
      </c>
      <c r="X35" s="24">
        <v>17850000</v>
      </c>
      <c r="Y35" s="24">
        <v>2886108</v>
      </c>
      <c r="Z35" s="6">
        <v>16.17</v>
      </c>
      <c r="AA35" s="22">
        <v>25501200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28144614</v>
      </c>
      <c r="D37" s="25"/>
      <c r="E37" s="26">
        <v>27847835</v>
      </c>
      <c r="F37" s="27">
        <v>27847835</v>
      </c>
      <c r="G37" s="27">
        <v>1824417</v>
      </c>
      <c r="H37" s="27">
        <v>2021847</v>
      </c>
      <c r="I37" s="27">
        <v>2070143</v>
      </c>
      <c r="J37" s="27">
        <v>5916407</v>
      </c>
      <c r="K37" s="27">
        <v>2038279</v>
      </c>
      <c r="L37" s="27">
        <v>3060207</v>
      </c>
      <c r="M37" s="27">
        <v>2172732</v>
      </c>
      <c r="N37" s="27">
        <v>7271218</v>
      </c>
      <c r="O37" s="27">
        <v>2013988</v>
      </c>
      <c r="P37" s="27">
        <v>1952709</v>
      </c>
      <c r="Q37" s="27">
        <v>2127421</v>
      </c>
      <c r="R37" s="27">
        <v>6094118</v>
      </c>
      <c r="S37" s="27"/>
      <c r="T37" s="27"/>
      <c r="U37" s="27"/>
      <c r="V37" s="27"/>
      <c r="W37" s="27">
        <v>19281743</v>
      </c>
      <c r="X37" s="27">
        <v>20800000</v>
      </c>
      <c r="Y37" s="27">
        <v>-1518257</v>
      </c>
      <c r="Z37" s="7">
        <v>-7.3</v>
      </c>
      <c r="AA37" s="25">
        <v>27847835</v>
      </c>
    </row>
    <row r="38" spans="1:27" ht="13.5">
      <c r="A38" s="2" t="s">
        <v>42</v>
      </c>
      <c r="B38" s="8"/>
      <c r="C38" s="19">
        <f aca="true" t="shared" si="7" ref="C38:Y38">SUM(C39:C41)</f>
        <v>156419250</v>
      </c>
      <c r="D38" s="19">
        <f>SUM(D39:D41)</f>
        <v>0</v>
      </c>
      <c r="E38" s="20">
        <f t="shared" si="7"/>
        <v>147012536</v>
      </c>
      <c r="F38" s="21">
        <f t="shared" si="7"/>
        <v>147012536</v>
      </c>
      <c r="G38" s="21">
        <f t="shared" si="7"/>
        <v>639471</v>
      </c>
      <c r="H38" s="21">
        <f t="shared" si="7"/>
        <v>640544</v>
      </c>
      <c r="I38" s="21">
        <f t="shared" si="7"/>
        <v>681913</v>
      </c>
      <c r="J38" s="21">
        <f t="shared" si="7"/>
        <v>1961928</v>
      </c>
      <c r="K38" s="21">
        <f t="shared" si="7"/>
        <v>1171502</v>
      </c>
      <c r="L38" s="21">
        <f t="shared" si="7"/>
        <v>1435704</v>
      </c>
      <c r="M38" s="21">
        <f t="shared" si="7"/>
        <v>1743698</v>
      </c>
      <c r="N38" s="21">
        <f t="shared" si="7"/>
        <v>4350904</v>
      </c>
      <c r="O38" s="21">
        <f t="shared" si="7"/>
        <v>979656</v>
      </c>
      <c r="P38" s="21">
        <f t="shared" si="7"/>
        <v>1170899</v>
      </c>
      <c r="Q38" s="21">
        <f t="shared" si="7"/>
        <v>1220131</v>
      </c>
      <c r="R38" s="21">
        <f t="shared" si="7"/>
        <v>3370686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9683518</v>
      </c>
      <c r="X38" s="21">
        <f t="shared" si="7"/>
        <v>9680000</v>
      </c>
      <c r="Y38" s="21">
        <f t="shared" si="7"/>
        <v>3518</v>
      </c>
      <c r="Z38" s="4">
        <f>+IF(X38&lt;&gt;0,+(Y38/X38)*100,0)</f>
        <v>0.036342975206611575</v>
      </c>
      <c r="AA38" s="19">
        <f>SUM(AA39:AA41)</f>
        <v>147012536</v>
      </c>
    </row>
    <row r="39" spans="1:27" ht="13.5">
      <c r="A39" s="5" t="s">
        <v>43</v>
      </c>
      <c r="B39" s="3"/>
      <c r="C39" s="22">
        <v>7936203</v>
      </c>
      <c r="D39" s="22"/>
      <c r="E39" s="23">
        <v>10787347</v>
      </c>
      <c r="F39" s="24">
        <v>10787347</v>
      </c>
      <c r="G39" s="24">
        <v>511568</v>
      </c>
      <c r="H39" s="24">
        <v>493085</v>
      </c>
      <c r="I39" s="24">
        <v>611132</v>
      </c>
      <c r="J39" s="24">
        <v>1615785</v>
      </c>
      <c r="K39" s="24">
        <v>825812</v>
      </c>
      <c r="L39" s="24">
        <v>1265168</v>
      </c>
      <c r="M39" s="24">
        <v>1295425</v>
      </c>
      <c r="N39" s="24">
        <v>3386405</v>
      </c>
      <c r="O39" s="24">
        <v>834468</v>
      </c>
      <c r="P39" s="24">
        <v>813527</v>
      </c>
      <c r="Q39" s="24">
        <v>811185</v>
      </c>
      <c r="R39" s="24">
        <v>2459180</v>
      </c>
      <c r="S39" s="24"/>
      <c r="T39" s="24"/>
      <c r="U39" s="24"/>
      <c r="V39" s="24"/>
      <c r="W39" s="24">
        <v>7461370</v>
      </c>
      <c r="X39" s="24">
        <v>8250000</v>
      </c>
      <c r="Y39" s="24">
        <v>-788630</v>
      </c>
      <c r="Z39" s="6">
        <v>-9.56</v>
      </c>
      <c r="AA39" s="22">
        <v>10787347</v>
      </c>
    </row>
    <row r="40" spans="1:27" ht="13.5">
      <c r="A40" s="5" t="s">
        <v>44</v>
      </c>
      <c r="B40" s="3"/>
      <c r="C40" s="22">
        <v>146332529</v>
      </c>
      <c r="D40" s="22"/>
      <c r="E40" s="23">
        <v>134364000</v>
      </c>
      <c r="F40" s="24">
        <v>134364000</v>
      </c>
      <c r="G40" s="24"/>
      <c r="H40" s="24"/>
      <c r="I40" s="24"/>
      <c r="J40" s="24"/>
      <c r="K40" s="24">
        <v>202400</v>
      </c>
      <c r="L40" s="24"/>
      <c r="M40" s="24">
        <v>319452</v>
      </c>
      <c r="N40" s="24">
        <v>521852</v>
      </c>
      <c r="O40" s="24"/>
      <c r="P40" s="24">
        <v>223201</v>
      </c>
      <c r="Q40" s="24">
        <v>254365</v>
      </c>
      <c r="R40" s="24">
        <v>477566</v>
      </c>
      <c r="S40" s="24"/>
      <c r="T40" s="24"/>
      <c r="U40" s="24"/>
      <c r="V40" s="24"/>
      <c r="W40" s="24">
        <v>999418</v>
      </c>
      <c r="X40" s="24"/>
      <c r="Y40" s="24">
        <v>999418</v>
      </c>
      <c r="Z40" s="6">
        <v>0</v>
      </c>
      <c r="AA40" s="22">
        <v>134364000</v>
      </c>
    </row>
    <row r="41" spans="1:27" ht="13.5">
      <c r="A41" s="5" t="s">
        <v>45</v>
      </c>
      <c r="B41" s="3"/>
      <c r="C41" s="22">
        <v>2150518</v>
      </c>
      <c r="D41" s="22"/>
      <c r="E41" s="23">
        <v>1861189</v>
      </c>
      <c r="F41" s="24">
        <v>1861189</v>
      </c>
      <c r="G41" s="24">
        <v>127903</v>
      </c>
      <c r="H41" s="24">
        <v>147459</v>
      </c>
      <c r="I41" s="24">
        <v>70781</v>
      </c>
      <c r="J41" s="24">
        <v>346143</v>
      </c>
      <c r="K41" s="24">
        <v>143290</v>
      </c>
      <c r="L41" s="24">
        <v>170536</v>
      </c>
      <c r="M41" s="24">
        <v>128821</v>
      </c>
      <c r="N41" s="24">
        <v>442647</v>
      </c>
      <c r="O41" s="24">
        <v>145188</v>
      </c>
      <c r="P41" s="24">
        <v>134171</v>
      </c>
      <c r="Q41" s="24">
        <v>154581</v>
      </c>
      <c r="R41" s="24">
        <v>433940</v>
      </c>
      <c r="S41" s="24"/>
      <c r="T41" s="24"/>
      <c r="U41" s="24"/>
      <c r="V41" s="24"/>
      <c r="W41" s="24">
        <v>1222730</v>
      </c>
      <c r="X41" s="24">
        <v>1430000</v>
      </c>
      <c r="Y41" s="24">
        <v>-207270</v>
      </c>
      <c r="Z41" s="6">
        <v>-14.49</v>
      </c>
      <c r="AA41" s="22">
        <v>1861189</v>
      </c>
    </row>
    <row r="42" spans="1:27" ht="13.5">
      <c r="A42" s="2" t="s">
        <v>46</v>
      </c>
      <c r="B42" s="8"/>
      <c r="C42" s="19">
        <f aca="true" t="shared" si="8" ref="C42:Y42">SUM(C43:C46)</f>
        <v>3234726</v>
      </c>
      <c r="D42" s="19">
        <f>SUM(D43:D46)</f>
        <v>0</v>
      </c>
      <c r="E42" s="20">
        <f t="shared" si="8"/>
        <v>2734543</v>
      </c>
      <c r="F42" s="21">
        <f t="shared" si="8"/>
        <v>2734543</v>
      </c>
      <c r="G42" s="21">
        <f t="shared" si="8"/>
        <v>184675</v>
      </c>
      <c r="H42" s="21">
        <f t="shared" si="8"/>
        <v>188505</v>
      </c>
      <c r="I42" s="21">
        <f t="shared" si="8"/>
        <v>205162</v>
      </c>
      <c r="J42" s="21">
        <f t="shared" si="8"/>
        <v>578342</v>
      </c>
      <c r="K42" s="21">
        <f t="shared" si="8"/>
        <v>188496</v>
      </c>
      <c r="L42" s="21">
        <f t="shared" si="8"/>
        <v>315112</v>
      </c>
      <c r="M42" s="21">
        <f t="shared" si="8"/>
        <v>123630</v>
      </c>
      <c r="N42" s="21">
        <f t="shared" si="8"/>
        <v>627238</v>
      </c>
      <c r="O42" s="21">
        <f t="shared" si="8"/>
        <v>122203</v>
      </c>
      <c r="P42" s="21">
        <f t="shared" si="8"/>
        <v>126428</v>
      </c>
      <c r="Q42" s="21">
        <f t="shared" si="8"/>
        <v>194211</v>
      </c>
      <c r="R42" s="21">
        <f t="shared" si="8"/>
        <v>442842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1648422</v>
      </c>
      <c r="X42" s="21">
        <f t="shared" si="8"/>
        <v>1980000</v>
      </c>
      <c r="Y42" s="21">
        <f t="shared" si="8"/>
        <v>-331578</v>
      </c>
      <c r="Z42" s="4">
        <f>+IF(X42&lt;&gt;0,+(Y42/X42)*100,0)</f>
        <v>-16.746363636363636</v>
      </c>
      <c r="AA42" s="19">
        <f>SUM(AA43:AA46)</f>
        <v>2734543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823444</v>
      </c>
      <c r="D44" s="22"/>
      <c r="E44" s="23">
        <v>850150</v>
      </c>
      <c r="F44" s="24">
        <v>850150</v>
      </c>
      <c r="G44" s="24">
        <v>63991</v>
      </c>
      <c r="H44" s="24">
        <v>67820</v>
      </c>
      <c r="I44" s="24">
        <v>64697</v>
      </c>
      <c r="J44" s="24">
        <v>196508</v>
      </c>
      <c r="K44" s="24">
        <v>63543</v>
      </c>
      <c r="L44" s="24">
        <v>108272</v>
      </c>
      <c r="M44" s="24"/>
      <c r="N44" s="24">
        <v>171815</v>
      </c>
      <c r="O44" s="24"/>
      <c r="P44" s="24"/>
      <c r="Q44" s="24"/>
      <c r="R44" s="24"/>
      <c r="S44" s="24"/>
      <c r="T44" s="24"/>
      <c r="U44" s="24"/>
      <c r="V44" s="24"/>
      <c r="W44" s="24">
        <v>368323</v>
      </c>
      <c r="X44" s="24">
        <v>530000</v>
      </c>
      <c r="Y44" s="24">
        <v>-161677</v>
      </c>
      <c r="Z44" s="6">
        <v>-30.51</v>
      </c>
      <c r="AA44" s="22">
        <v>850150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2411282</v>
      </c>
      <c r="D46" s="22"/>
      <c r="E46" s="23">
        <v>1884393</v>
      </c>
      <c r="F46" s="24">
        <v>1884393</v>
      </c>
      <c r="G46" s="24">
        <v>120684</v>
      </c>
      <c r="H46" s="24">
        <v>120685</v>
      </c>
      <c r="I46" s="24">
        <v>140465</v>
      </c>
      <c r="J46" s="24">
        <v>381834</v>
      </c>
      <c r="K46" s="24">
        <v>124953</v>
      </c>
      <c r="L46" s="24">
        <v>206840</v>
      </c>
      <c r="M46" s="24">
        <v>123630</v>
      </c>
      <c r="N46" s="24">
        <v>455423</v>
      </c>
      <c r="O46" s="24">
        <v>122203</v>
      </c>
      <c r="P46" s="24">
        <v>126428</v>
      </c>
      <c r="Q46" s="24">
        <v>194211</v>
      </c>
      <c r="R46" s="24">
        <v>442842</v>
      </c>
      <c r="S46" s="24"/>
      <c r="T46" s="24"/>
      <c r="U46" s="24"/>
      <c r="V46" s="24"/>
      <c r="W46" s="24">
        <v>1280099</v>
      </c>
      <c r="X46" s="24">
        <v>1450000</v>
      </c>
      <c r="Y46" s="24">
        <v>-169901</v>
      </c>
      <c r="Z46" s="6">
        <v>-11.72</v>
      </c>
      <c r="AA46" s="22">
        <v>1884393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320023661</v>
      </c>
      <c r="D48" s="40">
        <f>+D28+D32+D38+D42+D47</f>
        <v>0</v>
      </c>
      <c r="E48" s="41">
        <f t="shared" si="9"/>
        <v>309474994</v>
      </c>
      <c r="F48" s="42">
        <f t="shared" si="9"/>
        <v>309474994</v>
      </c>
      <c r="G48" s="42">
        <f t="shared" si="9"/>
        <v>8894377</v>
      </c>
      <c r="H48" s="42">
        <f t="shared" si="9"/>
        <v>10452346</v>
      </c>
      <c r="I48" s="42">
        <f t="shared" si="9"/>
        <v>12920565</v>
      </c>
      <c r="J48" s="42">
        <f t="shared" si="9"/>
        <v>32267288</v>
      </c>
      <c r="K48" s="42">
        <f t="shared" si="9"/>
        <v>13420789</v>
      </c>
      <c r="L48" s="42">
        <f t="shared" si="9"/>
        <v>16403738</v>
      </c>
      <c r="M48" s="42">
        <f t="shared" si="9"/>
        <v>12961081</v>
      </c>
      <c r="N48" s="42">
        <f t="shared" si="9"/>
        <v>42785608</v>
      </c>
      <c r="O48" s="42">
        <f t="shared" si="9"/>
        <v>11948668</v>
      </c>
      <c r="P48" s="42">
        <f t="shared" si="9"/>
        <v>13435044</v>
      </c>
      <c r="Q48" s="42">
        <f t="shared" si="9"/>
        <v>25166078</v>
      </c>
      <c r="R48" s="42">
        <f t="shared" si="9"/>
        <v>50549790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125602686</v>
      </c>
      <c r="X48" s="42">
        <f t="shared" si="9"/>
        <v>117050000</v>
      </c>
      <c r="Y48" s="42">
        <f t="shared" si="9"/>
        <v>8552686</v>
      </c>
      <c r="Z48" s="43">
        <f>+IF(X48&lt;&gt;0,+(Y48/X48)*100,0)</f>
        <v>7.306865442118752</v>
      </c>
      <c r="AA48" s="40">
        <f>+AA28+AA32+AA38+AA42+AA47</f>
        <v>309474994</v>
      </c>
    </row>
    <row r="49" spans="1:27" ht="13.5">
      <c r="A49" s="14" t="s">
        <v>58</v>
      </c>
      <c r="B49" s="15"/>
      <c r="C49" s="44">
        <f aca="true" t="shared" si="10" ref="C49:Y49">+C25-C48</f>
        <v>28346864</v>
      </c>
      <c r="D49" s="44">
        <f>+D25-D48</f>
        <v>0</v>
      </c>
      <c r="E49" s="45">
        <f t="shared" si="10"/>
        <v>5433102</v>
      </c>
      <c r="F49" s="46">
        <f t="shared" si="10"/>
        <v>5433102</v>
      </c>
      <c r="G49" s="46">
        <f t="shared" si="10"/>
        <v>52943756</v>
      </c>
      <c r="H49" s="46">
        <f t="shared" si="10"/>
        <v>-6374220</v>
      </c>
      <c r="I49" s="46">
        <f t="shared" si="10"/>
        <v>-8292421</v>
      </c>
      <c r="J49" s="46">
        <f t="shared" si="10"/>
        <v>38277115</v>
      </c>
      <c r="K49" s="46">
        <f t="shared" si="10"/>
        <v>-11435106</v>
      </c>
      <c r="L49" s="46">
        <f t="shared" si="10"/>
        <v>-12035355</v>
      </c>
      <c r="M49" s="46">
        <f t="shared" si="10"/>
        <v>25798956</v>
      </c>
      <c r="N49" s="46">
        <f t="shared" si="10"/>
        <v>2328495</v>
      </c>
      <c r="O49" s="46">
        <f t="shared" si="10"/>
        <v>-9085878</v>
      </c>
      <c r="P49" s="46">
        <f t="shared" si="10"/>
        <v>-10396678</v>
      </c>
      <c r="Q49" s="46">
        <f t="shared" si="10"/>
        <v>15287621</v>
      </c>
      <c r="R49" s="46">
        <f t="shared" si="10"/>
        <v>-4194935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36410675</v>
      </c>
      <c r="X49" s="46">
        <f>IF(F25=F48,0,X25-X48)</f>
        <v>89568000</v>
      </c>
      <c r="Y49" s="46">
        <f t="shared" si="10"/>
        <v>-53157325</v>
      </c>
      <c r="Z49" s="47">
        <f>+IF(X49&lt;&gt;0,+(Y49/X49)*100,0)</f>
        <v>-59.348567568774556</v>
      </c>
      <c r="AA49" s="44">
        <f>+AA25-AA48</f>
        <v>5433102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49665183</v>
      </c>
      <c r="D5" s="19">
        <f>SUM(D6:D8)</f>
        <v>0</v>
      </c>
      <c r="E5" s="20">
        <f t="shared" si="0"/>
        <v>29463500</v>
      </c>
      <c r="F5" s="21">
        <f t="shared" si="0"/>
        <v>32734565</v>
      </c>
      <c r="G5" s="21">
        <f t="shared" si="0"/>
        <v>8835180</v>
      </c>
      <c r="H5" s="21">
        <f t="shared" si="0"/>
        <v>-242347</v>
      </c>
      <c r="I5" s="21">
        <f t="shared" si="0"/>
        <v>33056</v>
      </c>
      <c r="J5" s="21">
        <f t="shared" si="0"/>
        <v>8625889</v>
      </c>
      <c r="K5" s="21">
        <f t="shared" si="0"/>
        <v>-59875</v>
      </c>
      <c r="L5" s="21">
        <f t="shared" si="0"/>
        <v>3904720</v>
      </c>
      <c r="M5" s="21">
        <f t="shared" si="0"/>
        <v>1237128</v>
      </c>
      <c r="N5" s="21">
        <f t="shared" si="0"/>
        <v>5081973</v>
      </c>
      <c r="O5" s="21">
        <f t="shared" si="0"/>
        <v>-22176</v>
      </c>
      <c r="P5" s="21">
        <f t="shared" si="0"/>
        <v>112360</v>
      </c>
      <c r="Q5" s="21">
        <f t="shared" si="0"/>
        <v>3175188</v>
      </c>
      <c r="R5" s="21">
        <f t="shared" si="0"/>
        <v>3265372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16973234</v>
      </c>
      <c r="X5" s="21">
        <f t="shared" si="0"/>
        <v>23570500</v>
      </c>
      <c r="Y5" s="21">
        <f t="shared" si="0"/>
        <v>-6597266</v>
      </c>
      <c r="Z5" s="4">
        <f>+IF(X5&lt;&gt;0,+(Y5/X5)*100,0)</f>
        <v>-27.989503828938716</v>
      </c>
      <c r="AA5" s="19">
        <f>SUM(AA6:AA8)</f>
        <v>32734565</v>
      </c>
    </row>
    <row r="6" spans="1:27" ht="13.5">
      <c r="A6" s="5" t="s">
        <v>33</v>
      </c>
      <c r="B6" s="3"/>
      <c r="C6" s="22">
        <v>20301636</v>
      </c>
      <c r="D6" s="22"/>
      <c r="E6" s="23">
        <v>14646500</v>
      </c>
      <c r="F6" s="24">
        <v>14625000</v>
      </c>
      <c r="G6" s="24">
        <v>5219475</v>
      </c>
      <c r="H6" s="24">
        <v>-447702</v>
      </c>
      <c r="I6" s="24">
        <v>-159971</v>
      </c>
      <c r="J6" s="24">
        <v>4611802</v>
      </c>
      <c r="K6" s="24">
        <v>-225257</v>
      </c>
      <c r="L6" s="24">
        <v>3557751</v>
      </c>
      <c r="M6" s="24">
        <v>464687</v>
      </c>
      <c r="N6" s="24">
        <v>3797181</v>
      </c>
      <c r="O6" s="24">
        <v>-241990</v>
      </c>
      <c r="P6" s="24">
        <v>-157043</v>
      </c>
      <c r="Q6" s="24">
        <v>3082665</v>
      </c>
      <c r="R6" s="24">
        <v>2683632</v>
      </c>
      <c r="S6" s="24"/>
      <c r="T6" s="24"/>
      <c r="U6" s="24"/>
      <c r="V6" s="24"/>
      <c r="W6" s="24">
        <v>11092615</v>
      </c>
      <c r="X6" s="24">
        <v>11484200</v>
      </c>
      <c r="Y6" s="24">
        <v>-391585</v>
      </c>
      <c r="Z6" s="6">
        <v>-3.41</v>
      </c>
      <c r="AA6" s="22">
        <v>14625000</v>
      </c>
    </row>
    <row r="7" spans="1:27" ht="13.5">
      <c r="A7" s="5" t="s">
        <v>34</v>
      </c>
      <c r="B7" s="3"/>
      <c r="C7" s="25">
        <v>5426411</v>
      </c>
      <c r="D7" s="25"/>
      <c r="E7" s="26">
        <v>12271600</v>
      </c>
      <c r="F7" s="27">
        <v>15122865</v>
      </c>
      <c r="G7" s="27">
        <v>3510770</v>
      </c>
      <c r="H7" s="27">
        <v>84561</v>
      </c>
      <c r="I7" s="27">
        <v>-12870</v>
      </c>
      <c r="J7" s="27">
        <v>3582461</v>
      </c>
      <c r="K7" s="27">
        <v>3139</v>
      </c>
      <c r="L7" s="27">
        <v>43029</v>
      </c>
      <c r="M7" s="27">
        <v>48394</v>
      </c>
      <c r="N7" s="27">
        <v>94562</v>
      </c>
      <c r="O7" s="27">
        <v>48137</v>
      </c>
      <c r="P7" s="27">
        <v>107082</v>
      </c>
      <c r="Q7" s="27">
        <v>15910</v>
      </c>
      <c r="R7" s="27">
        <v>171129</v>
      </c>
      <c r="S7" s="27"/>
      <c r="T7" s="27"/>
      <c r="U7" s="27"/>
      <c r="V7" s="27"/>
      <c r="W7" s="27">
        <v>3848152</v>
      </c>
      <c r="X7" s="27">
        <v>10114100</v>
      </c>
      <c r="Y7" s="27">
        <v>-6265948</v>
      </c>
      <c r="Z7" s="7">
        <v>-61.95</v>
      </c>
      <c r="AA7" s="25">
        <v>15122865</v>
      </c>
    </row>
    <row r="8" spans="1:27" ht="13.5">
      <c r="A8" s="5" t="s">
        <v>35</v>
      </c>
      <c r="B8" s="3"/>
      <c r="C8" s="22">
        <v>23937136</v>
      </c>
      <c r="D8" s="22"/>
      <c r="E8" s="23">
        <v>2545400</v>
      </c>
      <c r="F8" s="24">
        <v>2986700</v>
      </c>
      <c r="G8" s="24">
        <v>104935</v>
      </c>
      <c r="H8" s="24">
        <v>120794</v>
      </c>
      <c r="I8" s="24">
        <v>205897</v>
      </c>
      <c r="J8" s="24">
        <v>431626</v>
      </c>
      <c r="K8" s="24">
        <v>162243</v>
      </c>
      <c r="L8" s="24">
        <v>303940</v>
      </c>
      <c r="M8" s="24">
        <v>724047</v>
      </c>
      <c r="N8" s="24">
        <v>1190230</v>
      </c>
      <c r="O8" s="24">
        <v>171677</v>
      </c>
      <c r="P8" s="24">
        <v>162321</v>
      </c>
      <c r="Q8" s="24">
        <v>76613</v>
      </c>
      <c r="R8" s="24">
        <v>410611</v>
      </c>
      <c r="S8" s="24"/>
      <c r="T8" s="24"/>
      <c r="U8" s="24"/>
      <c r="V8" s="24"/>
      <c r="W8" s="24">
        <v>2032467</v>
      </c>
      <c r="X8" s="24">
        <v>1972200</v>
      </c>
      <c r="Y8" s="24">
        <v>60267</v>
      </c>
      <c r="Z8" s="6">
        <v>3.06</v>
      </c>
      <c r="AA8" s="22">
        <v>2986700</v>
      </c>
    </row>
    <row r="9" spans="1:27" ht="13.5">
      <c r="A9" s="2" t="s">
        <v>36</v>
      </c>
      <c r="B9" s="3"/>
      <c r="C9" s="19">
        <f aca="true" t="shared" si="1" ref="C9:Y9">SUM(C10:C14)</f>
        <v>21145277</v>
      </c>
      <c r="D9" s="19">
        <f>SUM(D10:D14)</f>
        <v>0</v>
      </c>
      <c r="E9" s="20">
        <f t="shared" si="1"/>
        <v>38153000</v>
      </c>
      <c r="F9" s="21">
        <f t="shared" si="1"/>
        <v>37277500</v>
      </c>
      <c r="G9" s="21">
        <f t="shared" si="1"/>
        <v>112749</v>
      </c>
      <c r="H9" s="21">
        <f t="shared" si="1"/>
        <v>6536847</v>
      </c>
      <c r="I9" s="21">
        <f t="shared" si="1"/>
        <v>6207734</v>
      </c>
      <c r="J9" s="21">
        <f t="shared" si="1"/>
        <v>12857330</v>
      </c>
      <c r="K9" s="21">
        <f t="shared" si="1"/>
        <v>411233</v>
      </c>
      <c r="L9" s="21">
        <f t="shared" si="1"/>
        <v>6217882</v>
      </c>
      <c r="M9" s="21">
        <f t="shared" si="1"/>
        <v>64810</v>
      </c>
      <c r="N9" s="21">
        <f t="shared" si="1"/>
        <v>6693925</v>
      </c>
      <c r="O9" s="21">
        <f t="shared" si="1"/>
        <v>3150409</v>
      </c>
      <c r="P9" s="21">
        <f t="shared" si="1"/>
        <v>3471180</v>
      </c>
      <c r="Q9" s="21">
        <f t="shared" si="1"/>
        <v>3190039</v>
      </c>
      <c r="R9" s="21">
        <f t="shared" si="1"/>
        <v>9811628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29362883</v>
      </c>
      <c r="X9" s="21">
        <f t="shared" si="1"/>
        <v>28602000</v>
      </c>
      <c r="Y9" s="21">
        <f t="shared" si="1"/>
        <v>760883</v>
      </c>
      <c r="Z9" s="4">
        <f>+IF(X9&lt;&gt;0,+(Y9/X9)*100,0)</f>
        <v>2.6602440388784</v>
      </c>
      <c r="AA9" s="19">
        <f>SUM(AA10:AA14)</f>
        <v>37277500</v>
      </c>
    </row>
    <row r="10" spans="1:27" ht="13.5">
      <c r="A10" s="5" t="s">
        <v>37</v>
      </c>
      <c r="B10" s="3"/>
      <c r="C10" s="22">
        <v>972307</v>
      </c>
      <c r="D10" s="22"/>
      <c r="E10" s="23">
        <v>993800</v>
      </c>
      <c r="F10" s="24">
        <v>994600</v>
      </c>
      <c r="G10" s="24">
        <v>558</v>
      </c>
      <c r="H10" s="24">
        <v>327358</v>
      </c>
      <c r="I10" s="24">
        <v>2350</v>
      </c>
      <c r="J10" s="24">
        <v>330266</v>
      </c>
      <c r="K10" s="24">
        <v>327598</v>
      </c>
      <c r="L10" s="24">
        <v>796</v>
      </c>
      <c r="M10" s="24">
        <v>402</v>
      </c>
      <c r="N10" s="24">
        <v>328796</v>
      </c>
      <c r="O10" s="24">
        <v>3602</v>
      </c>
      <c r="P10" s="24">
        <v>327366</v>
      </c>
      <c r="Q10" s="24">
        <v>11362</v>
      </c>
      <c r="R10" s="24">
        <v>342330</v>
      </c>
      <c r="S10" s="24"/>
      <c r="T10" s="24"/>
      <c r="U10" s="24"/>
      <c r="V10" s="24"/>
      <c r="W10" s="24">
        <v>1001392</v>
      </c>
      <c r="X10" s="24">
        <v>744300</v>
      </c>
      <c r="Y10" s="24">
        <v>257092</v>
      </c>
      <c r="Z10" s="6">
        <v>34.54</v>
      </c>
      <c r="AA10" s="22">
        <v>994600</v>
      </c>
    </row>
    <row r="11" spans="1:27" ht="13.5">
      <c r="A11" s="5" t="s">
        <v>38</v>
      </c>
      <c r="B11" s="3"/>
      <c r="C11" s="22">
        <v>4275</v>
      </c>
      <c r="D11" s="22"/>
      <c r="E11" s="23">
        <v>2600</v>
      </c>
      <c r="F11" s="24">
        <v>16000</v>
      </c>
      <c r="G11" s="24"/>
      <c r="H11" s="24">
        <v>292</v>
      </c>
      <c r="I11" s="24"/>
      <c r="J11" s="24">
        <v>292</v>
      </c>
      <c r="K11" s="24">
        <v>119</v>
      </c>
      <c r="L11" s="24">
        <v>13023</v>
      </c>
      <c r="M11" s="24">
        <v>804</v>
      </c>
      <c r="N11" s="24">
        <v>13946</v>
      </c>
      <c r="O11" s="24">
        <v>356</v>
      </c>
      <c r="P11" s="24">
        <v>411</v>
      </c>
      <c r="Q11" s="24"/>
      <c r="R11" s="24">
        <v>767</v>
      </c>
      <c r="S11" s="24"/>
      <c r="T11" s="24"/>
      <c r="U11" s="24"/>
      <c r="V11" s="24"/>
      <c r="W11" s="24">
        <v>15005</v>
      </c>
      <c r="X11" s="24">
        <v>1800</v>
      </c>
      <c r="Y11" s="24">
        <v>13205</v>
      </c>
      <c r="Z11" s="6">
        <v>733.61</v>
      </c>
      <c r="AA11" s="22">
        <v>16000</v>
      </c>
    </row>
    <row r="12" spans="1:27" ht="13.5">
      <c r="A12" s="5" t="s">
        <v>39</v>
      </c>
      <c r="B12" s="3"/>
      <c r="C12" s="22">
        <v>20157788</v>
      </c>
      <c r="D12" s="22"/>
      <c r="E12" s="23">
        <v>37144900</v>
      </c>
      <c r="F12" s="24">
        <v>36254800</v>
      </c>
      <c r="G12" s="24">
        <v>111278</v>
      </c>
      <c r="H12" s="24">
        <v>6208288</v>
      </c>
      <c r="I12" s="24">
        <v>6204414</v>
      </c>
      <c r="J12" s="24">
        <v>12523980</v>
      </c>
      <c r="K12" s="24">
        <v>82607</v>
      </c>
      <c r="L12" s="24">
        <v>6204528</v>
      </c>
      <c r="M12" s="24">
        <v>62304</v>
      </c>
      <c r="N12" s="24">
        <v>6349439</v>
      </c>
      <c r="O12" s="24">
        <v>3145328</v>
      </c>
      <c r="P12" s="24">
        <v>3142217</v>
      </c>
      <c r="Q12" s="24">
        <v>3177570</v>
      </c>
      <c r="R12" s="24">
        <v>9465115</v>
      </c>
      <c r="S12" s="24"/>
      <c r="T12" s="24"/>
      <c r="U12" s="24"/>
      <c r="V12" s="24"/>
      <c r="W12" s="24">
        <v>28338534</v>
      </c>
      <c r="X12" s="24">
        <v>27846900</v>
      </c>
      <c r="Y12" s="24">
        <v>491634</v>
      </c>
      <c r="Z12" s="6">
        <v>1.77</v>
      </c>
      <c r="AA12" s="22">
        <v>36254800</v>
      </c>
    </row>
    <row r="13" spans="1:27" ht="13.5">
      <c r="A13" s="5" t="s">
        <v>40</v>
      </c>
      <c r="B13" s="3"/>
      <c r="C13" s="22">
        <v>10907</v>
      </c>
      <c r="D13" s="22"/>
      <c r="E13" s="23">
        <v>11700</v>
      </c>
      <c r="F13" s="24">
        <v>11700</v>
      </c>
      <c r="G13" s="24">
        <v>909</v>
      </c>
      <c r="H13" s="24">
        <v>909</v>
      </c>
      <c r="I13" s="24">
        <v>891</v>
      </c>
      <c r="J13" s="24">
        <v>2709</v>
      </c>
      <c r="K13" s="24">
        <v>891</v>
      </c>
      <c r="L13" s="24">
        <v>843</v>
      </c>
      <c r="M13" s="24">
        <v>883</v>
      </c>
      <c r="N13" s="24">
        <v>2617</v>
      </c>
      <c r="O13" s="24">
        <v>883</v>
      </c>
      <c r="P13" s="24">
        <v>883</v>
      </c>
      <c r="Q13" s="24">
        <v>883</v>
      </c>
      <c r="R13" s="24">
        <v>2649</v>
      </c>
      <c r="S13" s="24"/>
      <c r="T13" s="24"/>
      <c r="U13" s="24"/>
      <c r="V13" s="24"/>
      <c r="W13" s="24">
        <v>7975</v>
      </c>
      <c r="X13" s="24">
        <v>9000</v>
      </c>
      <c r="Y13" s="24">
        <v>-1025</v>
      </c>
      <c r="Z13" s="6">
        <v>-11.39</v>
      </c>
      <c r="AA13" s="22">
        <v>11700</v>
      </c>
    </row>
    <row r="14" spans="1:27" ht="13.5">
      <c r="A14" s="5" t="s">
        <v>41</v>
      </c>
      <c r="B14" s="3"/>
      <c r="C14" s="25"/>
      <c r="D14" s="25"/>
      <c r="E14" s="26"/>
      <c r="F14" s="27">
        <v>400</v>
      </c>
      <c r="G14" s="27">
        <v>4</v>
      </c>
      <c r="H14" s="27"/>
      <c r="I14" s="27">
        <v>79</v>
      </c>
      <c r="J14" s="27">
        <v>83</v>
      </c>
      <c r="K14" s="27">
        <v>18</v>
      </c>
      <c r="L14" s="27">
        <v>-1308</v>
      </c>
      <c r="M14" s="27">
        <v>417</v>
      </c>
      <c r="N14" s="27">
        <v>-873</v>
      </c>
      <c r="O14" s="27">
        <v>240</v>
      </c>
      <c r="P14" s="27">
        <v>303</v>
      </c>
      <c r="Q14" s="27">
        <v>224</v>
      </c>
      <c r="R14" s="27">
        <v>767</v>
      </c>
      <c r="S14" s="27"/>
      <c r="T14" s="27"/>
      <c r="U14" s="27"/>
      <c r="V14" s="27"/>
      <c r="W14" s="27">
        <v>-23</v>
      </c>
      <c r="X14" s="27"/>
      <c r="Y14" s="27">
        <v>-23</v>
      </c>
      <c r="Z14" s="7">
        <v>0</v>
      </c>
      <c r="AA14" s="25">
        <v>400</v>
      </c>
    </row>
    <row r="15" spans="1:27" ht="13.5">
      <c r="A15" s="2" t="s">
        <v>42</v>
      </c>
      <c r="B15" s="8"/>
      <c r="C15" s="19">
        <f aca="true" t="shared" si="2" ref="C15:Y15">SUM(C16:C18)</f>
        <v>1341327</v>
      </c>
      <c r="D15" s="19">
        <f>SUM(D16:D18)</f>
        <v>0</v>
      </c>
      <c r="E15" s="20">
        <f t="shared" si="2"/>
        <v>1059400</v>
      </c>
      <c r="F15" s="21">
        <f t="shared" si="2"/>
        <v>1082500</v>
      </c>
      <c r="G15" s="21">
        <f t="shared" si="2"/>
        <v>2727</v>
      </c>
      <c r="H15" s="21">
        <f t="shared" si="2"/>
        <v>7067</v>
      </c>
      <c r="I15" s="21">
        <f t="shared" si="2"/>
        <v>2026</v>
      </c>
      <c r="J15" s="21">
        <f t="shared" si="2"/>
        <v>11820</v>
      </c>
      <c r="K15" s="21">
        <f t="shared" si="2"/>
        <v>1751</v>
      </c>
      <c r="L15" s="21">
        <f t="shared" si="2"/>
        <v>2179398</v>
      </c>
      <c r="M15" s="21">
        <f t="shared" si="2"/>
        <v>36361</v>
      </c>
      <c r="N15" s="21">
        <f t="shared" si="2"/>
        <v>2217510</v>
      </c>
      <c r="O15" s="21">
        <f t="shared" si="2"/>
        <v>21383</v>
      </c>
      <c r="P15" s="21">
        <f t="shared" si="2"/>
        <v>-1673252</v>
      </c>
      <c r="Q15" s="21">
        <f t="shared" si="2"/>
        <v>139071</v>
      </c>
      <c r="R15" s="21">
        <f t="shared" si="2"/>
        <v>-1512798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716532</v>
      </c>
      <c r="X15" s="21">
        <f t="shared" si="2"/>
        <v>794700</v>
      </c>
      <c r="Y15" s="21">
        <f t="shared" si="2"/>
        <v>-78168</v>
      </c>
      <c r="Z15" s="4">
        <f>+IF(X15&lt;&gt;0,+(Y15/X15)*100,0)</f>
        <v>-9.836164590411476</v>
      </c>
      <c r="AA15" s="19">
        <f>SUM(AA16:AA18)</f>
        <v>1082500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1341327</v>
      </c>
      <c r="D17" s="22"/>
      <c r="E17" s="23">
        <v>1059400</v>
      </c>
      <c r="F17" s="24">
        <v>1082500</v>
      </c>
      <c r="G17" s="24">
        <v>2727</v>
      </c>
      <c r="H17" s="24">
        <v>7067</v>
      </c>
      <c r="I17" s="24">
        <v>2026</v>
      </c>
      <c r="J17" s="24">
        <v>11820</v>
      </c>
      <c r="K17" s="24">
        <v>1751</v>
      </c>
      <c r="L17" s="24">
        <v>2179398</v>
      </c>
      <c r="M17" s="24">
        <v>36361</v>
      </c>
      <c r="N17" s="24">
        <v>2217510</v>
      </c>
      <c r="O17" s="24">
        <v>21383</v>
      </c>
      <c r="P17" s="24">
        <v>-1673252</v>
      </c>
      <c r="Q17" s="24">
        <v>139071</v>
      </c>
      <c r="R17" s="24">
        <v>-1512798</v>
      </c>
      <c r="S17" s="24"/>
      <c r="T17" s="24"/>
      <c r="U17" s="24"/>
      <c r="V17" s="24"/>
      <c r="W17" s="24">
        <v>716532</v>
      </c>
      <c r="X17" s="24">
        <v>794700</v>
      </c>
      <c r="Y17" s="24">
        <v>-78168</v>
      </c>
      <c r="Z17" s="6">
        <v>-9.84</v>
      </c>
      <c r="AA17" s="22">
        <v>1082500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17158079</v>
      </c>
      <c r="D19" s="19">
        <f>SUM(D20:D23)</f>
        <v>0</v>
      </c>
      <c r="E19" s="20">
        <f t="shared" si="3"/>
        <v>18178000</v>
      </c>
      <c r="F19" s="21">
        <f t="shared" si="3"/>
        <v>18842000</v>
      </c>
      <c r="G19" s="21">
        <f t="shared" si="3"/>
        <v>1615979</v>
      </c>
      <c r="H19" s="21">
        <f t="shared" si="3"/>
        <v>1715775</v>
      </c>
      <c r="I19" s="21">
        <f t="shared" si="3"/>
        <v>1731448</v>
      </c>
      <c r="J19" s="21">
        <f t="shared" si="3"/>
        <v>5063202</v>
      </c>
      <c r="K19" s="21">
        <f t="shared" si="3"/>
        <v>1664746</v>
      </c>
      <c r="L19" s="21">
        <f t="shared" si="3"/>
        <v>1528929</v>
      </c>
      <c r="M19" s="21">
        <f t="shared" si="3"/>
        <v>1576381</v>
      </c>
      <c r="N19" s="21">
        <f t="shared" si="3"/>
        <v>4770056</v>
      </c>
      <c r="O19" s="21">
        <f t="shared" si="3"/>
        <v>1579413</v>
      </c>
      <c r="P19" s="21">
        <f t="shared" si="3"/>
        <v>1764122</v>
      </c>
      <c r="Q19" s="21">
        <f t="shared" si="3"/>
        <v>654842</v>
      </c>
      <c r="R19" s="21">
        <f t="shared" si="3"/>
        <v>3998377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13831635</v>
      </c>
      <c r="X19" s="21">
        <f t="shared" si="3"/>
        <v>13687800</v>
      </c>
      <c r="Y19" s="21">
        <f t="shared" si="3"/>
        <v>143835</v>
      </c>
      <c r="Z19" s="4">
        <f>+IF(X19&lt;&gt;0,+(Y19/X19)*100,0)</f>
        <v>1.050826283259545</v>
      </c>
      <c r="AA19" s="19">
        <f>SUM(AA20:AA23)</f>
        <v>18842000</v>
      </c>
    </row>
    <row r="20" spans="1:27" ht="13.5">
      <c r="A20" s="5" t="s">
        <v>47</v>
      </c>
      <c r="B20" s="3"/>
      <c r="C20" s="22">
        <v>11107580</v>
      </c>
      <c r="D20" s="22"/>
      <c r="E20" s="23">
        <v>11366600</v>
      </c>
      <c r="F20" s="24">
        <v>11657700</v>
      </c>
      <c r="G20" s="24">
        <v>1051048</v>
      </c>
      <c r="H20" s="24">
        <v>1110077</v>
      </c>
      <c r="I20" s="24">
        <v>1153052</v>
      </c>
      <c r="J20" s="24">
        <v>3314177</v>
      </c>
      <c r="K20" s="24">
        <v>1016921</v>
      </c>
      <c r="L20" s="24">
        <v>927264</v>
      </c>
      <c r="M20" s="24">
        <v>936795</v>
      </c>
      <c r="N20" s="24">
        <v>2880980</v>
      </c>
      <c r="O20" s="24">
        <v>990842</v>
      </c>
      <c r="P20" s="24">
        <v>1091986</v>
      </c>
      <c r="Q20" s="24">
        <v>1082763</v>
      </c>
      <c r="R20" s="24">
        <v>3165591</v>
      </c>
      <c r="S20" s="24"/>
      <c r="T20" s="24"/>
      <c r="U20" s="24"/>
      <c r="V20" s="24"/>
      <c r="W20" s="24">
        <v>9360748</v>
      </c>
      <c r="X20" s="24">
        <v>8537500</v>
      </c>
      <c r="Y20" s="24">
        <v>823248</v>
      </c>
      <c r="Z20" s="6">
        <v>9.64</v>
      </c>
      <c r="AA20" s="22">
        <v>11657700</v>
      </c>
    </row>
    <row r="21" spans="1:27" ht="13.5">
      <c r="A21" s="5" t="s">
        <v>48</v>
      </c>
      <c r="B21" s="3"/>
      <c r="C21" s="22">
        <v>2316286</v>
      </c>
      <c r="D21" s="22"/>
      <c r="E21" s="23">
        <v>2745900</v>
      </c>
      <c r="F21" s="24">
        <v>2890400</v>
      </c>
      <c r="G21" s="24">
        <v>191124</v>
      </c>
      <c r="H21" s="24">
        <v>217223</v>
      </c>
      <c r="I21" s="24">
        <v>201205</v>
      </c>
      <c r="J21" s="24">
        <v>609552</v>
      </c>
      <c r="K21" s="24">
        <v>219561</v>
      </c>
      <c r="L21" s="24">
        <v>219261</v>
      </c>
      <c r="M21" s="24">
        <v>264338</v>
      </c>
      <c r="N21" s="24">
        <v>703160</v>
      </c>
      <c r="O21" s="24">
        <v>211871</v>
      </c>
      <c r="P21" s="24">
        <v>290739</v>
      </c>
      <c r="Q21" s="24">
        <v>-811162</v>
      </c>
      <c r="R21" s="24">
        <v>-308552</v>
      </c>
      <c r="S21" s="24"/>
      <c r="T21" s="24"/>
      <c r="U21" s="24"/>
      <c r="V21" s="24"/>
      <c r="W21" s="24">
        <v>1004160</v>
      </c>
      <c r="X21" s="24">
        <v>2094400</v>
      </c>
      <c r="Y21" s="24">
        <v>-1090240</v>
      </c>
      <c r="Z21" s="6">
        <v>-52.06</v>
      </c>
      <c r="AA21" s="22">
        <v>2890400</v>
      </c>
    </row>
    <row r="22" spans="1:27" ht="13.5">
      <c r="A22" s="5" t="s">
        <v>49</v>
      </c>
      <c r="B22" s="3"/>
      <c r="C22" s="25">
        <v>627895</v>
      </c>
      <c r="D22" s="25"/>
      <c r="E22" s="26">
        <v>2117400</v>
      </c>
      <c r="F22" s="27">
        <v>2302300</v>
      </c>
      <c r="G22" s="27">
        <v>199243</v>
      </c>
      <c r="H22" s="27">
        <v>216435</v>
      </c>
      <c r="I22" s="27">
        <v>207006</v>
      </c>
      <c r="J22" s="27">
        <v>622684</v>
      </c>
      <c r="K22" s="27">
        <v>207348</v>
      </c>
      <c r="L22" s="27">
        <v>210294</v>
      </c>
      <c r="M22" s="27">
        <v>207431</v>
      </c>
      <c r="N22" s="27">
        <v>625073</v>
      </c>
      <c r="O22" s="27">
        <v>206073</v>
      </c>
      <c r="P22" s="27">
        <v>210168</v>
      </c>
      <c r="Q22" s="27">
        <v>208774</v>
      </c>
      <c r="R22" s="27">
        <v>625015</v>
      </c>
      <c r="S22" s="27"/>
      <c r="T22" s="27"/>
      <c r="U22" s="27"/>
      <c r="V22" s="27"/>
      <c r="W22" s="27">
        <v>1872772</v>
      </c>
      <c r="X22" s="27">
        <v>1592900</v>
      </c>
      <c r="Y22" s="27">
        <v>279872</v>
      </c>
      <c r="Z22" s="7">
        <v>17.57</v>
      </c>
      <c r="AA22" s="25">
        <v>2302300</v>
      </c>
    </row>
    <row r="23" spans="1:27" ht="13.5">
      <c r="A23" s="5" t="s">
        <v>50</v>
      </c>
      <c r="B23" s="3"/>
      <c r="C23" s="22">
        <v>3106318</v>
      </c>
      <c r="D23" s="22"/>
      <c r="E23" s="23">
        <v>1948100</v>
      </c>
      <c r="F23" s="24">
        <v>1991600</v>
      </c>
      <c r="G23" s="24">
        <v>174564</v>
      </c>
      <c r="H23" s="24">
        <v>172040</v>
      </c>
      <c r="I23" s="24">
        <v>170185</v>
      </c>
      <c r="J23" s="24">
        <v>516789</v>
      </c>
      <c r="K23" s="24">
        <v>220916</v>
      </c>
      <c r="L23" s="24">
        <v>172110</v>
      </c>
      <c r="M23" s="24">
        <v>167817</v>
      </c>
      <c r="N23" s="24">
        <v>560843</v>
      </c>
      <c r="O23" s="24">
        <v>170627</v>
      </c>
      <c r="P23" s="24">
        <v>171229</v>
      </c>
      <c r="Q23" s="24">
        <v>174467</v>
      </c>
      <c r="R23" s="24">
        <v>516323</v>
      </c>
      <c r="S23" s="24"/>
      <c r="T23" s="24"/>
      <c r="U23" s="24"/>
      <c r="V23" s="24"/>
      <c r="W23" s="24">
        <v>1593955</v>
      </c>
      <c r="X23" s="24">
        <v>1463000</v>
      </c>
      <c r="Y23" s="24">
        <v>130955</v>
      </c>
      <c r="Z23" s="6">
        <v>8.95</v>
      </c>
      <c r="AA23" s="22">
        <v>1991600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89309866</v>
      </c>
      <c r="D25" s="40">
        <f>+D5+D9+D15+D19+D24</f>
        <v>0</v>
      </c>
      <c r="E25" s="41">
        <f t="shared" si="4"/>
        <v>86853900</v>
      </c>
      <c r="F25" s="42">
        <f t="shared" si="4"/>
        <v>89936565</v>
      </c>
      <c r="G25" s="42">
        <f t="shared" si="4"/>
        <v>10566635</v>
      </c>
      <c r="H25" s="42">
        <f t="shared" si="4"/>
        <v>8017342</v>
      </c>
      <c r="I25" s="42">
        <f t="shared" si="4"/>
        <v>7974264</v>
      </c>
      <c r="J25" s="42">
        <f t="shared" si="4"/>
        <v>26558241</v>
      </c>
      <c r="K25" s="42">
        <f t="shared" si="4"/>
        <v>2017855</v>
      </c>
      <c r="L25" s="42">
        <f t="shared" si="4"/>
        <v>13830929</v>
      </c>
      <c r="M25" s="42">
        <f t="shared" si="4"/>
        <v>2914680</v>
      </c>
      <c r="N25" s="42">
        <f t="shared" si="4"/>
        <v>18763464</v>
      </c>
      <c r="O25" s="42">
        <f t="shared" si="4"/>
        <v>4729029</v>
      </c>
      <c r="P25" s="42">
        <f t="shared" si="4"/>
        <v>3674410</v>
      </c>
      <c r="Q25" s="42">
        <f t="shared" si="4"/>
        <v>7159140</v>
      </c>
      <c r="R25" s="42">
        <f t="shared" si="4"/>
        <v>15562579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60884284</v>
      </c>
      <c r="X25" s="42">
        <f t="shared" si="4"/>
        <v>66655000</v>
      </c>
      <c r="Y25" s="42">
        <f t="shared" si="4"/>
        <v>-5770716</v>
      </c>
      <c r="Z25" s="43">
        <f>+IF(X25&lt;&gt;0,+(Y25/X25)*100,0)</f>
        <v>-8.657589078088664</v>
      </c>
      <c r="AA25" s="40">
        <f>+AA5+AA9+AA15+AA19+AA24</f>
        <v>89936565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49868576</v>
      </c>
      <c r="D28" s="19">
        <f>SUM(D29:D31)</f>
        <v>0</v>
      </c>
      <c r="E28" s="20">
        <f t="shared" si="5"/>
        <v>30741900</v>
      </c>
      <c r="F28" s="21">
        <f t="shared" si="5"/>
        <v>33491224</v>
      </c>
      <c r="G28" s="21">
        <f t="shared" si="5"/>
        <v>1499337</v>
      </c>
      <c r="H28" s="21">
        <f t="shared" si="5"/>
        <v>1483673</v>
      </c>
      <c r="I28" s="21">
        <f t="shared" si="5"/>
        <v>2142456</v>
      </c>
      <c r="J28" s="21">
        <f t="shared" si="5"/>
        <v>5125466</v>
      </c>
      <c r="K28" s="21">
        <f t="shared" si="5"/>
        <v>1641714</v>
      </c>
      <c r="L28" s="21">
        <f t="shared" si="5"/>
        <v>1995354</v>
      </c>
      <c r="M28" s="21">
        <f t="shared" si="5"/>
        <v>2693753</v>
      </c>
      <c r="N28" s="21">
        <f t="shared" si="5"/>
        <v>6330821</v>
      </c>
      <c r="O28" s="21">
        <f t="shared" si="5"/>
        <v>2154534</v>
      </c>
      <c r="P28" s="21">
        <f t="shared" si="5"/>
        <v>1635312</v>
      </c>
      <c r="Q28" s="21">
        <f t="shared" si="5"/>
        <v>1793021</v>
      </c>
      <c r="R28" s="21">
        <f t="shared" si="5"/>
        <v>5582867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17039154</v>
      </c>
      <c r="X28" s="21">
        <f t="shared" si="5"/>
        <v>23705500</v>
      </c>
      <c r="Y28" s="21">
        <f t="shared" si="5"/>
        <v>-6666346</v>
      </c>
      <c r="Z28" s="4">
        <f>+IF(X28&lt;&gt;0,+(Y28/X28)*100,0)</f>
        <v>-28.12151610385775</v>
      </c>
      <c r="AA28" s="19">
        <f>SUM(AA29:AA31)</f>
        <v>33491224</v>
      </c>
    </row>
    <row r="29" spans="1:27" ht="13.5">
      <c r="A29" s="5" t="s">
        <v>33</v>
      </c>
      <c r="B29" s="3"/>
      <c r="C29" s="22">
        <v>33561130</v>
      </c>
      <c r="D29" s="22"/>
      <c r="E29" s="23">
        <v>11772800</v>
      </c>
      <c r="F29" s="24">
        <v>11861000</v>
      </c>
      <c r="G29" s="24">
        <v>781555</v>
      </c>
      <c r="H29" s="24">
        <v>391129</v>
      </c>
      <c r="I29" s="24">
        <v>1019093</v>
      </c>
      <c r="J29" s="24">
        <v>2191777</v>
      </c>
      <c r="K29" s="24">
        <v>684953</v>
      </c>
      <c r="L29" s="24">
        <v>754102</v>
      </c>
      <c r="M29" s="24">
        <v>530306</v>
      </c>
      <c r="N29" s="24">
        <v>1969361</v>
      </c>
      <c r="O29" s="24">
        <v>914320</v>
      </c>
      <c r="P29" s="24">
        <v>667370</v>
      </c>
      <c r="Q29" s="24">
        <v>651821</v>
      </c>
      <c r="R29" s="24">
        <v>2233511</v>
      </c>
      <c r="S29" s="24"/>
      <c r="T29" s="24"/>
      <c r="U29" s="24"/>
      <c r="V29" s="24"/>
      <c r="W29" s="24">
        <v>6394649</v>
      </c>
      <c r="X29" s="24">
        <v>8982500</v>
      </c>
      <c r="Y29" s="24">
        <v>-2587851</v>
      </c>
      <c r="Z29" s="6">
        <v>-28.81</v>
      </c>
      <c r="AA29" s="22">
        <v>11861000</v>
      </c>
    </row>
    <row r="30" spans="1:27" ht="13.5">
      <c r="A30" s="5" t="s">
        <v>34</v>
      </c>
      <c r="B30" s="3"/>
      <c r="C30" s="25">
        <v>10508243</v>
      </c>
      <c r="D30" s="25"/>
      <c r="E30" s="26">
        <v>10062600</v>
      </c>
      <c r="F30" s="27">
        <v>12848224</v>
      </c>
      <c r="G30" s="27">
        <v>422835</v>
      </c>
      <c r="H30" s="27">
        <v>635986</v>
      </c>
      <c r="I30" s="27">
        <v>716276</v>
      </c>
      <c r="J30" s="27">
        <v>1775097</v>
      </c>
      <c r="K30" s="27">
        <v>503144</v>
      </c>
      <c r="L30" s="27">
        <v>706020</v>
      </c>
      <c r="M30" s="27">
        <v>1561952</v>
      </c>
      <c r="N30" s="27">
        <v>2771116</v>
      </c>
      <c r="O30" s="27">
        <v>588200</v>
      </c>
      <c r="P30" s="27">
        <v>574866</v>
      </c>
      <c r="Q30" s="27">
        <v>767396</v>
      </c>
      <c r="R30" s="27">
        <v>1930462</v>
      </c>
      <c r="S30" s="27"/>
      <c r="T30" s="27"/>
      <c r="U30" s="27"/>
      <c r="V30" s="27"/>
      <c r="W30" s="27">
        <v>6476675</v>
      </c>
      <c r="X30" s="27">
        <v>8034400</v>
      </c>
      <c r="Y30" s="27">
        <v>-1557725</v>
      </c>
      <c r="Z30" s="7">
        <v>-19.39</v>
      </c>
      <c r="AA30" s="25">
        <v>12848224</v>
      </c>
    </row>
    <row r="31" spans="1:27" ht="13.5">
      <c r="A31" s="5" t="s">
        <v>35</v>
      </c>
      <c r="B31" s="3"/>
      <c r="C31" s="22">
        <v>5799203</v>
      </c>
      <c r="D31" s="22"/>
      <c r="E31" s="23">
        <v>8906500</v>
      </c>
      <c r="F31" s="24">
        <v>8782000</v>
      </c>
      <c r="G31" s="24">
        <v>294947</v>
      </c>
      <c r="H31" s="24">
        <v>456558</v>
      </c>
      <c r="I31" s="24">
        <v>407087</v>
      </c>
      <c r="J31" s="24">
        <v>1158592</v>
      </c>
      <c r="K31" s="24">
        <v>453617</v>
      </c>
      <c r="L31" s="24">
        <v>535232</v>
      </c>
      <c r="M31" s="24">
        <v>601495</v>
      </c>
      <c r="N31" s="24">
        <v>1590344</v>
      </c>
      <c r="O31" s="24">
        <v>652014</v>
      </c>
      <c r="P31" s="24">
        <v>393076</v>
      </c>
      <c r="Q31" s="24">
        <v>373804</v>
      </c>
      <c r="R31" s="24">
        <v>1418894</v>
      </c>
      <c r="S31" s="24"/>
      <c r="T31" s="24"/>
      <c r="U31" s="24"/>
      <c r="V31" s="24"/>
      <c r="W31" s="24">
        <v>4167830</v>
      </c>
      <c r="X31" s="24">
        <v>6688600</v>
      </c>
      <c r="Y31" s="24">
        <v>-2520770</v>
      </c>
      <c r="Z31" s="6">
        <v>-37.69</v>
      </c>
      <c r="AA31" s="22">
        <v>8782000</v>
      </c>
    </row>
    <row r="32" spans="1:27" ht="13.5">
      <c r="A32" s="2" t="s">
        <v>36</v>
      </c>
      <c r="B32" s="3"/>
      <c r="C32" s="19">
        <f aca="true" t="shared" si="6" ref="C32:Y32">SUM(C33:C37)</f>
        <v>21613077</v>
      </c>
      <c r="D32" s="19">
        <f>SUM(D33:D37)</f>
        <v>0</v>
      </c>
      <c r="E32" s="20">
        <f t="shared" si="6"/>
        <v>37957400</v>
      </c>
      <c r="F32" s="21">
        <f t="shared" si="6"/>
        <v>37771600</v>
      </c>
      <c r="G32" s="21">
        <f t="shared" si="6"/>
        <v>364032</v>
      </c>
      <c r="H32" s="21">
        <f t="shared" si="6"/>
        <v>4654066</v>
      </c>
      <c r="I32" s="21">
        <f t="shared" si="6"/>
        <v>4924780</v>
      </c>
      <c r="J32" s="21">
        <f t="shared" si="6"/>
        <v>9942878</v>
      </c>
      <c r="K32" s="21">
        <f t="shared" si="6"/>
        <v>576780</v>
      </c>
      <c r="L32" s="21">
        <f t="shared" si="6"/>
        <v>4888195</v>
      </c>
      <c r="M32" s="21">
        <f t="shared" si="6"/>
        <v>920635</v>
      </c>
      <c r="N32" s="21">
        <f t="shared" si="6"/>
        <v>6385610</v>
      </c>
      <c r="O32" s="21">
        <f t="shared" si="6"/>
        <v>2941656</v>
      </c>
      <c r="P32" s="21">
        <f t="shared" si="6"/>
        <v>3055896</v>
      </c>
      <c r="Q32" s="21">
        <f t="shared" si="6"/>
        <v>2902511</v>
      </c>
      <c r="R32" s="21">
        <f t="shared" si="6"/>
        <v>8900063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25228551</v>
      </c>
      <c r="X32" s="21">
        <f t="shared" si="6"/>
        <v>28478700</v>
      </c>
      <c r="Y32" s="21">
        <f t="shared" si="6"/>
        <v>-3250149</v>
      </c>
      <c r="Z32" s="4">
        <f>+IF(X32&lt;&gt;0,+(Y32/X32)*100,0)</f>
        <v>-11.412560966617157</v>
      </c>
      <c r="AA32" s="19">
        <f>SUM(AA33:AA37)</f>
        <v>37771600</v>
      </c>
    </row>
    <row r="33" spans="1:27" ht="13.5">
      <c r="A33" s="5" t="s">
        <v>37</v>
      </c>
      <c r="B33" s="3"/>
      <c r="C33" s="22">
        <v>1452606</v>
      </c>
      <c r="D33" s="22"/>
      <c r="E33" s="23">
        <v>1389200</v>
      </c>
      <c r="F33" s="24">
        <v>2041400</v>
      </c>
      <c r="G33" s="24">
        <v>94659</v>
      </c>
      <c r="H33" s="24">
        <v>105554</v>
      </c>
      <c r="I33" s="24">
        <v>109948</v>
      </c>
      <c r="J33" s="24">
        <v>310161</v>
      </c>
      <c r="K33" s="24">
        <v>109767</v>
      </c>
      <c r="L33" s="24">
        <v>157930</v>
      </c>
      <c r="M33" s="24">
        <v>109691</v>
      </c>
      <c r="N33" s="24">
        <v>377388</v>
      </c>
      <c r="O33" s="24">
        <v>468972</v>
      </c>
      <c r="P33" s="24">
        <v>150343</v>
      </c>
      <c r="Q33" s="24">
        <v>176434</v>
      </c>
      <c r="R33" s="24">
        <v>795749</v>
      </c>
      <c r="S33" s="24"/>
      <c r="T33" s="24"/>
      <c r="U33" s="24"/>
      <c r="V33" s="24"/>
      <c r="W33" s="24">
        <v>1483298</v>
      </c>
      <c r="X33" s="24">
        <v>1050800</v>
      </c>
      <c r="Y33" s="24">
        <v>432498</v>
      </c>
      <c r="Z33" s="6">
        <v>41.16</v>
      </c>
      <c r="AA33" s="22">
        <v>2041400</v>
      </c>
    </row>
    <row r="34" spans="1:27" ht="13.5">
      <c r="A34" s="5" t="s">
        <v>38</v>
      </c>
      <c r="B34" s="3"/>
      <c r="C34" s="22">
        <v>1301223</v>
      </c>
      <c r="D34" s="22"/>
      <c r="E34" s="23">
        <v>1230200</v>
      </c>
      <c r="F34" s="24">
        <v>480700</v>
      </c>
      <c r="G34" s="24">
        <v>1121</v>
      </c>
      <c r="H34" s="24">
        <v>2775</v>
      </c>
      <c r="I34" s="24">
        <v>2446</v>
      </c>
      <c r="J34" s="24">
        <v>6342</v>
      </c>
      <c r="K34" s="24">
        <v>1431</v>
      </c>
      <c r="L34" s="24">
        <v>2356</v>
      </c>
      <c r="M34" s="24">
        <v>1695</v>
      </c>
      <c r="N34" s="24">
        <v>5482</v>
      </c>
      <c r="O34" s="24">
        <v>3773</v>
      </c>
      <c r="P34" s="24">
        <v>3900</v>
      </c>
      <c r="Q34" s="24">
        <v>1892</v>
      </c>
      <c r="R34" s="24">
        <v>9565</v>
      </c>
      <c r="S34" s="24"/>
      <c r="T34" s="24"/>
      <c r="U34" s="24"/>
      <c r="V34" s="24"/>
      <c r="W34" s="24">
        <v>21389</v>
      </c>
      <c r="X34" s="24">
        <v>917000</v>
      </c>
      <c r="Y34" s="24">
        <v>-895611</v>
      </c>
      <c r="Z34" s="6">
        <v>-97.67</v>
      </c>
      <c r="AA34" s="22">
        <v>480700</v>
      </c>
    </row>
    <row r="35" spans="1:27" ht="13.5">
      <c r="A35" s="5" t="s">
        <v>39</v>
      </c>
      <c r="B35" s="3"/>
      <c r="C35" s="22">
        <v>18606463</v>
      </c>
      <c r="D35" s="22"/>
      <c r="E35" s="23">
        <v>35147900</v>
      </c>
      <c r="F35" s="24">
        <v>34974900</v>
      </c>
      <c r="G35" s="24">
        <v>268252</v>
      </c>
      <c r="H35" s="24">
        <v>4544921</v>
      </c>
      <c r="I35" s="24">
        <v>4808429</v>
      </c>
      <c r="J35" s="24">
        <v>9621602</v>
      </c>
      <c r="K35" s="24">
        <v>464547</v>
      </c>
      <c r="L35" s="24">
        <v>4722787</v>
      </c>
      <c r="M35" s="24">
        <v>806714</v>
      </c>
      <c r="N35" s="24">
        <v>5994048</v>
      </c>
      <c r="O35" s="24">
        <v>2382709</v>
      </c>
      <c r="P35" s="24">
        <v>2889338</v>
      </c>
      <c r="Q35" s="24">
        <v>2711870</v>
      </c>
      <c r="R35" s="24">
        <v>7983917</v>
      </c>
      <c r="S35" s="24"/>
      <c r="T35" s="24"/>
      <c r="U35" s="24"/>
      <c r="V35" s="24"/>
      <c r="W35" s="24">
        <v>23599567</v>
      </c>
      <c r="X35" s="24">
        <v>26368700</v>
      </c>
      <c r="Y35" s="24">
        <v>-2769133</v>
      </c>
      <c r="Z35" s="6">
        <v>-10.5</v>
      </c>
      <c r="AA35" s="22">
        <v>34974900</v>
      </c>
    </row>
    <row r="36" spans="1:27" ht="13.5">
      <c r="A36" s="5" t="s">
        <v>40</v>
      </c>
      <c r="B36" s="3"/>
      <c r="C36" s="22">
        <v>252785</v>
      </c>
      <c r="D36" s="22"/>
      <c r="E36" s="23">
        <v>190100</v>
      </c>
      <c r="F36" s="24">
        <v>190100</v>
      </c>
      <c r="G36" s="24"/>
      <c r="H36" s="24">
        <v>816</v>
      </c>
      <c r="I36" s="24">
        <v>3957</v>
      </c>
      <c r="J36" s="24">
        <v>4773</v>
      </c>
      <c r="K36" s="24">
        <v>816</v>
      </c>
      <c r="L36" s="24">
        <v>5122</v>
      </c>
      <c r="M36" s="24">
        <v>2035</v>
      </c>
      <c r="N36" s="24">
        <v>7973</v>
      </c>
      <c r="O36" s="24">
        <v>86202</v>
      </c>
      <c r="P36" s="24">
        <v>12315</v>
      </c>
      <c r="Q36" s="24">
        <v>12315</v>
      </c>
      <c r="R36" s="24">
        <v>110832</v>
      </c>
      <c r="S36" s="24"/>
      <c r="T36" s="24"/>
      <c r="U36" s="24"/>
      <c r="V36" s="24"/>
      <c r="W36" s="24">
        <v>123578</v>
      </c>
      <c r="X36" s="24">
        <v>142200</v>
      </c>
      <c r="Y36" s="24">
        <v>-18622</v>
      </c>
      <c r="Z36" s="6">
        <v>-13.1</v>
      </c>
      <c r="AA36" s="22">
        <v>190100</v>
      </c>
    </row>
    <row r="37" spans="1:27" ht="13.5">
      <c r="A37" s="5" t="s">
        <v>41</v>
      </c>
      <c r="B37" s="3"/>
      <c r="C37" s="25"/>
      <c r="D37" s="25"/>
      <c r="E37" s="26"/>
      <c r="F37" s="27">
        <v>84500</v>
      </c>
      <c r="G37" s="27"/>
      <c r="H37" s="27"/>
      <c r="I37" s="27"/>
      <c r="J37" s="27"/>
      <c r="K37" s="27">
        <v>219</v>
      </c>
      <c r="L37" s="27"/>
      <c r="M37" s="27">
        <v>500</v>
      </c>
      <c r="N37" s="27">
        <v>719</v>
      </c>
      <c r="O37" s="27"/>
      <c r="P37" s="27"/>
      <c r="Q37" s="27"/>
      <c r="R37" s="27"/>
      <c r="S37" s="27"/>
      <c r="T37" s="27"/>
      <c r="U37" s="27"/>
      <c r="V37" s="27"/>
      <c r="W37" s="27">
        <v>719</v>
      </c>
      <c r="X37" s="27"/>
      <c r="Y37" s="27">
        <v>719</v>
      </c>
      <c r="Z37" s="7">
        <v>0</v>
      </c>
      <c r="AA37" s="25">
        <v>84500</v>
      </c>
    </row>
    <row r="38" spans="1:27" ht="13.5">
      <c r="A38" s="2" t="s">
        <v>42</v>
      </c>
      <c r="B38" s="8"/>
      <c r="C38" s="19">
        <f aca="true" t="shared" si="7" ref="C38:Y38">SUM(C39:C41)</f>
        <v>13528205</v>
      </c>
      <c r="D38" s="19">
        <f>SUM(D39:D41)</f>
        <v>0</v>
      </c>
      <c r="E38" s="20">
        <f t="shared" si="7"/>
        <v>11686200</v>
      </c>
      <c r="F38" s="21">
        <f t="shared" si="7"/>
        <v>11777700</v>
      </c>
      <c r="G38" s="21">
        <f t="shared" si="7"/>
        <v>454472</v>
      </c>
      <c r="H38" s="21">
        <f t="shared" si="7"/>
        <v>521672</v>
      </c>
      <c r="I38" s="21">
        <f t="shared" si="7"/>
        <v>556297</v>
      </c>
      <c r="J38" s="21">
        <f t="shared" si="7"/>
        <v>1532441</v>
      </c>
      <c r="K38" s="21">
        <f t="shared" si="7"/>
        <v>563219</v>
      </c>
      <c r="L38" s="21">
        <f t="shared" si="7"/>
        <v>597402</v>
      </c>
      <c r="M38" s="21">
        <f t="shared" si="7"/>
        <v>449897</v>
      </c>
      <c r="N38" s="21">
        <f t="shared" si="7"/>
        <v>1610518</v>
      </c>
      <c r="O38" s="21">
        <f t="shared" si="7"/>
        <v>2708997</v>
      </c>
      <c r="P38" s="21">
        <f t="shared" si="7"/>
        <v>990863</v>
      </c>
      <c r="Q38" s="21">
        <f t="shared" si="7"/>
        <v>993829</v>
      </c>
      <c r="R38" s="21">
        <f t="shared" si="7"/>
        <v>4693689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7836648</v>
      </c>
      <c r="X38" s="21">
        <f t="shared" si="7"/>
        <v>8811500</v>
      </c>
      <c r="Y38" s="21">
        <f t="shared" si="7"/>
        <v>-974852</v>
      </c>
      <c r="Z38" s="4">
        <f>+IF(X38&lt;&gt;0,+(Y38/X38)*100,0)</f>
        <v>-11.06340577654202</v>
      </c>
      <c r="AA38" s="19">
        <f>SUM(AA39:AA41)</f>
        <v>11777700</v>
      </c>
    </row>
    <row r="39" spans="1:27" ht="13.5">
      <c r="A39" s="5" t="s">
        <v>43</v>
      </c>
      <c r="B39" s="3"/>
      <c r="C39" s="22">
        <v>1286448</v>
      </c>
      <c r="D39" s="22"/>
      <c r="E39" s="23">
        <v>951800</v>
      </c>
      <c r="F39" s="24">
        <v>1043300</v>
      </c>
      <c r="G39" s="24">
        <v>65800</v>
      </c>
      <c r="H39" s="24">
        <v>76745</v>
      </c>
      <c r="I39" s="24">
        <v>74344</v>
      </c>
      <c r="J39" s="24">
        <v>216889</v>
      </c>
      <c r="K39" s="24">
        <v>81010</v>
      </c>
      <c r="L39" s="24">
        <v>90400</v>
      </c>
      <c r="M39" s="24">
        <v>68928</v>
      </c>
      <c r="N39" s="24">
        <v>240338</v>
      </c>
      <c r="O39" s="24">
        <v>141353</v>
      </c>
      <c r="P39" s="24">
        <v>73450</v>
      </c>
      <c r="Q39" s="24">
        <v>95897</v>
      </c>
      <c r="R39" s="24">
        <v>310700</v>
      </c>
      <c r="S39" s="24"/>
      <c r="T39" s="24"/>
      <c r="U39" s="24"/>
      <c r="V39" s="24"/>
      <c r="W39" s="24">
        <v>767927</v>
      </c>
      <c r="X39" s="24">
        <v>720900</v>
      </c>
      <c r="Y39" s="24">
        <v>47027</v>
      </c>
      <c r="Z39" s="6">
        <v>6.52</v>
      </c>
      <c r="AA39" s="22">
        <v>1043300</v>
      </c>
    </row>
    <row r="40" spans="1:27" ht="13.5">
      <c r="A40" s="5" t="s">
        <v>44</v>
      </c>
      <c r="B40" s="3"/>
      <c r="C40" s="22">
        <v>12241757</v>
      </c>
      <c r="D40" s="22"/>
      <c r="E40" s="23">
        <v>10734400</v>
      </c>
      <c r="F40" s="24">
        <v>10734400</v>
      </c>
      <c r="G40" s="24">
        <v>388672</v>
      </c>
      <c r="H40" s="24">
        <v>444927</v>
      </c>
      <c r="I40" s="24">
        <v>481953</v>
      </c>
      <c r="J40" s="24">
        <v>1315552</v>
      </c>
      <c r="K40" s="24">
        <v>482209</v>
      </c>
      <c r="L40" s="24">
        <v>507002</v>
      </c>
      <c r="M40" s="24">
        <v>380969</v>
      </c>
      <c r="N40" s="24">
        <v>1370180</v>
      </c>
      <c r="O40" s="24">
        <v>2567644</v>
      </c>
      <c r="P40" s="24">
        <v>917413</v>
      </c>
      <c r="Q40" s="24">
        <v>897932</v>
      </c>
      <c r="R40" s="24">
        <v>4382989</v>
      </c>
      <c r="S40" s="24"/>
      <c r="T40" s="24"/>
      <c r="U40" s="24"/>
      <c r="V40" s="24"/>
      <c r="W40" s="24">
        <v>7068721</v>
      </c>
      <c r="X40" s="24">
        <v>8090600</v>
      </c>
      <c r="Y40" s="24">
        <v>-1021879</v>
      </c>
      <c r="Z40" s="6">
        <v>-12.63</v>
      </c>
      <c r="AA40" s="22">
        <v>10734400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15984805</v>
      </c>
      <c r="D42" s="19">
        <f>SUM(D43:D46)</f>
        <v>0</v>
      </c>
      <c r="E42" s="20">
        <f t="shared" si="8"/>
        <v>15212400</v>
      </c>
      <c r="F42" s="21">
        <f t="shared" si="8"/>
        <v>14069800</v>
      </c>
      <c r="G42" s="21">
        <f t="shared" si="8"/>
        <v>990275</v>
      </c>
      <c r="H42" s="21">
        <f t="shared" si="8"/>
        <v>1296103</v>
      </c>
      <c r="I42" s="21">
        <f t="shared" si="8"/>
        <v>402409</v>
      </c>
      <c r="J42" s="21">
        <f t="shared" si="8"/>
        <v>2688787</v>
      </c>
      <c r="K42" s="21">
        <f t="shared" si="8"/>
        <v>928384</v>
      </c>
      <c r="L42" s="21">
        <f t="shared" si="8"/>
        <v>1340820</v>
      </c>
      <c r="M42" s="21">
        <f t="shared" si="8"/>
        <v>1192853</v>
      </c>
      <c r="N42" s="21">
        <f t="shared" si="8"/>
        <v>3462057</v>
      </c>
      <c r="O42" s="21">
        <f t="shared" si="8"/>
        <v>1381381</v>
      </c>
      <c r="P42" s="21">
        <f t="shared" si="8"/>
        <v>1075715</v>
      </c>
      <c r="Q42" s="21">
        <f t="shared" si="8"/>
        <v>1171545</v>
      </c>
      <c r="R42" s="21">
        <f t="shared" si="8"/>
        <v>3628641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9779485</v>
      </c>
      <c r="X42" s="21">
        <f t="shared" si="8"/>
        <v>11391100</v>
      </c>
      <c r="Y42" s="21">
        <f t="shared" si="8"/>
        <v>-1611615</v>
      </c>
      <c r="Z42" s="4">
        <f>+IF(X42&lt;&gt;0,+(Y42/X42)*100,0)</f>
        <v>-14.148019067517623</v>
      </c>
      <c r="AA42" s="19">
        <f>SUM(AA43:AA46)</f>
        <v>14069800</v>
      </c>
    </row>
    <row r="43" spans="1:27" ht="13.5">
      <c r="A43" s="5" t="s">
        <v>47</v>
      </c>
      <c r="B43" s="3"/>
      <c r="C43" s="22">
        <v>10857196</v>
      </c>
      <c r="D43" s="22"/>
      <c r="E43" s="23">
        <v>9291500</v>
      </c>
      <c r="F43" s="24">
        <v>8148900</v>
      </c>
      <c r="G43" s="24">
        <v>819115</v>
      </c>
      <c r="H43" s="24">
        <v>966099</v>
      </c>
      <c r="I43" s="24">
        <v>143900</v>
      </c>
      <c r="J43" s="24">
        <v>1929114</v>
      </c>
      <c r="K43" s="24">
        <v>740014</v>
      </c>
      <c r="L43" s="24">
        <v>1056214</v>
      </c>
      <c r="M43" s="24">
        <v>546028</v>
      </c>
      <c r="N43" s="24">
        <v>2342256</v>
      </c>
      <c r="O43" s="24">
        <v>653854</v>
      </c>
      <c r="P43" s="24">
        <v>618298</v>
      </c>
      <c r="Q43" s="24">
        <v>566195</v>
      </c>
      <c r="R43" s="24">
        <v>1838347</v>
      </c>
      <c r="S43" s="24"/>
      <c r="T43" s="24"/>
      <c r="U43" s="24"/>
      <c r="V43" s="24"/>
      <c r="W43" s="24">
        <v>6109717</v>
      </c>
      <c r="X43" s="24">
        <v>7054300</v>
      </c>
      <c r="Y43" s="24">
        <v>-944583</v>
      </c>
      <c r="Z43" s="6">
        <v>-13.39</v>
      </c>
      <c r="AA43" s="22">
        <v>8148900</v>
      </c>
    </row>
    <row r="44" spans="1:27" ht="13.5">
      <c r="A44" s="5" t="s">
        <v>48</v>
      </c>
      <c r="B44" s="3"/>
      <c r="C44" s="22">
        <v>1424962</v>
      </c>
      <c r="D44" s="22"/>
      <c r="E44" s="23">
        <v>2453700</v>
      </c>
      <c r="F44" s="24">
        <v>2453700</v>
      </c>
      <c r="G44" s="24">
        <v>63320</v>
      </c>
      <c r="H44" s="24">
        <v>75265</v>
      </c>
      <c r="I44" s="24">
        <v>96291</v>
      </c>
      <c r="J44" s="24">
        <v>234876</v>
      </c>
      <c r="K44" s="24">
        <v>71807</v>
      </c>
      <c r="L44" s="24">
        <v>110945</v>
      </c>
      <c r="M44" s="24">
        <v>518476</v>
      </c>
      <c r="N44" s="24">
        <v>701228</v>
      </c>
      <c r="O44" s="24">
        <v>49096</v>
      </c>
      <c r="P44" s="24">
        <v>162272</v>
      </c>
      <c r="Q44" s="24">
        <v>237117</v>
      </c>
      <c r="R44" s="24">
        <v>448485</v>
      </c>
      <c r="S44" s="24"/>
      <c r="T44" s="24"/>
      <c r="U44" s="24"/>
      <c r="V44" s="24"/>
      <c r="W44" s="24">
        <v>1384589</v>
      </c>
      <c r="X44" s="24">
        <v>1814900</v>
      </c>
      <c r="Y44" s="24">
        <v>-430311</v>
      </c>
      <c r="Z44" s="6">
        <v>-23.71</v>
      </c>
      <c r="AA44" s="22">
        <v>2453700</v>
      </c>
    </row>
    <row r="45" spans="1:27" ht="13.5">
      <c r="A45" s="5" t="s">
        <v>49</v>
      </c>
      <c r="B45" s="3"/>
      <c r="C45" s="25">
        <v>2416054</v>
      </c>
      <c r="D45" s="25"/>
      <c r="E45" s="26">
        <v>2012900</v>
      </c>
      <c r="F45" s="27">
        <v>2012900</v>
      </c>
      <c r="G45" s="27">
        <v>59802</v>
      </c>
      <c r="H45" s="27">
        <v>71268</v>
      </c>
      <c r="I45" s="27">
        <v>90672</v>
      </c>
      <c r="J45" s="27">
        <v>221742</v>
      </c>
      <c r="K45" s="27">
        <v>52032</v>
      </c>
      <c r="L45" s="27">
        <v>62150</v>
      </c>
      <c r="M45" s="27">
        <v>74543</v>
      </c>
      <c r="N45" s="27">
        <v>188725</v>
      </c>
      <c r="O45" s="27">
        <v>519595</v>
      </c>
      <c r="P45" s="27">
        <v>129487</v>
      </c>
      <c r="Q45" s="27">
        <v>282298</v>
      </c>
      <c r="R45" s="27">
        <v>931380</v>
      </c>
      <c r="S45" s="27"/>
      <c r="T45" s="27"/>
      <c r="U45" s="27"/>
      <c r="V45" s="27"/>
      <c r="W45" s="27">
        <v>1341847</v>
      </c>
      <c r="X45" s="27">
        <v>1471900</v>
      </c>
      <c r="Y45" s="27">
        <v>-130053</v>
      </c>
      <c r="Z45" s="7">
        <v>-8.84</v>
      </c>
      <c r="AA45" s="25">
        <v>2012900</v>
      </c>
    </row>
    <row r="46" spans="1:27" ht="13.5">
      <c r="A46" s="5" t="s">
        <v>50</v>
      </c>
      <c r="B46" s="3"/>
      <c r="C46" s="22">
        <v>1286593</v>
      </c>
      <c r="D46" s="22"/>
      <c r="E46" s="23">
        <v>1454300</v>
      </c>
      <c r="F46" s="24">
        <v>1454300</v>
      </c>
      <c r="G46" s="24">
        <v>48038</v>
      </c>
      <c r="H46" s="24">
        <v>183471</v>
      </c>
      <c r="I46" s="24">
        <v>71546</v>
      </c>
      <c r="J46" s="24">
        <v>303055</v>
      </c>
      <c r="K46" s="24">
        <v>64531</v>
      </c>
      <c r="L46" s="24">
        <v>111511</v>
      </c>
      <c r="M46" s="24">
        <v>53806</v>
      </c>
      <c r="N46" s="24">
        <v>229848</v>
      </c>
      <c r="O46" s="24">
        <v>158836</v>
      </c>
      <c r="P46" s="24">
        <v>165658</v>
      </c>
      <c r="Q46" s="24">
        <v>85935</v>
      </c>
      <c r="R46" s="24">
        <v>410429</v>
      </c>
      <c r="S46" s="24"/>
      <c r="T46" s="24"/>
      <c r="U46" s="24"/>
      <c r="V46" s="24"/>
      <c r="W46" s="24">
        <v>943332</v>
      </c>
      <c r="X46" s="24">
        <v>1050000</v>
      </c>
      <c r="Y46" s="24">
        <v>-106668</v>
      </c>
      <c r="Z46" s="6">
        <v>-10.16</v>
      </c>
      <c r="AA46" s="22">
        <v>1454300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>
        <v>12800</v>
      </c>
      <c r="G47" s="21"/>
      <c r="H47" s="21">
        <v>1866</v>
      </c>
      <c r="I47" s="21">
        <v>1866</v>
      </c>
      <c r="J47" s="21">
        <v>3732</v>
      </c>
      <c r="K47" s="21">
        <v>1866</v>
      </c>
      <c r="L47" s="21">
        <v>-933</v>
      </c>
      <c r="M47" s="21"/>
      <c r="N47" s="21">
        <v>933</v>
      </c>
      <c r="O47" s="21"/>
      <c r="P47" s="21"/>
      <c r="Q47" s="21"/>
      <c r="R47" s="21"/>
      <c r="S47" s="21"/>
      <c r="T47" s="21"/>
      <c r="U47" s="21"/>
      <c r="V47" s="21"/>
      <c r="W47" s="21">
        <v>4665</v>
      </c>
      <c r="X47" s="21"/>
      <c r="Y47" s="21">
        <v>4665</v>
      </c>
      <c r="Z47" s="4">
        <v>0</v>
      </c>
      <c r="AA47" s="19">
        <v>12800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100994663</v>
      </c>
      <c r="D48" s="40">
        <f>+D28+D32+D38+D42+D47</f>
        <v>0</v>
      </c>
      <c r="E48" s="41">
        <f t="shared" si="9"/>
        <v>95597900</v>
      </c>
      <c r="F48" s="42">
        <f t="shared" si="9"/>
        <v>97123124</v>
      </c>
      <c r="G48" s="42">
        <f t="shared" si="9"/>
        <v>3308116</v>
      </c>
      <c r="H48" s="42">
        <f t="shared" si="9"/>
        <v>7957380</v>
      </c>
      <c r="I48" s="42">
        <f t="shared" si="9"/>
        <v>8027808</v>
      </c>
      <c r="J48" s="42">
        <f t="shared" si="9"/>
        <v>19293304</v>
      </c>
      <c r="K48" s="42">
        <f t="shared" si="9"/>
        <v>3711963</v>
      </c>
      <c r="L48" s="42">
        <f t="shared" si="9"/>
        <v>8820838</v>
      </c>
      <c r="M48" s="42">
        <f t="shared" si="9"/>
        <v>5257138</v>
      </c>
      <c r="N48" s="42">
        <f t="shared" si="9"/>
        <v>17789939</v>
      </c>
      <c r="O48" s="42">
        <f t="shared" si="9"/>
        <v>9186568</v>
      </c>
      <c r="P48" s="42">
        <f t="shared" si="9"/>
        <v>6757786</v>
      </c>
      <c r="Q48" s="42">
        <f t="shared" si="9"/>
        <v>6860906</v>
      </c>
      <c r="R48" s="42">
        <f t="shared" si="9"/>
        <v>22805260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59888503</v>
      </c>
      <c r="X48" s="42">
        <f t="shared" si="9"/>
        <v>72386800</v>
      </c>
      <c r="Y48" s="42">
        <f t="shared" si="9"/>
        <v>-12498297</v>
      </c>
      <c r="Z48" s="43">
        <f>+IF(X48&lt;&gt;0,+(Y48/X48)*100,0)</f>
        <v>-17.26598910298563</v>
      </c>
      <c r="AA48" s="40">
        <f>+AA28+AA32+AA38+AA42+AA47</f>
        <v>97123124</v>
      </c>
    </row>
    <row r="49" spans="1:27" ht="13.5">
      <c r="A49" s="14" t="s">
        <v>58</v>
      </c>
      <c r="B49" s="15"/>
      <c r="C49" s="44">
        <f aca="true" t="shared" si="10" ref="C49:Y49">+C25-C48</f>
        <v>-11684797</v>
      </c>
      <c r="D49" s="44">
        <f>+D25-D48</f>
        <v>0</v>
      </c>
      <c r="E49" s="45">
        <f t="shared" si="10"/>
        <v>-8744000</v>
      </c>
      <c r="F49" s="46">
        <f t="shared" si="10"/>
        <v>-7186559</v>
      </c>
      <c r="G49" s="46">
        <f t="shared" si="10"/>
        <v>7258519</v>
      </c>
      <c r="H49" s="46">
        <f t="shared" si="10"/>
        <v>59962</v>
      </c>
      <c r="I49" s="46">
        <f t="shared" si="10"/>
        <v>-53544</v>
      </c>
      <c r="J49" s="46">
        <f t="shared" si="10"/>
        <v>7264937</v>
      </c>
      <c r="K49" s="46">
        <f t="shared" si="10"/>
        <v>-1694108</v>
      </c>
      <c r="L49" s="46">
        <f t="shared" si="10"/>
        <v>5010091</v>
      </c>
      <c r="M49" s="46">
        <f t="shared" si="10"/>
        <v>-2342458</v>
      </c>
      <c r="N49" s="46">
        <f t="shared" si="10"/>
        <v>973525</v>
      </c>
      <c r="O49" s="46">
        <f t="shared" si="10"/>
        <v>-4457539</v>
      </c>
      <c r="P49" s="46">
        <f t="shared" si="10"/>
        <v>-3083376</v>
      </c>
      <c r="Q49" s="46">
        <f t="shared" si="10"/>
        <v>298234</v>
      </c>
      <c r="R49" s="46">
        <f t="shared" si="10"/>
        <v>-7242681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995781</v>
      </c>
      <c r="X49" s="46">
        <f>IF(F25=F48,0,X25-X48)</f>
        <v>-5731800</v>
      </c>
      <c r="Y49" s="46">
        <f t="shared" si="10"/>
        <v>6727581</v>
      </c>
      <c r="Z49" s="47">
        <f>+IF(X49&lt;&gt;0,+(Y49/X49)*100,0)</f>
        <v>-117.37291950172721</v>
      </c>
      <c r="AA49" s="44">
        <f>+AA25-AA48</f>
        <v>-7186559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36667124</v>
      </c>
      <c r="D5" s="19">
        <f>SUM(D6:D8)</f>
        <v>0</v>
      </c>
      <c r="E5" s="20">
        <f t="shared" si="0"/>
        <v>35610800</v>
      </c>
      <c r="F5" s="21">
        <f t="shared" si="0"/>
        <v>14428300</v>
      </c>
      <c r="G5" s="21">
        <f t="shared" si="0"/>
        <v>7982817</v>
      </c>
      <c r="H5" s="21">
        <f t="shared" si="0"/>
        <v>2846264</v>
      </c>
      <c r="I5" s="21">
        <f t="shared" si="0"/>
        <v>3109694</v>
      </c>
      <c r="J5" s="21">
        <f t="shared" si="0"/>
        <v>13938775</v>
      </c>
      <c r="K5" s="21">
        <f t="shared" si="0"/>
        <v>2173668</v>
      </c>
      <c r="L5" s="21">
        <f t="shared" si="0"/>
        <v>1236929</v>
      </c>
      <c r="M5" s="21">
        <f t="shared" si="0"/>
        <v>1152399</v>
      </c>
      <c r="N5" s="21">
        <f t="shared" si="0"/>
        <v>4562996</v>
      </c>
      <c r="O5" s="21">
        <f t="shared" si="0"/>
        <v>995639</v>
      </c>
      <c r="P5" s="21">
        <f t="shared" si="0"/>
        <v>1333272</v>
      </c>
      <c r="Q5" s="21">
        <f t="shared" si="0"/>
        <v>6405466</v>
      </c>
      <c r="R5" s="21">
        <f t="shared" si="0"/>
        <v>8734377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27236148</v>
      </c>
      <c r="X5" s="21">
        <f t="shared" si="0"/>
        <v>26621847</v>
      </c>
      <c r="Y5" s="21">
        <f t="shared" si="0"/>
        <v>614301</v>
      </c>
      <c r="Z5" s="4">
        <f>+IF(X5&lt;&gt;0,+(Y5/X5)*100,0)</f>
        <v>2.307507063653397</v>
      </c>
      <c r="AA5" s="19">
        <f>SUM(AA6:AA8)</f>
        <v>14428300</v>
      </c>
    </row>
    <row r="6" spans="1:27" ht="13.5">
      <c r="A6" s="5" t="s">
        <v>33</v>
      </c>
      <c r="B6" s="3"/>
      <c r="C6" s="22">
        <v>2276716</v>
      </c>
      <c r="D6" s="22"/>
      <c r="E6" s="23">
        <v>2718000</v>
      </c>
      <c r="F6" s="24">
        <v>2718000</v>
      </c>
      <c r="G6" s="24">
        <v>6747000</v>
      </c>
      <c r="H6" s="24">
        <v>7585</v>
      </c>
      <c r="I6" s="24"/>
      <c r="J6" s="24">
        <v>6754585</v>
      </c>
      <c r="K6" s="24">
        <v>1702</v>
      </c>
      <c r="L6" s="24"/>
      <c r="M6" s="24"/>
      <c r="N6" s="24">
        <v>1702</v>
      </c>
      <c r="O6" s="24">
        <v>10785</v>
      </c>
      <c r="P6" s="24"/>
      <c r="Q6" s="24">
        <v>4048000</v>
      </c>
      <c r="R6" s="24">
        <v>4058785</v>
      </c>
      <c r="S6" s="24"/>
      <c r="T6" s="24"/>
      <c r="U6" s="24"/>
      <c r="V6" s="24"/>
      <c r="W6" s="24">
        <v>10815072</v>
      </c>
      <c r="X6" s="24">
        <v>2038500</v>
      </c>
      <c r="Y6" s="24">
        <v>8776572</v>
      </c>
      <c r="Z6" s="6">
        <v>430.54</v>
      </c>
      <c r="AA6" s="22">
        <v>2718000</v>
      </c>
    </row>
    <row r="7" spans="1:27" ht="13.5">
      <c r="A7" s="5" t="s">
        <v>34</v>
      </c>
      <c r="B7" s="3"/>
      <c r="C7" s="25">
        <v>33036903</v>
      </c>
      <c r="D7" s="25"/>
      <c r="E7" s="26">
        <v>31876300</v>
      </c>
      <c r="F7" s="27">
        <v>10693800</v>
      </c>
      <c r="G7" s="27">
        <v>1211768</v>
      </c>
      <c r="H7" s="27">
        <v>2826362</v>
      </c>
      <c r="I7" s="27">
        <v>3084761</v>
      </c>
      <c r="J7" s="27">
        <v>7122891</v>
      </c>
      <c r="K7" s="27">
        <v>2139551</v>
      </c>
      <c r="L7" s="27">
        <v>1202431</v>
      </c>
      <c r="M7" s="27">
        <v>1138057</v>
      </c>
      <c r="N7" s="27">
        <v>4480039</v>
      </c>
      <c r="O7" s="27">
        <v>950100</v>
      </c>
      <c r="P7" s="27">
        <v>1298888</v>
      </c>
      <c r="Q7" s="27">
        <v>2318796</v>
      </c>
      <c r="R7" s="27">
        <v>4567784</v>
      </c>
      <c r="S7" s="27"/>
      <c r="T7" s="27"/>
      <c r="U7" s="27"/>
      <c r="V7" s="27"/>
      <c r="W7" s="27">
        <v>16170714</v>
      </c>
      <c r="X7" s="27">
        <v>23820975</v>
      </c>
      <c r="Y7" s="27">
        <v>-7650261</v>
      </c>
      <c r="Z7" s="7">
        <v>-32.12</v>
      </c>
      <c r="AA7" s="25">
        <v>10693800</v>
      </c>
    </row>
    <row r="8" spans="1:27" ht="13.5">
      <c r="A8" s="5" t="s">
        <v>35</v>
      </c>
      <c r="B8" s="3"/>
      <c r="C8" s="22">
        <v>1353505</v>
      </c>
      <c r="D8" s="22"/>
      <c r="E8" s="23">
        <v>1016500</v>
      </c>
      <c r="F8" s="24">
        <v>1016500</v>
      </c>
      <c r="G8" s="24">
        <v>24049</v>
      </c>
      <c r="H8" s="24">
        <v>12317</v>
      </c>
      <c r="I8" s="24">
        <v>24933</v>
      </c>
      <c r="J8" s="24">
        <v>61299</v>
      </c>
      <c r="K8" s="24">
        <v>32415</v>
      </c>
      <c r="L8" s="24">
        <v>34498</v>
      </c>
      <c r="M8" s="24">
        <v>14342</v>
      </c>
      <c r="N8" s="24">
        <v>81255</v>
      </c>
      <c r="O8" s="24">
        <v>34754</v>
      </c>
      <c r="P8" s="24">
        <v>34384</v>
      </c>
      <c r="Q8" s="24">
        <v>38670</v>
      </c>
      <c r="R8" s="24">
        <v>107808</v>
      </c>
      <c r="S8" s="24"/>
      <c r="T8" s="24"/>
      <c r="U8" s="24"/>
      <c r="V8" s="24"/>
      <c r="W8" s="24">
        <v>250362</v>
      </c>
      <c r="X8" s="24">
        <v>762372</v>
      </c>
      <c r="Y8" s="24">
        <v>-512010</v>
      </c>
      <c r="Z8" s="6">
        <v>-67.16</v>
      </c>
      <c r="AA8" s="22">
        <v>1016500</v>
      </c>
    </row>
    <row r="9" spans="1:27" ht="13.5">
      <c r="A9" s="2" t="s">
        <v>36</v>
      </c>
      <c r="B9" s="3"/>
      <c r="C9" s="19">
        <f aca="true" t="shared" si="1" ref="C9:Y9">SUM(C10:C14)</f>
        <v>6531221</v>
      </c>
      <c r="D9" s="19">
        <f>SUM(D10:D14)</f>
        <v>0</v>
      </c>
      <c r="E9" s="20">
        <f t="shared" si="1"/>
        <v>7438300</v>
      </c>
      <c r="F9" s="21">
        <f t="shared" si="1"/>
        <v>6957300</v>
      </c>
      <c r="G9" s="21">
        <f t="shared" si="1"/>
        <v>21956</v>
      </c>
      <c r="H9" s="21">
        <f t="shared" si="1"/>
        <v>1107665</v>
      </c>
      <c r="I9" s="21">
        <f t="shared" si="1"/>
        <v>1187242</v>
      </c>
      <c r="J9" s="21">
        <f t="shared" si="1"/>
        <v>2316863</v>
      </c>
      <c r="K9" s="21">
        <f t="shared" si="1"/>
        <v>2089927</v>
      </c>
      <c r="L9" s="21">
        <f t="shared" si="1"/>
        <v>2625067</v>
      </c>
      <c r="M9" s="21">
        <f t="shared" si="1"/>
        <v>769801</v>
      </c>
      <c r="N9" s="21">
        <f t="shared" si="1"/>
        <v>5484795</v>
      </c>
      <c r="O9" s="21">
        <f t="shared" si="1"/>
        <v>3504685</v>
      </c>
      <c r="P9" s="21">
        <f t="shared" si="1"/>
        <v>2214470</v>
      </c>
      <c r="Q9" s="21">
        <f t="shared" si="1"/>
        <v>1413919</v>
      </c>
      <c r="R9" s="21">
        <f t="shared" si="1"/>
        <v>7133074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14934732</v>
      </c>
      <c r="X9" s="21">
        <f t="shared" si="1"/>
        <v>5578731</v>
      </c>
      <c r="Y9" s="21">
        <f t="shared" si="1"/>
        <v>9356001</v>
      </c>
      <c r="Z9" s="4">
        <f>+IF(X9&lt;&gt;0,+(Y9/X9)*100,0)</f>
        <v>167.70840895536995</v>
      </c>
      <c r="AA9" s="19">
        <f>SUM(AA10:AA14)</f>
        <v>6957300</v>
      </c>
    </row>
    <row r="10" spans="1:27" ht="13.5">
      <c r="A10" s="5" t="s">
        <v>37</v>
      </c>
      <c r="B10" s="3"/>
      <c r="C10" s="22">
        <v>2180537</v>
      </c>
      <c r="D10" s="22"/>
      <c r="E10" s="23">
        <v>2185500</v>
      </c>
      <c r="F10" s="24">
        <v>1704500</v>
      </c>
      <c r="G10" s="24">
        <v>18183</v>
      </c>
      <c r="H10" s="24">
        <v>197170</v>
      </c>
      <c r="I10" s="24">
        <v>331682</v>
      </c>
      <c r="J10" s="24">
        <v>547035</v>
      </c>
      <c r="K10" s="24">
        <v>472507</v>
      </c>
      <c r="L10" s="24">
        <v>628402</v>
      </c>
      <c r="M10" s="24">
        <v>747891</v>
      </c>
      <c r="N10" s="24">
        <v>1848800</v>
      </c>
      <c r="O10" s="24">
        <v>171546</v>
      </c>
      <c r="P10" s="24">
        <v>1090804</v>
      </c>
      <c r="Q10" s="24">
        <v>1061453</v>
      </c>
      <c r="R10" s="24">
        <v>2323803</v>
      </c>
      <c r="S10" s="24"/>
      <c r="T10" s="24"/>
      <c r="U10" s="24"/>
      <c r="V10" s="24"/>
      <c r="W10" s="24">
        <v>4719638</v>
      </c>
      <c r="X10" s="24">
        <v>1639125</v>
      </c>
      <c r="Y10" s="24">
        <v>3080513</v>
      </c>
      <c r="Z10" s="6">
        <v>187.94</v>
      </c>
      <c r="AA10" s="22">
        <v>1704500</v>
      </c>
    </row>
    <row r="11" spans="1:27" ht="13.5">
      <c r="A11" s="5" t="s">
        <v>38</v>
      </c>
      <c r="B11" s="3"/>
      <c r="C11" s="22">
        <v>282800</v>
      </c>
      <c r="D11" s="22"/>
      <c r="E11" s="23">
        <v>282800</v>
      </c>
      <c r="F11" s="24">
        <v>282800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212103</v>
      </c>
      <c r="Y11" s="24">
        <v>-212103</v>
      </c>
      <c r="Z11" s="6">
        <v>-100</v>
      </c>
      <c r="AA11" s="22">
        <v>282800</v>
      </c>
    </row>
    <row r="12" spans="1:27" ht="13.5">
      <c r="A12" s="5" t="s">
        <v>39</v>
      </c>
      <c r="B12" s="3"/>
      <c r="C12" s="22">
        <v>4067884</v>
      </c>
      <c r="D12" s="22"/>
      <c r="E12" s="23">
        <v>4970000</v>
      </c>
      <c r="F12" s="24">
        <v>4970000</v>
      </c>
      <c r="G12" s="24">
        <v>3773</v>
      </c>
      <c r="H12" s="24">
        <v>910495</v>
      </c>
      <c r="I12" s="24">
        <v>855560</v>
      </c>
      <c r="J12" s="24">
        <v>1769828</v>
      </c>
      <c r="K12" s="24">
        <v>1617420</v>
      </c>
      <c r="L12" s="24">
        <v>1996665</v>
      </c>
      <c r="M12" s="24">
        <v>21910</v>
      </c>
      <c r="N12" s="24">
        <v>3635995</v>
      </c>
      <c r="O12" s="24">
        <v>3333139</v>
      </c>
      <c r="P12" s="24">
        <v>1123666</v>
      </c>
      <c r="Q12" s="24">
        <v>352466</v>
      </c>
      <c r="R12" s="24">
        <v>4809271</v>
      </c>
      <c r="S12" s="24"/>
      <c r="T12" s="24"/>
      <c r="U12" s="24"/>
      <c r="V12" s="24"/>
      <c r="W12" s="24">
        <v>10215094</v>
      </c>
      <c r="X12" s="24">
        <v>3727503</v>
      </c>
      <c r="Y12" s="24">
        <v>6487591</v>
      </c>
      <c r="Z12" s="6">
        <v>174.05</v>
      </c>
      <c r="AA12" s="22">
        <v>4970000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2474861</v>
      </c>
      <c r="D15" s="19">
        <f>SUM(D16:D18)</f>
        <v>0</v>
      </c>
      <c r="E15" s="20">
        <f t="shared" si="2"/>
        <v>2027000</v>
      </c>
      <c r="F15" s="21">
        <f t="shared" si="2"/>
        <v>2027000</v>
      </c>
      <c r="G15" s="21">
        <f t="shared" si="2"/>
        <v>51384</v>
      </c>
      <c r="H15" s="21">
        <f t="shared" si="2"/>
        <v>0</v>
      </c>
      <c r="I15" s="21">
        <f t="shared" si="2"/>
        <v>0</v>
      </c>
      <c r="J15" s="21">
        <f t="shared" si="2"/>
        <v>51384</v>
      </c>
      <c r="K15" s="21">
        <f t="shared" si="2"/>
        <v>70</v>
      </c>
      <c r="L15" s="21">
        <f t="shared" si="2"/>
        <v>0</v>
      </c>
      <c r="M15" s="21">
        <f t="shared" si="2"/>
        <v>0</v>
      </c>
      <c r="N15" s="21">
        <f t="shared" si="2"/>
        <v>70</v>
      </c>
      <c r="O15" s="21">
        <f t="shared" si="2"/>
        <v>226</v>
      </c>
      <c r="P15" s="21">
        <f t="shared" si="2"/>
        <v>0</v>
      </c>
      <c r="Q15" s="21">
        <f t="shared" si="2"/>
        <v>70</v>
      </c>
      <c r="R15" s="21">
        <f t="shared" si="2"/>
        <v>296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51750</v>
      </c>
      <c r="X15" s="21">
        <f t="shared" si="2"/>
        <v>1520253</v>
      </c>
      <c r="Y15" s="21">
        <f t="shared" si="2"/>
        <v>-1468503</v>
      </c>
      <c r="Z15" s="4">
        <f>+IF(X15&lt;&gt;0,+(Y15/X15)*100,0)</f>
        <v>-96.5959613301207</v>
      </c>
      <c r="AA15" s="19">
        <f>SUM(AA16:AA18)</f>
        <v>2027000</v>
      </c>
    </row>
    <row r="16" spans="1:27" ht="13.5">
      <c r="A16" s="5" t="s">
        <v>43</v>
      </c>
      <c r="B16" s="3"/>
      <c r="C16" s="22"/>
      <c r="D16" s="22"/>
      <c r="E16" s="23">
        <v>300000</v>
      </c>
      <c r="F16" s="24">
        <v>300000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225000</v>
      </c>
      <c r="Y16" s="24">
        <v>-225000</v>
      </c>
      <c r="Z16" s="6">
        <v>-100</v>
      </c>
      <c r="AA16" s="22">
        <v>300000</v>
      </c>
    </row>
    <row r="17" spans="1:27" ht="13.5">
      <c r="A17" s="5" t="s">
        <v>44</v>
      </c>
      <c r="B17" s="3"/>
      <c r="C17" s="22">
        <v>2474861</v>
      </c>
      <c r="D17" s="22"/>
      <c r="E17" s="23">
        <v>1727000</v>
      </c>
      <c r="F17" s="24">
        <v>1727000</v>
      </c>
      <c r="G17" s="24">
        <v>51384</v>
      </c>
      <c r="H17" s="24"/>
      <c r="I17" s="24"/>
      <c r="J17" s="24">
        <v>51384</v>
      </c>
      <c r="K17" s="24">
        <v>70</v>
      </c>
      <c r="L17" s="24"/>
      <c r="M17" s="24"/>
      <c r="N17" s="24">
        <v>70</v>
      </c>
      <c r="O17" s="24">
        <v>226</v>
      </c>
      <c r="P17" s="24"/>
      <c r="Q17" s="24">
        <v>70</v>
      </c>
      <c r="R17" s="24">
        <v>296</v>
      </c>
      <c r="S17" s="24"/>
      <c r="T17" s="24"/>
      <c r="U17" s="24"/>
      <c r="V17" s="24"/>
      <c r="W17" s="24">
        <v>51750</v>
      </c>
      <c r="X17" s="24">
        <v>1295253</v>
      </c>
      <c r="Y17" s="24">
        <v>-1243503</v>
      </c>
      <c r="Z17" s="6">
        <v>-96</v>
      </c>
      <c r="AA17" s="22">
        <v>1727000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27219884</v>
      </c>
      <c r="D19" s="19">
        <f>SUM(D20:D23)</f>
        <v>0</v>
      </c>
      <c r="E19" s="20">
        <f t="shared" si="3"/>
        <v>28217500</v>
      </c>
      <c r="F19" s="21">
        <f t="shared" si="3"/>
        <v>28217500</v>
      </c>
      <c r="G19" s="21">
        <f t="shared" si="3"/>
        <v>1810995</v>
      </c>
      <c r="H19" s="21">
        <f t="shared" si="3"/>
        <v>1696436</v>
      </c>
      <c r="I19" s="21">
        <f t="shared" si="3"/>
        <v>1765455</v>
      </c>
      <c r="J19" s="21">
        <f t="shared" si="3"/>
        <v>5272886</v>
      </c>
      <c r="K19" s="21">
        <f t="shared" si="3"/>
        <v>1600873</v>
      </c>
      <c r="L19" s="21">
        <f t="shared" si="3"/>
        <v>1705750</v>
      </c>
      <c r="M19" s="21">
        <f t="shared" si="3"/>
        <v>1820465</v>
      </c>
      <c r="N19" s="21">
        <f t="shared" si="3"/>
        <v>5127088</v>
      </c>
      <c r="O19" s="21">
        <f t="shared" si="3"/>
        <v>1923857</v>
      </c>
      <c r="P19" s="21">
        <f t="shared" si="3"/>
        <v>1909329</v>
      </c>
      <c r="Q19" s="21">
        <f t="shared" si="3"/>
        <v>1697315</v>
      </c>
      <c r="R19" s="21">
        <f t="shared" si="3"/>
        <v>5530501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15930475</v>
      </c>
      <c r="X19" s="21">
        <f t="shared" si="3"/>
        <v>21163122</v>
      </c>
      <c r="Y19" s="21">
        <f t="shared" si="3"/>
        <v>-5232647</v>
      </c>
      <c r="Z19" s="4">
        <f>+IF(X19&lt;&gt;0,+(Y19/X19)*100,0)</f>
        <v>-24.725307542053578</v>
      </c>
      <c r="AA19" s="19">
        <f>SUM(AA20:AA23)</f>
        <v>28217500</v>
      </c>
    </row>
    <row r="20" spans="1:27" ht="13.5">
      <c r="A20" s="5" t="s">
        <v>47</v>
      </c>
      <c r="B20" s="3"/>
      <c r="C20" s="22">
        <v>15640193</v>
      </c>
      <c r="D20" s="22"/>
      <c r="E20" s="23">
        <v>16879000</v>
      </c>
      <c r="F20" s="24">
        <v>16879000</v>
      </c>
      <c r="G20" s="24">
        <v>1115684</v>
      </c>
      <c r="H20" s="24">
        <v>1115780</v>
      </c>
      <c r="I20" s="24">
        <v>1173345</v>
      </c>
      <c r="J20" s="24">
        <v>3404809</v>
      </c>
      <c r="K20" s="24">
        <v>1031349</v>
      </c>
      <c r="L20" s="24">
        <v>1043713</v>
      </c>
      <c r="M20" s="24">
        <v>1088214</v>
      </c>
      <c r="N20" s="24">
        <v>3163276</v>
      </c>
      <c r="O20" s="24">
        <v>1164476</v>
      </c>
      <c r="P20" s="24">
        <v>1213415</v>
      </c>
      <c r="Q20" s="24">
        <v>1027742</v>
      </c>
      <c r="R20" s="24">
        <v>3405633</v>
      </c>
      <c r="S20" s="24"/>
      <c r="T20" s="24"/>
      <c r="U20" s="24"/>
      <c r="V20" s="24"/>
      <c r="W20" s="24">
        <v>9973718</v>
      </c>
      <c r="X20" s="24">
        <v>12659247</v>
      </c>
      <c r="Y20" s="24">
        <v>-2685529</v>
      </c>
      <c r="Z20" s="6">
        <v>-21.21</v>
      </c>
      <c r="AA20" s="22">
        <v>16879000</v>
      </c>
    </row>
    <row r="21" spans="1:27" ht="13.5">
      <c r="A21" s="5" t="s">
        <v>48</v>
      </c>
      <c r="B21" s="3"/>
      <c r="C21" s="22">
        <v>4992734</v>
      </c>
      <c r="D21" s="22"/>
      <c r="E21" s="23">
        <v>4859000</v>
      </c>
      <c r="F21" s="24">
        <v>4859000</v>
      </c>
      <c r="G21" s="24">
        <v>344942</v>
      </c>
      <c r="H21" s="24">
        <v>236947</v>
      </c>
      <c r="I21" s="24">
        <v>256885</v>
      </c>
      <c r="J21" s="24">
        <v>838774</v>
      </c>
      <c r="K21" s="24">
        <v>231747</v>
      </c>
      <c r="L21" s="24">
        <v>335381</v>
      </c>
      <c r="M21" s="24">
        <v>397746</v>
      </c>
      <c r="N21" s="24">
        <v>964874</v>
      </c>
      <c r="O21" s="24">
        <v>418350</v>
      </c>
      <c r="P21" s="24">
        <v>368511</v>
      </c>
      <c r="Q21" s="24">
        <v>310650</v>
      </c>
      <c r="R21" s="24">
        <v>1097511</v>
      </c>
      <c r="S21" s="24"/>
      <c r="T21" s="24"/>
      <c r="U21" s="24"/>
      <c r="V21" s="24"/>
      <c r="W21" s="24">
        <v>2901159</v>
      </c>
      <c r="X21" s="24">
        <v>3644253</v>
      </c>
      <c r="Y21" s="24">
        <v>-743094</v>
      </c>
      <c r="Z21" s="6">
        <v>-20.39</v>
      </c>
      <c r="AA21" s="22">
        <v>4859000</v>
      </c>
    </row>
    <row r="22" spans="1:27" ht="13.5">
      <c r="A22" s="5" t="s">
        <v>49</v>
      </c>
      <c r="B22" s="3"/>
      <c r="C22" s="25">
        <v>4123404</v>
      </c>
      <c r="D22" s="25"/>
      <c r="E22" s="26">
        <v>4035700</v>
      </c>
      <c r="F22" s="27">
        <v>4035700</v>
      </c>
      <c r="G22" s="27">
        <v>219300</v>
      </c>
      <c r="H22" s="27">
        <v>216115</v>
      </c>
      <c r="I22" s="27">
        <v>209796</v>
      </c>
      <c r="J22" s="27">
        <v>645211</v>
      </c>
      <c r="K22" s="27">
        <v>211444</v>
      </c>
      <c r="L22" s="27">
        <v>206806</v>
      </c>
      <c r="M22" s="27">
        <v>213420</v>
      </c>
      <c r="N22" s="27">
        <v>631670</v>
      </c>
      <c r="O22" s="27">
        <v>217708</v>
      </c>
      <c r="P22" s="27">
        <v>205481</v>
      </c>
      <c r="Q22" s="27">
        <v>241401</v>
      </c>
      <c r="R22" s="27">
        <v>664590</v>
      </c>
      <c r="S22" s="27"/>
      <c r="T22" s="27"/>
      <c r="U22" s="27"/>
      <c r="V22" s="27"/>
      <c r="W22" s="27">
        <v>1941471</v>
      </c>
      <c r="X22" s="27">
        <v>3026772</v>
      </c>
      <c r="Y22" s="27">
        <v>-1085301</v>
      </c>
      <c r="Z22" s="7">
        <v>-35.86</v>
      </c>
      <c r="AA22" s="25">
        <v>4035700</v>
      </c>
    </row>
    <row r="23" spans="1:27" ht="13.5">
      <c r="A23" s="5" t="s">
        <v>50</v>
      </c>
      <c r="B23" s="3"/>
      <c r="C23" s="22">
        <v>2463553</v>
      </c>
      <c r="D23" s="22"/>
      <c r="E23" s="23">
        <v>2443800</v>
      </c>
      <c r="F23" s="24">
        <v>2443800</v>
      </c>
      <c r="G23" s="24">
        <v>131069</v>
      </c>
      <c r="H23" s="24">
        <v>127594</v>
      </c>
      <c r="I23" s="24">
        <v>125429</v>
      </c>
      <c r="J23" s="24">
        <v>384092</v>
      </c>
      <c r="K23" s="24">
        <v>126333</v>
      </c>
      <c r="L23" s="24">
        <v>119850</v>
      </c>
      <c r="M23" s="24">
        <v>121085</v>
      </c>
      <c r="N23" s="24">
        <v>367268</v>
      </c>
      <c r="O23" s="24">
        <v>123323</v>
      </c>
      <c r="P23" s="24">
        <v>121922</v>
      </c>
      <c r="Q23" s="24">
        <v>117522</v>
      </c>
      <c r="R23" s="24">
        <v>362767</v>
      </c>
      <c r="S23" s="24"/>
      <c r="T23" s="24"/>
      <c r="U23" s="24"/>
      <c r="V23" s="24"/>
      <c r="W23" s="24">
        <v>1114127</v>
      </c>
      <c r="X23" s="24">
        <v>1832850</v>
      </c>
      <c r="Y23" s="24">
        <v>-718723</v>
      </c>
      <c r="Z23" s="6">
        <v>-39.21</v>
      </c>
      <c r="AA23" s="22">
        <v>2443800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72893090</v>
      </c>
      <c r="D25" s="40">
        <f>+D5+D9+D15+D19+D24</f>
        <v>0</v>
      </c>
      <c r="E25" s="41">
        <f t="shared" si="4"/>
        <v>73293600</v>
      </c>
      <c r="F25" s="42">
        <f t="shared" si="4"/>
        <v>51630100</v>
      </c>
      <c r="G25" s="42">
        <f t="shared" si="4"/>
        <v>9867152</v>
      </c>
      <c r="H25" s="42">
        <f t="shared" si="4"/>
        <v>5650365</v>
      </c>
      <c r="I25" s="42">
        <f t="shared" si="4"/>
        <v>6062391</v>
      </c>
      <c r="J25" s="42">
        <f t="shared" si="4"/>
        <v>21579908</v>
      </c>
      <c r="K25" s="42">
        <f t="shared" si="4"/>
        <v>5864538</v>
      </c>
      <c r="L25" s="42">
        <f t="shared" si="4"/>
        <v>5567746</v>
      </c>
      <c r="M25" s="42">
        <f t="shared" si="4"/>
        <v>3742665</v>
      </c>
      <c r="N25" s="42">
        <f t="shared" si="4"/>
        <v>15174949</v>
      </c>
      <c r="O25" s="42">
        <f t="shared" si="4"/>
        <v>6424407</v>
      </c>
      <c r="P25" s="42">
        <f t="shared" si="4"/>
        <v>5457071</v>
      </c>
      <c r="Q25" s="42">
        <f t="shared" si="4"/>
        <v>9516770</v>
      </c>
      <c r="R25" s="42">
        <f t="shared" si="4"/>
        <v>21398248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58153105</v>
      </c>
      <c r="X25" s="42">
        <f t="shared" si="4"/>
        <v>54883953</v>
      </c>
      <c r="Y25" s="42">
        <f t="shared" si="4"/>
        <v>3269152</v>
      </c>
      <c r="Z25" s="43">
        <f>+IF(X25&lt;&gt;0,+(Y25/X25)*100,0)</f>
        <v>5.9564805763899695</v>
      </c>
      <c r="AA25" s="40">
        <f>+AA5+AA9+AA15+AA19+AA24</f>
        <v>51630100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21338683</v>
      </c>
      <c r="D28" s="19">
        <f>SUM(D29:D31)</f>
        <v>0</v>
      </c>
      <c r="E28" s="20">
        <f t="shared" si="5"/>
        <v>31066956</v>
      </c>
      <c r="F28" s="21">
        <f t="shared" si="5"/>
        <v>21963190</v>
      </c>
      <c r="G28" s="21">
        <f t="shared" si="5"/>
        <v>1169378</v>
      </c>
      <c r="H28" s="21">
        <f t="shared" si="5"/>
        <v>1757794</v>
      </c>
      <c r="I28" s="21">
        <f t="shared" si="5"/>
        <v>1723658</v>
      </c>
      <c r="J28" s="21">
        <f t="shared" si="5"/>
        <v>4650830</v>
      </c>
      <c r="K28" s="21">
        <f t="shared" si="5"/>
        <v>2011460</v>
      </c>
      <c r="L28" s="21">
        <f t="shared" si="5"/>
        <v>1795225</v>
      </c>
      <c r="M28" s="21">
        <f t="shared" si="5"/>
        <v>1522020</v>
      </c>
      <c r="N28" s="21">
        <f t="shared" si="5"/>
        <v>5328705</v>
      </c>
      <c r="O28" s="21">
        <f t="shared" si="5"/>
        <v>4097169</v>
      </c>
      <c r="P28" s="21">
        <f t="shared" si="5"/>
        <v>4223176</v>
      </c>
      <c r="Q28" s="21">
        <f t="shared" si="5"/>
        <v>2269855</v>
      </c>
      <c r="R28" s="21">
        <f t="shared" si="5"/>
        <v>10590200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20569735</v>
      </c>
      <c r="X28" s="21">
        <f t="shared" si="5"/>
        <v>15644961</v>
      </c>
      <c r="Y28" s="21">
        <f t="shared" si="5"/>
        <v>4924774</v>
      </c>
      <c r="Z28" s="4">
        <f>+IF(X28&lt;&gt;0,+(Y28/X28)*100,0)</f>
        <v>31.478339894870942</v>
      </c>
      <c r="AA28" s="19">
        <f>SUM(AA29:AA31)</f>
        <v>21963190</v>
      </c>
    </row>
    <row r="29" spans="1:27" ht="13.5">
      <c r="A29" s="5" t="s">
        <v>33</v>
      </c>
      <c r="B29" s="3"/>
      <c r="C29" s="22">
        <v>4963162</v>
      </c>
      <c r="D29" s="22"/>
      <c r="E29" s="23">
        <v>5895750</v>
      </c>
      <c r="F29" s="24">
        <v>5895750</v>
      </c>
      <c r="G29" s="24">
        <v>395663</v>
      </c>
      <c r="H29" s="24">
        <v>408050</v>
      </c>
      <c r="I29" s="24">
        <v>463176</v>
      </c>
      <c r="J29" s="24">
        <v>1266889</v>
      </c>
      <c r="K29" s="24">
        <v>541969</v>
      </c>
      <c r="L29" s="24">
        <v>668204</v>
      </c>
      <c r="M29" s="24">
        <v>491110</v>
      </c>
      <c r="N29" s="24">
        <v>1701283</v>
      </c>
      <c r="O29" s="24">
        <v>401378</v>
      </c>
      <c r="P29" s="24">
        <v>374480</v>
      </c>
      <c r="Q29" s="24">
        <v>503681</v>
      </c>
      <c r="R29" s="24">
        <v>1279539</v>
      </c>
      <c r="S29" s="24"/>
      <c r="T29" s="24"/>
      <c r="U29" s="24"/>
      <c r="V29" s="24"/>
      <c r="W29" s="24">
        <v>4247711</v>
      </c>
      <c r="X29" s="24">
        <v>4335561</v>
      </c>
      <c r="Y29" s="24">
        <v>-87850</v>
      </c>
      <c r="Z29" s="6">
        <v>-2.03</v>
      </c>
      <c r="AA29" s="22">
        <v>5895750</v>
      </c>
    </row>
    <row r="30" spans="1:27" ht="13.5">
      <c r="A30" s="5" t="s">
        <v>34</v>
      </c>
      <c r="B30" s="3"/>
      <c r="C30" s="25">
        <v>13247256</v>
      </c>
      <c r="D30" s="25"/>
      <c r="E30" s="26">
        <v>21027376</v>
      </c>
      <c r="F30" s="27">
        <v>11923610</v>
      </c>
      <c r="G30" s="27">
        <v>579534</v>
      </c>
      <c r="H30" s="27">
        <v>584345</v>
      </c>
      <c r="I30" s="27">
        <v>907054</v>
      </c>
      <c r="J30" s="27">
        <v>2070933</v>
      </c>
      <c r="K30" s="27">
        <v>1201451</v>
      </c>
      <c r="L30" s="27">
        <v>760823</v>
      </c>
      <c r="M30" s="27">
        <v>573151</v>
      </c>
      <c r="N30" s="27">
        <v>2535425</v>
      </c>
      <c r="O30" s="27">
        <v>3522455</v>
      </c>
      <c r="P30" s="27">
        <v>3595432</v>
      </c>
      <c r="Q30" s="27">
        <v>1411934</v>
      </c>
      <c r="R30" s="27">
        <v>8529821</v>
      </c>
      <c r="S30" s="27"/>
      <c r="T30" s="27"/>
      <c r="U30" s="27"/>
      <c r="V30" s="27"/>
      <c r="W30" s="27">
        <v>13136179</v>
      </c>
      <c r="X30" s="27">
        <v>8201529</v>
      </c>
      <c r="Y30" s="27">
        <v>4934650</v>
      </c>
      <c r="Z30" s="7">
        <v>60.17</v>
      </c>
      <c r="AA30" s="25">
        <v>11923610</v>
      </c>
    </row>
    <row r="31" spans="1:27" ht="13.5">
      <c r="A31" s="5" t="s">
        <v>35</v>
      </c>
      <c r="B31" s="3"/>
      <c r="C31" s="22">
        <v>3128265</v>
      </c>
      <c r="D31" s="22"/>
      <c r="E31" s="23">
        <v>4143830</v>
      </c>
      <c r="F31" s="24">
        <v>4143830</v>
      </c>
      <c r="G31" s="24">
        <v>194181</v>
      </c>
      <c r="H31" s="24">
        <v>765399</v>
      </c>
      <c r="I31" s="24">
        <v>353428</v>
      </c>
      <c r="J31" s="24">
        <v>1313008</v>
      </c>
      <c r="K31" s="24">
        <v>268040</v>
      </c>
      <c r="L31" s="24">
        <v>366198</v>
      </c>
      <c r="M31" s="24">
        <v>457759</v>
      </c>
      <c r="N31" s="24">
        <v>1091997</v>
      </c>
      <c r="O31" s="24">
        <v>173336</v>
      </c>
      <c r="P31" s="24">
        <v>253264</v>
      </c>
      <c r="Q31" s="24">
        <v>354240</v>
      </c>
      <c r="R31" s="24">
        <v>780840</v>
      </c>
      <c r="S31" s="24"/>
      <c r="T31" s="24"/>
      <c r="U31" s="24"/>
      <c r="V31" s="24"/>
      <c r="W31" s="24">
        <v>3185845</v>
      </c>
      <c r="X31" s="24">
        <v>3107871</v>
      </c>
      <c r="Y31" s="24">
        <v>77974</v>
      </c>
      <c r="Z31" s="6">
        <v>2.51</v>
      </c>
      <c r="AA31" s="22">
        <v>4143830</v>
      </c>
    </row>
    <row r="32" spans="1:27" ht="13.5">
      <c r="A32" s="2" t="s">
        <v>36</v>
      </c>
      <c r="B32" s="3"/>
      <c r="C32" s="19">
        <f aca="true" t="shared" si="6" ref="C32:Y32">SUM(C33:C37)</f>
        <v>6725224</v>
      </c>
      <c r="D32" s="19">
        <f>SUM(D33:D37)</f>
        <v>0</v>
      </c>
      <c r="E32" s="20">
        <f t="shared" si="6"/>
        <v>9045585</v>
      </c>
      <c r="F32" s="21">
        <f t="shared" si="6"/>
        <v>7856220</v>
      </c>
      <c r="G32" s="21">
        <f t="shared" si="6"/>
        <v>298444</v>
      </c>
      <c r="H32" s="21">
        <f t="shared" si="6"/>
        <v>1102348</v>
      </c>
      <c r="I32" s="21">
        <f t="shared" si="6"/>
        <v>1058409</v>
      </c>
      <c r="J32" s="21">
        <f t="shared" si="6"/>
        <v>2459201</v>
      </c>
      <c r="K32" s="21">
        <f t="shared" si="6"/>
        <v>1715290</v>
      </c>
      <c r="L32" s="21">
        <f t="shared" si="6"/>
        <v>2154164</v>
      </c>
      <c r="M32" s="21">
        <f t="shared" si="6"/>
        <v>327332</v>
      </c>
      <c r="N32" s="21">
        <f t="shared" si="6"/>
        <v>4196786</v>
      </c>
      <c r="O32" s="21">
        <f t="shared" si="6"/>
        <v>3325855</v>
      </c>
      <c r="P32" s="21">
        <f t="shared" si="6"/>
        <v>1437350</v>
      </c>
      <c r="Q32" s="21">
        <f t="shared" si="6"/>
        <v>646713</v>
      </c>
      <c r="R32" s="21">
        <f t="shared" si="6"/>
        <v>5409918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12065905</v>
      </c>
      <c r="X32" s="21">
        <f t="shared" si="6"/>
        <v>6784182</v>
      </c>
      <c r="Y32" s="21">
        <f t="shared" si="6"/>
        <v>5281723</v>
      </c>
      <c r="Z32" s="4">
        <f>+IF(X32&lt;&gt;0,+(Y32/X32)*100,0)</f>
        <v>77.85349803410345</v>
      </c>
      <c r="AA32" s="19">
        <f>SUM(AA33:AA37)</f>
        <v>7856220</v>
      </c>
    </row>
    <row r="33" spans="1:27" ht="13.5">
      <c r="A33" s="5" t="s">
        <v>37</v>
      </c>
      <c r="B33" s="3"/>
      <c r="C33" s="22">
        <v>2109995</v>
      </c>
      <c r="D33" s="22"/>
      <c r="E33" s="23">
        <v>2912485</v>
      </c>
      <c r="F33" s="24">
        <v>1973120</v>
      </c>
      <c r="G33" s="24">
        <v>177377</v>
      </c>
      <c r="H33" s="24">
        <v>243733</v>
      </c>
      <c r="I33" s="24">
        <v>204705</v>
      </c>
      <c r="J33" s="24">
        <v>625815</v>
      </c>
      <c r="K33" s="24">
        <v>254653</v>
      </c>
      <c r="L33" s="24">
        <v>333885</v>
      </c>
      <c r="M33" s="24">
        <v>181330</v>
      </c>
      <c r="N33" s="24">
        <v>769868</v>
      </c>
      <c r="O33" s="24">
        <v>211094</v>
      </c>
      <c r="P33" s="24">
        <v>208401</v>
      </c>
      <c r="Q33" s="24">
        <v>218256</v>
      </c>
      <c r="R33" s="24">
        <v>637751</v>
      </c>
      <c r="S33" s="24"/>
      <c r="T33" s="24"/>
      <c r="U33" s="24"/>
      <c r="V33" s="24"/>
      <c r="W33" s="24">
        <v>2033434</v>
      </c>
      <c r="X33" s="24">
        <v>2184363</v>
      </c>
      <c r="Y33" s="24">
        <v>-150929</v>
      </c>
      <c r="Z33" s="6">
        <v>-6.91</v>
      </c>
      <c r="AA33" s="22">
        <v>1973120</v>
      </c>
    </row>
    <row r="34" spans="1:27" ht="13.5">
      <c r="A34" s="5" t="s">
        <v>38</v>
      </c>
      <c r="B34" s="3"/>
      <c r="C34" s="22">
        <v>342477</v>
      </c>
      <c r="D34" s="22"/>
      <c r="E34" s="23">
        <v>990520</v>
      </c>
      <c r="F34" s="24">
        <v>740520</v>
      </c>
      <c r="G34" s="24">
        <v>27156</v>
      </c>
      <c r="H34" s="24">
        <v>31480</v>
      </c>
      <c r="I34" s="24">
        <v>39114</v>
      </c>
      <c r="J34" s="24">
        <v>97750</v>
      </c>
      <c r="K34" s="24">
        <v>30555</v>
      </c>
      <c r="L34" s="24">
        <v>47028</v>
      </c>
      <c r="M34" s="24">
        <v>29757</v>
      </c>
      <c r="N34" s="24">
        <v>107340</v>
      </c>
      <c r="O34" s="24">
        <v>34637</v>
      </c>
      <c r="P34" s="24">
        <v>33038</v>
      </c>
      <c r="Q34" s="24">
        <v>33217</v>
      </c>
      <c r="R34" s="24">
        <v>100892</v>
      </c>
      <c r="S34" s="24"/>
      <c r="T34" s="24"/>
      <c r="U34" s="24"/>
      <c r="V34" s="24"/>
      <c r="W34" s="24">
        <v>305982</v>
      </c>
      <c r="X34" s="24">
        <v>742887</v>
      </c>
      <c r="Y34" s="24">
        <v>-436905</v>
      </c>
      <c r="Z34" s="6">
        <v>-58.81</v>
      </c>
      <c r="AA34" s="22">
        <v>740520</v>
      </c>
    </row>
    <row r="35" spans="1:27" ht="13.5">
      <c r="A35" s="5" t="s">
        <v>39</v>
      </c>
      <c r="B35" s="3"/>
      <c r="C35" s="22">
        <v>4272752</v>
      </c>
      <c r="D35" s="22"/>
      <c r="E35" s="23">
        <v>5142580</v>
      </c>
      <c r="F35" s="24">
        <v>5142580</v>
      </c>
      <c r="G35" s="24">
        <v>93911</v>
      </c>
      <c r="H35" s="24">
        <v>827135</v>
      </c>
      <c r="I35" s="24">
        <v>814590</v>
      </c>
      <c r="J35" s="24">
        <v>1735636</v>
      </c>
      <c r="K35" s="24">
        <v>1430082</v>
      </c>
      <c r="L35" s="24">
        <v>1773251</v>
      </c>
      <c r="M35" s="24">
        <v>116245</v>
      </c>
      <c r="N35" s="24">
        <v>3319578</v>
      </c>
      <c r="O35" s="24">
        <v>3080124</v>
      </c>
      <c r="P35" s="24">
        <v>1195911</v>
      </c>
      <c r="Q35" s="24">
        <v>395240</v>
      </c>
      <c r="R35" s="24">
        <v>4671275</v>
      </c>
      <c r="S35" s="24"/>
      <c r="T35" s="24"/>
      <c r="U35" s="24"/>
      <c r="V35" s="24"/>
      <c r="W35" s="24">
        <v>9726489</v>
      </c>
      <c r="X35" s="24">
        <v>3856932</v>
      </c>
      <c r="Y35" s="24">
        <v>5869557</v>
      </c>
      <c r="Z35" s="6">
        <v>152.18</v>
      </c>
      <c r="AA35" s="22">
        <v>5142580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5315474</v>
      </c>
      <c r="D38" s="19">
        <f>SUM(D39:D41)</f>
        <v>0</v>
      </c>
      <c r="E38" s="20">
        <f t="shared" si="7"/>
        <v>4004140</v>
      </c>
      <c r="F38" s="21">
        <f t="shared" si="7"/>
        <v>4004140</v>
      </c>
      <c r="G38" s="21">
        <f t="shared" si="7"/>
        <v>232210</v>
      </c>
      <c r="H38" s="21">
        <f t="shared" si="7"/>
        <v>253003</v>
      </c>
      <c r="I38" s="21">
        <f t="shared" si="7"/>
        <v>215254</v>
      </c>
      <c r="J38" s="21">
        <f t="shared" si="7"/>
        <v>700467</v>
      </c>
      <c r="K38" s="21">
        <f t="shared" si="7"/>
        <v>220788</v>
      </c>
      <c r="L38" s="21">
        <f t="shared" si="7"/>
        <v>457637</v>
      </c>
      <c r="M38" s="21">
        <f t="shared" si="7"/>
        <v>259698</v>
      </c>
      <c r="N38" s="21">
        <f t="shared" si="7"/>
        <v>938123</v>
      </c>
      <c r="O38" s="21">
        <f t="shared" si="7"/>
        <v>232177</v>
      </c>
      <c r="P38" s="21">
        <f t="shared" si="7"/>
        <v>271896</v>
      </c>
      <c r="Q38" s="21">
        <f t="shared" si="7"/>
        <v>373497</v>
      </c>
      <c r="R38" s="21">
        <f t="shared" si="7"/>
        <v>877570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2516160</v>
      </c>
      <c r="X38" s="21">
        <f t="shared" si="7"/>
        <v>3003102</v>
      </c>
      <c r="Y38" s="21">
        <f t="shared" si="7"/>
        <v>-486942</v>
      </c>
      <c r="Z38" s="4">
        <f>+IF(X38&lt;&gt;0,+(Y38/X38)*100,0)</f>
        <v>-16.2146340683733</v>
      </c>
      <c r="AA38" s="19">
        <f>SUM(AA39:AA41)</f>
        <v>4004140</v>
      </c>
    </row>
    <row r="39" spans="1:27" ht="13.5">
      <c r="A39" s="5" t="s">
        <v>43</v>
      </c>
      <c r="B39" s="3"/>
      <c r="C39" s="22">
        <v>275174</v>
      </c>
      <c r="D39" s="22"/>
      <c r="E39" s="23">
        <v>499180</v>
      </c>
      <c r="F39" s="24">
        <v>499180</v>
      </c>
      <c r="G39" s="24"/>
      <c r="H39" s="24">
        <v>4500</v>
      </c>
      <c r="I39" s="24"/>
      <c r="J39" s="24">
        <v>4500</v>
      </c>
      <c r="K39" s="24"/>
      <c r="L39" s="24">
        <v>4459</v>
      </c>
      <c r="M39" s="24">
        <v>376</v>
      </c>
      <c r="N39" s="24">
        <v>4835</v>
      </c>
      <c r="O39" s="24">
        <v>1720</v>
      </c>
      <c r="P39" s="24">
        <v>22591</v>
      </c>
      <c r="Q39" s="24">
        <v>22761</v>
      </c>
      <c r="R39" s="24">
        <v>47072</v>
      </c>
      <c r="S39" s="24"/>
      <c r="T39" s="24"/>
      <c r="U39" s="24"/>
      <c r="V39" s="24"/>
      <c r="W39" s="24">
        <v>56407</v>
      </c>
      <c r="X39" s="24">
        <v>374382</v>
      </c>
      <c r="Y39" s="24">
        <v>-317975</v>
      </c>
      <c r="Z39" s="6">
        <v>-84.93</v>
      </c>
      <c r="AA39" s="22">
        <v>499180</v>
      </c>
    </row>
    <row r="40" spans="1:27" ht="13.5">
      <c r="A40" s="5" t="s">
        <v>44</v>
      </c>
      <c r="B40" s="3"/>
      <c r="C40" s="22">
        <v>5040300</v>
      </c>
      <c r="D40" s="22"/>
      <c r="E40" s="23">
        <v>3504960</v>
      </c>
      <c r="F40" s="24">
        <v>3504960</v>
      </c>
      <c r="G40" s="24">
        <v>232210</v>
      </c>
      <c r="H40" s="24">
        <v>248503</v>
      </c>
      <c r="I40" s="24">
        <v>215254</v>
      </c>
      <c r="J40" s="24">
        <v>695967</v>
      </c>
      <c r="K40" s="24">
        <v>220788</v>
      </c>
      <c r="L40" s="24">
        <v>453178</v>
      </c>
      <c r="M40" s="24">
        <v>259322</v>
      </c>
      <c r="N40" s="24">
        <v>933288</v>
      </c>
      <c r="O40" s="24">
        <v>230457</v>
      </c>
      <c r="P40" s="24">
        <v>249305</v>
      </c>
      <c r="Q40" s="24">
        <v>350736</v>
      </c>
      <c r="R40" s="24">
        <v>830498</v>
      </c>
      <c r="S40" s="24"/>
      <c r="T40" s="24"/>
      <c r="U40" s="24"/>
      <c r="V40" s="24"/>
      <c r="W40" s="24">
        <v>2459753</v>
      </c>
      <c r="X40" s="24">
        <v>2628720</v>
      </c>
      <c r="Y40" s="24">
        <v>-168967</v>
      </c>
      <c r="Z40" s="6">
        <v>-6.43</v>
      </c>
      <c r="AA40" s="22">
        <v>3504960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17222729</v>
      </c>
      <c r="D42" s="19">
        <f>SUM(D43:D46)</f>
        <v>0</v>
      </c>
      <c r="E42" s="20">
        <f t="shared" si="8"/>
        <v>20473283</v>
      </c>
      <c r="F42" s="21">
        <f t="shared" si="8"/>
        <v>20473290</v>
      </c>
      <c r="G42" s="21">
        <f t="shared" si="8"/>
        <v>1700949</v>
      </c>
      <c r="H42" s="21">
        <f t="shared" si="8"/>
        <v>1857675</v>
      </c>
      <c r="I42" s="21">
        <f t="shared" si="8"/>
        <v>820523</v>
      </c>
      <c r="J42" s="21">
        <f t="shared" si="8"/>
        <v>4379147</v>
      </c>
      <c r="K42" s="21">
        <f t="shared" si="8"/>
        <v>1036173</v>
      </c>
      <c r="L42" s="21">
        <f t="shared" si="8"/>
        <v>1482539</v>
      </c>
      <c r="M42" s="21">
        <f t="shared" si="8"/>
        <v>1415287</v>
      </c>
      <c r="N42" s="21">
        <f t="shared" si="8"/>
        <v>3933999</v>
      </c>
      <c r="O42" s="21">
        <f t="shared" si="8"/>
        <v>1461310</v>
      </c>
      <c r="P42" s="21">
        <f t="shared" si="8"/>
        <v>1275171</v>
      </c>
      <c r="Q42" s="21">
        <f t="shared" si="8"/>
        <v>1360582</v>
      </c>
      <c r="R42" s="21">
        <f t="shared" si="8"/>
        <v>4097063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12410209</v>
      </c>
      <c r="X42" s="21">
        <f t="shared" si="8"/>
        <v>15354954</v>
      </c>
      <c r="Y42" s="21">
        <f t="shared" si="8"/>
        <v>-2944745</v>
      </c>
      <c r="Z42" s="4">
        <f>+IF(X42&lt;&gt;0,+(Y42/X42)*100,0)</f>
        <v>-19.177817139667106</v>
      </c>
      <c r="AA42" s="19">
        <f>SUM(AA43:AA46)</f>
        <v>20473290</v>
      </c>
    </row>
    <row r="43" spans="1:27" ht="13.5">
      <c r="A43" s="5" t="s">
        <v>47</v>
      </c>
      <c r="B43" s="3"/>
      <c r="C43" s="22">
        <v>10112538</v>
      </c>
      <c r="D43" s="22"/>
      <c r="E43" s="23">
        <v>13475848</v>
      </c>
      <c r="F43" s="24">
        <v>13395850</v>
      </c>
      <c r="G43" s="24">
        <v>1251173</v>
      </c>
      <c r="H43" s="24">
        <v>1321758</v>
      </c>
      <c r="I43" s="24">
        <v>352287</v>
      </c>
      <c r="J43" s="24">
        <v>2925218</v>
      </c>
      <c r="K43" s="24">
        <v>576296</v>
      </c>
      <c r="L43" s="24">
        <v>809672</v>
      </c>
      <c r="M43" s="24">
        <v>830849</v>
      </c>
      <c r="N43" s="24">
        <v>2216817</v>
      </c>
      <c r="O43" s="24">
        <v>913057</v>
      </c>
      <c r="P43" s="24">
        <v>779206</v>
      </c>
      <c r="Q43" s="24">
        <v>786038</v>
      </c>
      <c r="R43" s="24">
        <v>2478301</v>
      </c>
      <c r="S43" s="24"/>
      <c r="T43" s="24"/>
      <c r="U43" s="24"/>
      <c r="V43" s="24"/>
      <c r="W43" s="24">
        <v>7620336</v>
      </c>
      <c r="X43" s="24">
        <v>10106883</v>
      </c>
      <c r="Y43" s="24">
        <v>-2486547</v>
      </c>
      <c r="Z43" s="6">
        <v>-24.6</v>
      </c>
      <c r="AA43" s="22">
        <v>13395850</v>
      </c>
    </row>
    <row r="44" spans="1:27" ht="13.5">
      <c r="A44" s="5" t="s">
        <v>48</v>
      </c>
      <c r="B44" s="3"/>
      <c r="C44" s="22">
        <v>2683076</v>
      </c>
      <c r="D44" s="22"/>
      <c r="E44" s="23">
        <v>2495220</v>
      </c>
      <c r="F44" s="24">
        <v>2575220</v>
      </c>
      <c r="G44" s="24">
        <v>149947</v>
      </c>
      <c r="H44" s="24">
        <v>221427</v>
      </c>
      <c r="I44" s="24">
        <v>146689</v>
      </c>
      <c r="J44" s="24">
        <v>518063</v>
      </c>
      <c r="K44" s="24">
        <v>174435</v>
      </c>
      <c r="L44" s="24">
        <v>215266</v>
      </c>
      <c r="M44" s="24">
        <v>240815</v>
      </c>
      <c r="N44" s="24">
        <v>630516</v>
      </c>
      <c r="O44" s="24">
        <v>257938</v>
      </c>
      <c r="P44" s="24">
        <v>196398</v>
      </c>
      <c r="Q44" s="24">
        <v>225232</v>
      </c>
      <c r="R44" s="24">
        <v>679568</v>
      </c>
      <c r="S44" s="24"/>
      <c r="T44" s="24"/>
      <c r="U44" s="24"/>
      <c r="V44" s="24"/>
      <c r="W44" s="24">
        <v>1828147</v>
      </c>
      <c r="X44" s="24">
        <v>1871415</v>
      </c>
      <c r="Y44" s="24">
        <v>-43268</v>
      </c>
      <c r="Z44" s="6">
        <v>-2.31</v>
      </c>
      <c r="AA44" s="22">
        <v>2575220</v>
      </c>
    </row>
    <row r="45" spans="1:27" ht="13.5">
      <c r="A45" s="5" t="s">
        <v>49</v>
      </c>
      <c r="B45" s="3"/>
      <c r="C45" s="25">
        <v>2579710</v>
      </c>
      <c r="D45" s="25"/>
      <c r="E45" s="26">
        <v>2666165</v>
      </c>
      <c r="F45" s="27">
        <v>2666170</v>
      </c>
      <c r="G45" s="27">
        <v>170602</v>
      </c>
      <c r="H45" s="27">
        <v>201772</v>
      </c>
      <c r="I45" s="27">
        <v>192031</v>
      </c>
      <c r="J45" s="27">
        <v>564405</v>
      </c>
      <c r="K45" s="27">
        <v>166069</v>
      </c>
      <c r="L45" s="27">
        <v>247721</v>
      </c>
      <c r="M45" s="27">
        <v>189433</v>
      </c>
      <c r="N45" s="27">
        <v>603223</v>
      </c>
      <c r="O45" s="27">
        <v>177279</v>
      </c>
      <c r="P45" s="27">
        <v>197528</v>
      </c>
      <c r="Q45" s="27">
        <v>249171</v>
      </c>
      <c r="R45" s="27">
        <v>623978</v>
      </c>
      <c r="S45" s="27"/>
      <c r="T45" s="27"/>
      <c r="U45" s="27"/>
      <c r="V45" s="27"/>
      <c r="W45" s="27">
        <v>1791606</v>
      </c>
      <c r="X45" s="27">
        <v>1999620</v>
      </c>
      <c r="Y45" s="27">
        <v>-208014</v>
      </c>
      <c r="Z45" s="7">
        <v>-10.4</v>
      </c>
      <c r="AA45" s="25">
        <v>2666170</v>
      </c>
    </row>
    <row r="46" spans="1:27" ht="13.5">
      <c r="A46" s="5" t="s">
        <v>50</v>
      </c>
      <c r="B46" s="3"/>
      <c r="C46" s="22">
        <v>1847405</v>
      </c>
      <c r="D46" s="22"/>
      <c r="E46" s="23">
        <v>1836050</v>
      </c>
      <c r="F46" s="24">
        <v>1836050</v>
      </c>
      <c r="G46" s="24">
        <v>129227</v>
      </c>
      <c r="H46" s="24">
        <v>112718</v>
      </c>
      <c r="I46" s="24">
        <v>129516</v>
      </c>
      <c r="J46" s="24">
        <v>371461</v>
      </c>
      <c r="K46" s="24">
        <v>119373</v>
      </c>
      <c r="L46" s="24">
        <v>209880</v>
      </c>
      <c r="M46" s="24">
        <v>154190</v>
      </c>
      <c r="N46" s="24">
        <v>483443</v>
      </c>
      <c r="O46" s="24">
        <v>113036</v>
      </c>
      <c r="P46" s="24">
        <v>102039</v>
      </c>
      <c r="Q46" s="24">
        <v>100141</v>
      </c>
      <c r="R46" s="24">
        <v>315216</v>
      </c>
      <c r="S46" s="24"/>
      <c r="T46" s="24"/>
      <c r="U46" s="24"/>
      <c r="V46" s="24"/>
      <c r="W46" s="24">
        <v>1170120</v>
      </c>
      <c r="X46" s="24">
        <v>1377036</v>
      </c>
      <c r="Y46" s="24">
        <v>-206916</v>
      </c>
      <c r="Z46" s="6">
        <v>-15.03</v>
      </c>
      <c r="AA46" s="22">
        <v>1836050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50602110</v>
      </c>
      <c r="D48" s="40">
        <f>+D28+D32+D38+D42+D47</f>
        <v>0</v>
      </c>
      <c r="E48" s="41">
        <f t="shared" si="9"/>
        <v>64589964</v>
      </c>
      <c r="F48" s="42">
        <f t="shared" si="9"/>
        <v>54296840</v>
      </c>
      <c r="G48" s="42">
        <f t="shared" si="9"/>
        <v>3400981</v>
      </c>
      <c r="H48" s="42">
        <f t="shared" si="9"/>
        <v>4970820</v>
      </c>
      <c r="I48" s="42">
        <f t="shared" si="9"/>
        <v>3817844</v>
      </c>
      <c r="J48" s="42">
        <f t="shared" si="9"/>
        <v>12189645</v>
      </c>
      <c r="K48" s="42">
        <f t="shared" si="9"/>
        <v>4983711</v>
      </c>
      <c r="L48" s="42">
        <f t="shared" si="9"/>
        <v>5889565</v>
      </c>
      <c r="M48" s="42">
        <f t="shared" si="9"/>
        <v>3524337</v>
      </c>
      <c r="N48" s="42">
        <f t="shared" si="9"/>
        <v>14397613</v>
      </c>
      <c r="O48" s="42">
        <f t="shared" si="9"/>
        <v>9116511</v>
      </c>
      <c r="P48" s="42">
        <f t="shared" si="9"/>
        <v>7207593</v>
      </c>
      <c r="Q48" s="42">
        <f t="shared" si="9"/>
        <v>4650647</v>
      </c>
      <c r="R48" s="42">
        <f t="shared" si="9"/>
        <v>20974751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47562009</v>
      </c>
      <c r="X48" s="42">
        <f t="shared" si="9"/>
        <v>40787199</v>
      </c>
      <c r="Y48" s="42">
        <f t="shared" si="9"/>
        <v>6774810</v>
      </c>
      <c r="Z48" s="43">
        <f>+IF(X48&lt;&gt;0,+(Y48/X48)*100,0)</f>
        <v>16.610137901354786</v>
      </c>
      <c r="AA48" s="40">
        <f>+AA28+AA32+AA38+AA42+AA47</f>
        <v>54296840</v>
      </c>
    </row>
    <row r="49" spans="1:27" ht="13.5">
      <c r="A49" s="14" t="s">
        <v>58</v>
      </c>
      <c r="B49" s="15"/>
      <c r="C49" s="44">
        <f aca="true" t="shared" si="10" ref="C49:Y49">+C25-C48</f>
        <v>22290980</v>
      </c>
      <c r="D49" s="44">
        <f>+D25-D48</f>
        <v>0</v>
      </c>
      <c r="E49" s="45">
        <f t="shared" si="10"/>
        <v>8703636</v>
      </c>
      <c r="F49" s="46">
        <f t="shared" si="10"/>
        <v>-2666740</v>
      </c>
      <c r="G49" s="46">
        <f t="shared" si="10"/>
        <v>6466171</v>
      </c>
      <c r="H49" s="46">
        <f t="shared" si="10"/>
        <v>679545</v>
      </c>
      <c r="I49" s="46">
        <f t="shared" si="10"/>
        <v>2244547</v>
      </c>
      <c r="J49" s="46">
        <f t="shared" si="10"/>
        <v>9390263</v>
      </c>
      <c r="K49" s="46">
        <f t="shared" si="10"/>
        <v>880827</v>
      </c>
      <c r="L49" s="46">
        <f t="shared" si="10"/>
        <v>-321819</v>
      </c>
      <c r="M49" s="46">
        <f t="shared" si="10"/>
        <v>218328</v>
      </c>
      <c r="N49" s="46">
        <f t="shared" si="10"/>
        <v>777336</v>
      </c>
      <c r="O49" s="46">
        <f t="shared" si="10"/>
        <v>-2692104</v>
      </c>
      <c r="P49" s="46">
        <f t="shared" si="10"/>
        <v>-1750522</v>
      </c>
      <c r="Q49" s="46">
        <f t="shared" si="10"/>
        <v>4866123</v>
      </c>
      <c r="R49" s="46">
        <f t="shared" si="10"/>
        <v>423497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10591096</v>
      </c>
      <c r="X49" s="46">
        <f>IF(F25=F48,0,X25-X48)</f>
        <v>14096754</v>
      </c>
      <c r="Y49" s="46">
        <f t="shared" si="10"/>
        <v>-3505658</v>
      </c>
      <c r="Z49" s="47">
        <f>+IF(X49&lt;&gt;0,+(Y49/X49)*100,0)</f>
        <v>-24.86854775219884</v>
      </c>
      <c r="AA49" s="44">
        <f>+AA25-AA48</f>
        <v>-2666740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142713886</v>
      </c>
      <c r="D5" s="19">
        <f>SUM(D6:D8)</f>
        <v>0</v>
      </c>
      <c r="E5" s="20">
        <f t="shared" si="0"/>
        <v>122639567</v>
      </c>
      <c r="F5" s="21">
        <f t="shared" si="0"/>
        <v>125857098</v>
      </c>
      <c r="G5" s="21">
        <f t="shared" si="0"/>
        <v>33271579</v>
      </c>
      <c r="H5" s="21">
        <f t="shared" si="0"/>
        <v>1995342</v>
      </c>
      <c r="I5" s="21">
        <f t="shared" si="0"/>
        <v>3410943</v>
      </c>
      <c r="J5" s="21">
        <f t="shared" si="0"/>
        <v>38677864</v>
      </c>
      <c r="K5" s="21">
        <f t="shared" si="0"/>
        <v>3359574</v>
      </c>
      <c r="L5" s="21">
        <f t="shared" si="0"/>
        <v>3325163</v>
      </c>
      <c r="M5" s="21">
        <f t="shared" si="0"/>
        <v>17898725</v>
      </c>
      <c r="N5" s="21">
        <f t="shared" si="0"/>
        <v>24583462</v>
      </c>
      <c r="O5" s="21">
        <f t="shared" si="0"/>
        <v>5534014</v>
      </c>
      <c r="P5" s="21">
        <f t="shared" si="0"/>
        <v>748394</v>
      </c>
      <c r="Q5" s="21">
        <f t="shared" si="0"/>
        <v>14296432</v>
      </c>
      <c r="R5" s="21">
        <f t="shared" si="0"/>
        <v>20578840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83840166</v>
      </c>
      <c r="X5" s="21">
        <f t="shared" si="0"/>
        <v>94785553</v>
      </c>
      <c r="Y5" s="21">
        <f t="shared" si="0"/>
        <v>-10945387</v>
      </c>
      <c r="Z5" s="4">
        <f>+IF(X5&lt;&gt;0,+(Y5/X5)*100,0)</f>
        <v>-11.54752665735885</v>
      </c>
      <c r="AA5" s="19">
        <f>SUM(AA6:AA8)</f>
        <v>125857098</v>
      </c>
    </row>
    <row r="6" spans="1:27" ht="13.5">
      <c r="A6" s="5" t="s">
        <v>33</v>
      </c>
      <c r="B6" s="3"/>
      <c r="C6" s="22">
        <v>27286609</v>
      </c>
      <c r="D6" s="22"/>
      <c r="E6" s="23">
        <v>5327</v>
      </c>
      <c r="F6" s="24">
        <v>17330</v>
      </c>
      <c r="G6" s="24">
        <v>1798</v>
      </c>
      <c r="H6" s="24">
        <v>1573</v>
      </c>
      <c r="I6" s="24">
        <v>2922</v>
      </c>
      <c r="J6" s="24">
        <v>6293</v>
      </c>
      <c r="K6" s="24">
        <v>2472</v>
      </c>
      <c r="L6" s="24">
        <v>899</v>
      </c>
      <c r="M6" s="24">
        <v>449</v>
      </c>
      <c r="N6" s="24">
        <v>3820</v>
      </c>
      <c r="O6" s="24">
        <v>1348</v>
      </c>
      <c r="P6" s="24">
        <v>674</v>
      </c>
      <c r="Q6" s="24">
        <v>1348</v>
      </c>
      <c r="R6" s="24">
        <v>3370</v>
      </c>
      <c r="S6" s="24"/>
      <c r="T6" s="24"/>
      <c r="U6" s="24"/>
      <c r="V6" s="24"/>
      <c r="W6" s="24">
        <v>13483</v>
      </c>
      <c r="X6" s="24">
        <v>3996</v>
      </c>
      <c r="Y6" s="24">
        <v>9487</v>
      </c>
      <c r="Z6" s="6">
        <v>237.41</v>
      </c>
      <c r="AA6" s="22">
        <v>17330</v>
      </c>
    </row>
    <row r="7" spans="1:27" ht="13.5">
      <c r="A7" s="5" t="s">
        <v>34</v>
      </c>
      <c r="B7" s="3"/>
      <c r="C7" s="25">
        <v>112162767</v>
      </c>
      <c r="D7" s="25"/>
      <c r="E7" s="26">
        <v>117388201</v>
      </c>
      <c r="F7" s="27">
        <v>119340729</v>
      </c>
      <c r="G7" s="27">
        <v>33168140</v>
      </c>
      <c r="H7" s="27">
        <v>1792673</v>
      </c>
      <c r="I7" s="27">
        <v>3209540</v>
      </c>
      <c r="J7" s="27">
        <v>38170353</v>
      </c>
      <c r="K7" s="27">
        <v>3306991</v>
      </c>
      <c r="L7" s="27">
        <v>3231836</v>
      </c>
      <c r="M7" s="27">
        <v>17826849</v>
      </c>
      <c r="N7" s="27">
        <v>24365676</v>
      </c>
      <c r="O7" s="27">
        <v>5466221</v>
      </c>
      <c r="P7" s="27">
        <v>669051</v>
      </c>
      <c r="Q7" s="27">
        <v>14055178</v>
      </c>
      <c r="R7" s="27">
        <v>20190450</v>
      </c>
      <c r="S7" s="27"/>
      <c r="T7" s="27"/>
      <c r="U7" s="27"/>
      <c r="V7" s="27"/>
      <c r="W7" s="27">
        <v>82726479</v>
      </c>
      <c r="X7" s="27">
        <v>90847027</v>
      </c>
      <c r="Y7" s="27">
        <v>-8120548</v>
      </c>
      <c r="Z7" s="7">
        <v>-8.94</v>
      </c>
      <c r="AA7" s="25">
        <v>119340729</v>
      </c>
    </row>
    <row r="8" spans="1:27" ht="13.5">
      <c r="A8" s="5" t="s">
        <v>35</v>
      </c>
      <c r="B8" s="3"/>
      <c r="C8" s="22">
        <v>3264510</v>
      </c>
      <c r="D8" s="22"/>
      <c r="E8" s="23">
        <v>5246039</v>
      </c>
      <c r="F8" s="24">
        <v>6499039</v>
      </c>
      <c r="G8" s="24">
        <v>101641</v>
      </c>
      <c r="H8" s="24">
        <v>201096</v>
      </c>
      <c r="I8" s="24">
        <v>198481</v>
      </c>
      <c r="J8" s="24">
        <v>501218</v>
      </c>
      <c r="K8" s="24">
        <v>50111</v>
      </c>
      <c r="L8" s="24">
        <v>92428</v>
      </c>
      <c r="M8" s="24">
        <v>71427</v>
      </c>
      <c r="N8" s="24">
        <v>213966</v>
      </c>
      <c r="O8" s="24">
        <v>66445</v>
      </c>
      <c r="P8" s="24">
        <v>78669</v>
      </c>
      <c r="Q8" s="24">
        <v>239906</v>
      </c>
      <c r="R8" s="24">
        <v>385020</v>
      </c>
      <c r="S8" s="24"/>
      <c r="T8" s="24"/>
      <c r="U8" s="24"/>
      <c r="V8" s="24"/>
      <c r="W8" s="24">
        <v>1100204</v>
      </c>
      <c r="X8" s="24">
        <v>3934530</v>
      </c>
      <c r="Y8" s="24">
        <v>-2834326</v>
      </c>
      <c r="Z8" s="6">
        <v>-72.04</v>
      </c>
      <c r="AA8" s="22">
        <v>6499039</v>
      </c>
    </row>
    <row r="9" spans="1:27" ht="13.5">
      <c r="A9" s="2" t="s">
        <v>36</v>
      </c>
      <c r="B9" s="3"/>
      <c r="C9" s="19">
        <f aca="true" t="shared" si="1" ref="C9:Y9">SUM(C10:C14)</f>
        <v>14116162</v>
      </c>
      <c r="D9" s="19">
        <f>SUM(D10:D14)</f>
        <v>0</v>
      </c>
      <c r="E9" s="20">
        <f t="shared" si="1"/>
        <v>12007280</v>
      </c>
      <c r="F9" s="21">
        <f t="shared" si="1"/>
        <v>11691848</v>
      </c>
      <c r="G9" s="21">
        <f t="shared" si="1"/>
        <v>277801</v>
      </c>
      <c r="H9" s="21">
        <f t="shared" si="1"/>
        <v>537728</v>
      </c>
      <c r="I9" s="21">
        <f t="shared" si="1"/>
        <v>551582</v>
      </c>
      <c r="J9" s="21">
        <f t="shared" si="1"/>
        <v>1367111</v>
      </c>
      <c r="K9" s="21">
        <f t="shared" si="1"/>
        <v>1089699</v>
      </c>
      <c r="L9" s="21">
        <f t="shared" si="1"/>
        <v>827950</v>
      </c>
      <c r="M9" s="21">
        <f t="shared" si="1"/>
        <v>394372</v>
      </c>
      <c r="N9" s="21">
        <f t="shared" si="1"/>
        <v>2312021</v>
      </c>
      <c r="O9" s="21">
        <f t="shared" si="1"/>
        <v>641167</v>
      </c>
      <c r="P9" s="21">
        <f t="shared" si="1"/>
        <v>357371</v>
      </c>
      <c r="Q9" s="21">
        <f t="shared" si="1"/>
        <v>429577</v>
      </c>
      <c r="R9" s="21">
        <f t="shared" si="1"/>
        <v>1428115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5107247</v>
      </c>
      <c r="X9" s="21">
        <f t="shared" si="1"/>
        <v>9323159</v>
      </c>
      <c r="Y9" s="21">
        <f t="shared" si="1"/>
        <v>-4215912</v>
      </c>
      <c r="Z9" s="4">
        <f>+IF(X9&lt;&gt;0,+(Y9/X9)*100,0)</f>
        <v>-45.219780119592514</v>
      </c>
      <c r="AA9" s="19">
        <f>SUM(AA10:AA14)</f>
        <v>11691848</v>
      </c>
    </row>
    <row r="10" spans="1:27" ht="13.5">
      <c r="A10" s="5" t="s">
        <v>37</v>
      </c>
      <c r="B10" s="3"/>
      <c r="C10" s="22">
        <v>6506119</v>
      </c>
      <c r="D10" s="22"/>
      <c r="E10" s="23">
        <v>6763582</v>
      </c>
      <c r="F10" s="24">
        <v>6871082</v>
      </c>
      <c r="G10" s="24">
        <v>51579</v>
      </c>
      <c r="H10" s="24">
        <v>75923</v>
      </c>
      <c r="I10" s="24">
        <v>50808</v>
      </c>
      <c r="J10" s="24">
        <v>178310</v>
      </c>
      <c r="K10" s="24">
        <v>43267</v>
      </c>
      <c r="L10" s="24">
        <v>60851</v>
      </c>
      <c r="M10" s="24">
        <v>85950</v>
      </c>
      <c r="N10" s="24">
        <v>190068</v>
      </c>
      <c r="O10" s="24">
        <v>66190</v>
      </c>
      <c r="P10" s="24">
        <v>54041</v>
      </c>
      <c r="Q10" s="24">
        <v>60164</v>
      </c>
      <c r="R10" s="24">
        <v>180395</v>
      </c>
      <c r="S10" s="24"/>
      <c r="T10" s="24"/>
      <c r="U10" s="24"/>
      <c r="V10" s="24"/>
      <c r="W10" s="24">
        <v>548773</v>
      </c>
      <c r="X10" s="24">
        <v>5072688</v>
      </c>
      <c r="Y10" s="24">
        <v>-4523915</v>
      </c>
      <c r="Z10" s="6">
        <v>-89.18</v>
      </c>
      <c r="AA10" s="22">
        <v>6871082</v>
      </c>
    </row>
    <row r="11" spans="1:27" ht="13.5">
      <c r="A11" s="5" t="s">
        <v>38</v>
      </c>
      <c r="B11" s="3"/>
      <c r="C11" s="22">
        <v>2460711</v>
      </c>
      <c r="D11" s="22"/>
      <c r="E11" s="23">
        <v>2605743</v>
      </c>
      <c r="F11" s="24">
        <v>2599943</v>
      </c>
      <c r="G11" s="24">
        <v>61556</v>
      </c>
      <c r="H11" s="24">
        <v>187013</v>
      </c>
      <c r="I11" s="24">
        <v>317382</v>
      </c>
      <c r="J11" s="24">
        <v>565951</v>
      </c>
      <c r="K11" s="24">
        <v>787783</v>
      </c>
      <c r="L11" s="24">
        <v>76458</v>
      </c>
      <c r="M11" s="24">
        <v>35883</v>
      </c>
      <c r="N11" s="24">
        <v>900124</v>
      </c>
      <c r="O11" s="24">
        <v>146635</v>
      </c>
      <c r="P11" s="24">
        <v>145086</v>
      </c>
      <c r="Q11" s="24">
        <v>197535</v>
      </c>
      <c r="R11" s="24">
        <v>489256</v>
      </c>
      <c r="S11" s="24"/>
      <c r="T11" s="24"/>
      <c r="U11" s="24"/>
      <c r="V11" s="24"/>
      <c r="W11" s="24">
        <v>1955331</v>
      </c>
      <c r="X11" s="24">
        <v>2273603</v>
      </c>
      <c r="Y11" s="24">
        <v>-318272</v>
      </c>
      <c r="Z11" s="6">
        <v>-14</v>
      </c>
      <c r="AA11" s="22">
        <v>2599943</v>
      </c>
    </row>
    <row r="12" spans="1:27" ht="13.5">
      <c r="A12" s="5" t="s">
        <v>39</v>
      </c>
      <c r="B12" s="3"/>
      <c r="C12" s="22">
        <v>4861754</v>
      </c>
      <c r="D12" s="22"/>
      <c r="E12" s="23">
        <v>2330149</v>
      </c>
      <c r="F12" s="24">
        <v>1913017</v>
      </c>
      <c r="G12" s="24">
        <v>143542</v>
      </c>
      <c r="H12" s="24">
        <v>252290</v>
      </c>
      <c r="I12" s="24">
        <v>158567</v>
      </c>
      <c r="J12" s="24">
        <v>554399</v>
      </c>
      <c r="K12" s="24">
        <v>233947</v>
      </c>
      <c r="L12" s="24">
        <v>665939</v>
      </c>
      <c r="M12" s="24">
        <v>252051</v>
      </c>
      <c r="N12" s="24">
        <v>1151937</v>
      </c>
      <c r="O12" s="24">
        <v>407272</v>
      </c>
      <c r="P12" s="24">
        <v>119426</v>
      </c>
      <c r="Q12" s="24">
        <v>147768</v>
      </c>
      <c r="R12" s="24">
        <v>674466</v>
      </c>
      <c r="S12" s="24"/>
      <c r="T12" s="24"/>
      <c r="U12" s="24"/>
      <c r="V12" s="24"/>
      <c r="W12" s="24">
        <v>2380802</v>
      </c>
      <c r="X12" s="24">
        <v>1746009</v>
      </c>
      <c r="Y12" s="24">
        <v>634793</v>
      </c>
      <c r="Z12" s="6">
        <v>36.36</v>
      </c>
      <c r="AA12" s="22">
        <v>1913017</v>
      </c>
    </row>
    <row r="13" spans="1:27" ht="13.5">
      <c r="A13" s="5" t="s">
        <v>40</v>
      </c>
      <c r="B13" s="3"/>
      <c r="C13" s="22">
        <v>287578</v>
      </c>
      <c r="D13" s="22"/>
      <c r="E13" s="23">
        <v>307806</v>
      </c>
      <c r="F13" s="24">
        <v>307806</v>
      </c>
      <c r="G13" s="24">
        <v>21124</v>
      </c>
      <c r="H13" s="24">
        <v>22502</v>
      </c>
      <c r="I13" s="24">
        <v>24825</v>
      </c>
      <c r="J13" s="24">
        <v>68451</v>
      </c>
      <c r="K13" s="24">
        <v>24702</v>
      </c>
      <c r="L13" s="24">
        <v>24702</v>
      </c>
      <c r="M13" s="24">
        <v>20488</v>
      </c>
      <c r="N13" s="24">
        <v>69892</v>
      </c>
      <c r="O13" s="24">
        <v>21070</v>
      </c>
      <c r="P13" s="24">
        <v>38818</v>
      </c>
      <c r="Q13" s="24">
        <v>24110</v>
      </c>
      <c r="R13" s="24">
        <v>83998</v>
      </c>
      <c r="S13" s="24"/>
      <c r="T13" s="24"/>
      <c r="U13" s="24"/>
      <c r="V13" s="24"/>
      <c r="W13" s="24">
        <v>222341</v>
      </c>
      <c r="X13" s="24">
        <v>230859</v>
      </c>
      <c r="Y13" s="24">
        <v>-8518</v>
      </c>
      <c r="Z13" s="6">
        <v>-3.69</v>
      </c>
      <c r="AA13" s="22">
        <v>307806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4135860</v>
      </c>
      <c r="D15" s="19">
        <f>SUM(D16:D18)</f>
        <v>0</v>
      </c>
      <c r="E15" s="20">
        <f t="shared" si="2"/>
        <v>6567651</v>
      </c>
      <c r="F15" s="21">
        <f t="shared" si="2"/>
        <v>7534563</v>
      </c>
      <c r="G15" s="21">
        <f t="shared" si="2"/>
        <v>-731741</v>
      </c>
      <c r="H15" s="21">
        <f t="shared" si="2"/>
        <v>889617</v>
      </c>
      <c r="I15" s="21">
        <f t="shared" si="2"/>
        <v>314943</v>
      </c>
      <c r="J15" s="21">
        <f t="shared" si="2"/>
        <v>472819</v>
      </c>
      <c r="K15" s="21">
        <f t="shared" si="2"/>
        <v>70823</v>
      </c>
      <c r="L15" s="21">
        <f t="shared" si="2"/>
        <v>469881</v>
      </c>
      <c r="M15" s="21">
        <f t="shared" si="2"/>
        <v>103589</v>
      </c>
      <c r="N15" s="21">
        <f t="shared" si="2"/>
        <v>644293</v>
      </c>
      <c r="O15" s="21">
        <f t="shared" si="2"/>
        <v>1084721</v>
      </c>
      <c r="P15" s="21">
        <f t="shared" si="2"/>
        <v>-127641</v>
      </c>
      <c r="Q15" s="21">
        <f t="shared" si="2"/>
        <v>730500</v>
      </c>
      <c r="R15" s="21">
        <f t="shared" si="2"/>
        <v>1687580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2804692</v>
      </c>
      <c r="X15" s="21">
        <f t="shared" si="2"/>
        <v>4927338</v>
      </c>
      <c r="Y15" s="21">
        <f t="shared" si="2"/>
        <v>-2122646</v>
      </c>
      <c r="Z15" s="4">
        <f>+IF(X15&lt;&gt;0,+(Y15/X15)*100,0)</f>
        <v>-43.07896068830675</v>
      </c>
      <c r="AA15" s="19">
        <f>SUM(AA16:AA18)</f>
        <v>7534563</v>
      </c>
    </row>
    <row r="16" spans="1:27" ht="13.5">
      <c r="A16" s="5" t="s">
        <v>43</v>
      </c>
      <c r="B16" s="3"/>
      <c r="C16" s="22">
        <v>439634</v>
      </c>
      <c r="D16" s="22"/>
      <c r="E16" s="23">
        <v>482607</v>
      </c>
      <c r="F16" s="24">
        <v>1134887</v>
      </c>
      <c r="G16" s="24">
        <v>62584</v>
      </c>
      <c r="H16" s="24">
        <v>26191</v>
      </c>
      <c r="I16" s="24">
        <v>34653</v>
      </c>
      <c r="J16" s="24">
        <v>123428</v>
      </c>
      <c r="K16" s="24">
        <v>14090</v>
      </c>
      <c r="L16" s="24">
        <v>62787</v>
      </c>
      <c r="M16" s="24">
        <v>12192</v>
      </c>
      <c r="N16" s="24">
        <v>89069</v>
      </c>
      <c r="O16" s="24">
        <v>13329</v>
      </c>
      <c r="P16" s="24">
        <v>45700</v>
      </c>
      <c r="Q16" s="24">
        <v>91384</v>
      </c>
      <c r="R16" s="24">
        <v>150413</v>
      </c>
      <c r="S16" s="24"/>
      <c r="T16" s="24"/>
      <c r="U16" s="24"/>
      <c r="V16" s="24"/>
      <c r="W16" s="24">
        <v>362910</v>
      </c>
      <c r="X16" s="24">
        <v>361953</v>
      </c>
      <c r="Y16" s="24">
        <v>957</v>
      </c>
      <c r="Z16" s="6">
        <v>0.26</v>
      </c>
      <c r="AA16" s="22">
        <v>1134887</v>
      </c>
    </row>
    <row r="17" spans="1:27" ht="13.5">
      <c r="A17" s="5" t="s">
        <v>44</v>
      </c>
      <c r="B17" s="3"/>
      <c r="C17" s="22">
        <v>3696226</v>
      </c>
      <c r="D17" s="22"/>
      <c r="E17" s="23">
        <v>6085044</v>
      </c>
      <c r="F17" s="24">
        <v>6399676</v>
      </c>
      <c r="G17" s="24">
        <v>-794325</v>
      </c>
      <c r="H17" s="24">
        <v>863426</v>
      </c>
      <c r="I17" s="24">
        <v>280290</v>
      </c>
      <c r="J17" s="24">
        <v>349391</v>
      </c>
      <c r="K17" s="24">
        <v>56733</v>
      </c>
      <c r="L17" s="24">
        <v>407094</v>
      </c>
      <c r="M17" s="24">
        <v>91397</v>
      </c>
      <c r="N17" s="24">
        <v>555224</v>
      </c>
      <c r="O17" s="24">
        <v>1071392</v>
      </c>
      <c r="P17" s="24">
        <v>-173341</v>
      </c>
      <c r="Q17" s="24">
        <v>639116</v>
      </c>
      <c r="R17" s="24">
        <v>1537167</v>
      </c>
      <c r="S17" s="24"/>
      <c r="T17" s="24"/>
      <c r="U17" s="24"/>
      <c r="V17" s="24"/>
      <c r="W17" s="24">
        <v>2441782</v>
      </c>
      <c r="X17" s="24">
        <v>4565385</v>
      </c>
      <c r="Y17" s="24">
        <v>-2123603</v>
      </c>
      <c r="Z17" s="6">
        <v>-46.52</v>
      </c>
      <c r="AA17" s="22">
        <v>6399676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135925684</v>
      </c>
      <c r="D19" s="19">
        <f>SUM(D20:D23)</f>
        <v>0</v>
      </c>
      <c r="E19" s="20">
        <f t="shared" si="3"/>
        <v>158248845</v>
      </c>
      <c r="F19" s="21">
        <f t="shared" si="3"/>
        <v>158922574</v>
      </c>
      <c r="G19" s="21">
        <f t="shared" si="3"/>
        <v>11348894</v>
      </c>
      <c r="H19" s="21">
        <f t="shared" si="3"/>
        <v>14782625</v>
      </c>
      <c r="I19" s="21">
        <f t="shared" si="3"/>
        <v>8460443</v>
      </c>
      <c r="J19" s="21">
        <f t="shared" si="3"/>
        <v>34591962</v>
      </c>
      <c r="K19" s="21">
        <f t="shared" si="3"/>
        <v>11401282</v>
      </c>
      <c r="L19" s="21">
        <f t="shared" si="3"/>
        <v>12252515</v>
      </c>
      <c r="M19" s="21">
        <f t="shared" si="3"/>
        <v>10521318</v>
      </c>
      <c r="N19" s="21">
        <f t="shared" si="3"/>
        <v>34175115</v>
      </c>
      <c r="O19" s="21">
        <f t="shared" si="3"/>
        <v>14769229</v>
      </c>
      <c r="P19" s="21">
        <f t="shared" si="3"/>
        <v>13313803</v>
      </c>
      <c r="Q19" s="21">
        <f t="shared" si="3"/>
        <v>14391388</v>
      </c>
      <c r="R19" s="21">
        <f t="shared" si="3"/>
        <v>42474420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111241497</v>
      </c>
      <c r="X19" s="21">
        <f t="shared" si="3"/>
        <v>118656591</v>
      </c>
      <c r="Y19" s="21">
        <f t="shared" si="3"/>
        <v>-7415094</v>
      </c>
      <c r="Z19" s="4">
        <f>+IF(X19&lt;&gt;0,+(Y19/X19)*100,0)</f>
        <v>-6.249205322273248</v>
      </c>
      <c r="AA19" s="19">
        <f>SUM(AA20:AA23)</f>
        <v>158922574</v>
      </c>
    </row>
    <row r="20" spans="1:27" ht="13.5">
      <c r="A20" s="5" t="s">
        <v>47</v>
      </c>
      <c r="B20" s="3"/>
      <c r="C20" s="22">
        <v>94370881</v>
      </c>
      <c r="D20" s="22"/>
      <c r="E20" s="23">
        <v>110222680</v>
      </c>
      <c r="F20" s="24">
        <v>110584709</v>
      </c>
      <c r="G20" s="24">
        <v>7974959</v>
      </c>
      <c r="H20" s="24">
        <v>8403101</v>
      </c>
      <c r="I20" s="24">
        <v>8087738</v>
      </c>
      <c r="J20" s="24">
        <v>24465798</v>
      </c>
      <c r="K20" s="24">
        <v>7858700</v>
      </c>
      <c r="L20" s="24">
        <v>8509776</v>
      </c>
      <c r="M20" s="24">
        <v>6617264</v>
      </c>
      <c r="N20" s="24">
        <v>22985740</v>
      </c>
      <c r="O20" s="24">
        <v>9702343</v>
      </c>
      <c r="P20" s="24">
        <v>9185804</v>
      </c>
      <c r="Q20" s="24">
        <v>10524340</v>
      </c>
      <c r="R20" s="24">
        <v>29412487</v>
      </c>
      <c r="S20" s="24"/>
      <c r="T20" s="24"/>
      <c r="U20" s="24"/>
      <c r="V20" s="24"/>
      <c r="W20" s="24">
        <v>76864025</v>
      </c>
      <c r="X20" s="24">
        <v>82218277</v>
      </c>
      <c r="Y20" s="24">
        <v>-5354252</v>
      </c>
      <c r="Z20" s="6">
        <v>-6.51</v>
      </c>
      <c r="AA20" s="22">
        <v>110584709</v>
      </c>
    </row>
    <row r="21" spans="1:27" ht="13.5">
      <c r="A21" s="5" t="s">
        <v>48</v>
      </c>
      <c r="B21" s="3"/>
      <c r="C21" s="22">
        <v>15221526</v>
      </c>
      <c r="D21" s="22"/>
      <c r="E21" s="23">
        <v>18372299</v>
      </c>
      <c r="F21" s="24">
        <v>18654499</v>
      </c>
      <c r="G21" s="24">
        <v>901088</v>
      </c>
      <c r="H21" s="24">
        <v>3954272</v>
      </c>
      <c r="I21" s="24">
        <v>-2025802</v>
      </c>
      <c r="J21" s="24">
        <v>2829558</v>
      </c>
      <c r="K21" s="24">
        <v>1187458</v>
      </c>
      <c r="L21" s="24">
        <v>1408759</v>
      </c>
      <c r="M21" s="24">
        <v>1574473</v>
      </c>
      <c r="N21" s="24">
        <v>4170690</v>
      </c>
      <c r="O21" s="24">
        <v>2744746</v>
      </c>
      <c r="P21" s="24">
        <v>1821931</v>
      </c>
      <c r="Q21" s="24">
        <v>1590795</v>
      </c>
      <c r="R21" s="24">
        <v>6157472</v>
      </c>
      <c r="S21" s="24"/>
      <c r="T21" s="24"/>
      <c r="U21" s="24"/>
      <c r="V21" s="24"/>
      <c r="W21" s="24">
        <v>13157720</v>
      </c>
      <c r="X21" s="24">
        <v>14197910</v>
      </c>
      <c r="Y21" s="24">
        <v>-1040190</v>
      </c>
      <c r="Z21" s="6">
        <v>-7.33</v>
      </c>
      <c r="AA21" s="22">
        <v>18654499</v>
      </c>
    </row>
    <row r="22" spans="1:27" ht="13.5">
      <c r="A22" s="5" t="s">
        <v>49</v>
      </c>
      <c r="B22" s="3"/>
      <c r="C22" s="25">
        <v>13009647</v>
      </c>
      <c r="D22" s="25"/>
      <c r="E22" s="26">
        <v>14837145</v>
      </c>
      <c r="F22" s="27">
        <v>14840645</v>
      </c>
      <c r="G22" s="27">
        <v>1215804</v>
      </c>
      <c r="H22" s="27">
        <v>1195194</v>
      </c>
      <c r="I22" s="27">
        <v>1178120</v>
      </c>
      <c r="J22" s="27">
        <v>3589118</v>
      </c>
      <c r="K22" s="27">
        <v>1155315</v>
      </c>
      <c r="L22" s="27">
        <v>1140480</v>
      </c>
      <c r="M22" s="27">
        <v>1141890</v>
      </c>
      <c r="N22" s="27">
        <v>3437685</v>
      </c>
      <c r="O22" s="27">
        <v>1136769</v>
      </c>
      <c r="P22" s="27">
        <v>1124210</v>
      </c>
      <c r="Q22" s="27">
        <v>1102392</v>
      </c>
      <c r="R22" s="27">
        <v>3363371</v>
      </c>
      <c r="S22" s="27"/>
      <c r="T22" s="27"/>
      <c r="U22" s="27"/>
      <c r="V22" s="27"/>
      <c r="W22" s="27">
        <v>10390174</v>
      </c>
      <c r="X22" s="27">
        <v>11127861</v>
      </c>
      <c r="Y22" s="27">
        <v>-737687</v>
      </c>
      <c r="Z22" s="7">
        <v>-6.63</v>
      </c>
      <c r="AA22" s="25">
        <v>14840645</v>
      </c>
    </row>
    <row r="23" spans="1:27" ht="13.5">
      <c r="A23" s="5" t="s">
        <v>50</v>
      </c>
      <c r="B23" s="3"/>
      <c r="C23" s="22">
        <v>13323630</v>
      </c>
      <c r="D23" s="22"/>
      <c r="E23" s="23">
        <v>14816721</v>
      </c>
      <c r="F23" s="24">
        <v>14842721</v>
      </c>
      <c r="G23" s="24">
        <v>1257043</v>
      </c>
      <c r="H23" s="24">
        <v>1230058</v>
      </c>
      <c r="I23" s="24">
        <v>1220387</v>
      </c>
      <c r="J23" s="24">
        <v>3707488</v>
      </c>
      <c r="K23" s="24">
        <v>1199809</v>
      </c>
      <c r="L23" s="24">
        <v>1193500</v>
      </c>
      <c r="M23" s="24">
        <v>1187691</v>
      </c>
      <c r="N23" s="24">
        <v>3581000</v>
      </c>
      <c r="O23" s="24">
        <v>1185371</v>
      </c>
      <c r="P23" s="24">
        <v>1181858</v>
      </c>
      <c r="Q23" s="24">
        <v>1173861</v>
      </c>
      <c r="R23" s="24">
        <v>3541090</v>
      </c>
      <c r="S23" s="24"/>
      <c r="T23" s="24"/>
      <c r="U23" s="24"/>
      <c r="V23" s="24"/>
      <c r="W23" s="24">
        <v>10829578</v>
      </c>
      <c r="X23" s="24">
        <v>11112543</v>
      </c>
      <c r="Y23" s="24">
        <v>-282965</v>
      </c>
      <c r="Z23" s="6">
        <v>-2.55</v>
      </c>
      <c r="AA23" s="22">
        <v>14842721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296891592</v>
      </c>
      <c r="D25" s="40">
        <f>+D5+D9+D15+D19+D24</f>
        <v>0</v>
      </c>
      <c r="E25" s="41">
        <f t="shared" si="4"/>
        <v>299463343</v>
      </c>
      <c r="F25" s="42">
        <f t="shared" si="4"/>
        <v>304006083</v>
      </c>
      <c r="G25" s="42">
        <f t="shared" si="4"/>
        <v>44166533</v>
      </c>
      <c r="H25" s="42">
        <f t="shared" si="4"/>
        <v>18205312</v>
      </c>
      <c r="I25" s="42">
        <f t="shared" si="4"/>
        <v>12737911</v>
      </c>
      <c r="J25" s="42">
        <f t="shared" si="4"/>
        <v>75109756</v>
      </c>
      <c r="K25" s="42">
        <f t="shared" si="4"/>
        <v>15921378</v>
      </c>
      <c r="L25" s="42">
        <f t="shared" si="4"/>
        <v>16875509</v>
      </c>
      <c r="M25" s="42">
        <f t="shared" si="4"/>
        <v>28918004</v>
      </c>
      <c r="N25" s="42">
        <f t="shared" si="4"/>
        <v>61714891</v>
      </c>
      <c r="O25" s="42">
        <f t="shared" si="4"/>
        <v>22029131</v>
      </c>
      <c r="P25" s="42">
        <f t="shared" si="4"/>
        <v>14291927</v>
      </c>
      <c r="Q25" s="42">
        <f t="shared" si="4"/>
        <v>29847897</v>
      </c>
      <c r="R25" s="42">
        <f t="shared" si="4"/>
        <v>66168955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202993602</v>
      </c>
      <c r="X25" s="42">
        <f t="shared" si="4"/>
        <v>227692641</v>
      </c>
      <c r="Y25" s="42">
        <f t="shared" si="4"/>
        <v>-24699039</v>
      </c>
      <c r="Z25" s="43">
        <f>+IF(X25&lt;&gt;0,+(Y25/X25)*100,0)</f>
        <v>-10.847535032983345</v>
      </c>
      <c r="AA25" s="40">
        <f>+AA5+AA9+AA15+AA19+AA24</f>
        <v>304006083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68763639</v>
      </c>
      <c r="D28" s="19">
        <f>SUM(D29:D31)</f>
        <v>0</v>
      </c>
      <c r="E28" s="20">
        <f t="shared" si="5"/>
        <v>70183028</v>
      </c>
      <c r="F28" s="21">
        <f t="shared" si="5"/>
        <v>70685154</v>
      </c>
      <c r="G28" s="21">
        <f t="shared" si="5"/>
        <v>2558245</v>
      </c>
      <c r="H28" s="21">
        <f t="shared" si="5"/>
        <v>3689105</v>
      </c>
      <c r="I28" s="21">
        <f t="shared" si="5"/>
        <v>3747480</v>
      </c>
      <c r="J28" s="21">
        <f t="shared" si="5"/>
        <v>9994830</v>
      </c>
      <c r="K28" s="21">
        <f t="shared" si="5"/>
        <v>2998435</v>
      </c>
      <c r="L28" s="21">
        <f t="shared" si="5"/>
        <v>4710793</v>
      </c>
      <c r="M28" s="21">
        <f t="shared" si="5"/>
        <v>3332633</v>
      </c>
      <c r="N28" s="21">
        <f t="shared" si="5"/>
        <v>11041861</v>
      </c>
      <c r="O28" s="21">
        <f t="shared" si="5"/>
        <v>4388415</v>
      </c>
      <c r="P28" s="21">
        <f t="shared" si="5"/>
        <v>3438547</v>
      </c>
      <c r="Q28" s="21">
        <f t="shared" si="5"/>
        <v>3364897</v>
      </c>
      <c r="R28" s="21">
        <f t="shared" si="5"/>
        <v>11191859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32228550</v>
      </c>
      <c r="X28" s="21">
        <f t="shared" si="5"/>
        <v>50553028</v>
      </c>
      <c r="Y28" s="21">
        <f t="shared" si="5"/>
        <v>-18324478</v>
      </c>
      <c r="Z28" s="4">
        <f>+IF(X28&lt;&gt;0,+(Y28/X28)*100,0)</f>
        <v>-36.24803246207131</v>
      </c>
      <c r="AA28" s="19">
        <f>SUM(AA29:AA31)</f>
        <v>70685154</v>
      </c>
    </row>
    <row r="29" spans="1:27" ht="13.5">
      <c r="A29" s="5" t="s">
        <v>33</v>
      </c>
      <c r="B29" s="3"/>
      <c r="C29" s="22">
        <v>12432804</v>
      </c>
      <c r="D29" s="22"/>
      <c r="E29" s="23">
        <v>14161996</v>
      </c>
      <c r="F29" s="24">
        <v>13189113</v>
      </c>
      <c r="G29" s="24">
        <v>719594</v>
      </c>
      <c r="H29" s="24">
        <v>690476</v>
      </c>
      <c r="I29" s="24">
        <v>790629</v>
      </c>
      <c r="J29" s="24">
        <v>2200699</v>
      </c>
      <c r="K29" s="24">
        <v>757271</v>
      </c>
      <c r="L29" s="24">
        <v>826131</v>
      </c>
      <c r="M29" s="24">
        <v>787772</v>
      </c>
      <c r="N29" s="24">
        <v>2371174</v>
      </c>
      <c r="O29" s="24">
        <v>841434</v>
      </c>
      <c r="P29" s="24">
        <v>888840</v>
      </c>
      <c r="Q29" s="24">
        <v>809097</v>
      </c>
      <c r="R29" s="24">
        <v>2539371</v>
      </c>
      <c r="S29" s="24"/>
      <c r="T29" s="24"/>
      <c r="U29" s="24"/>
      <c r="V29" s="24"/>
      <c r="W29" s="24">
        <v>7111244</v>
      </c>
      <c r="X29" s="24">
        <v>10728703</v>
      </c>
      <c r="Y29" s="24">
        <v>-3617459</v>
      </c>
      <c r="Z29" s="6">
        <v>-33.72</v>
      </c>
      <c r="AA29" s="22">
        <v>13189113</v>
      </c>
    </row>
    <row r="30" spans="1:27" ht="13.5">
      <c r="A30" s="5" t="s">
        <v>34</v>
      </c>
      <c r="B30" s="3"/>
      <c r="C30" s="25">
        <v>39193693</v>
      </c>
      <c r="D30" s="25"/>
      <c r="E30" s="26">
        <v>38639993</v>
      </c>
      <c r="F30" s="27">
        <v>38846199</v>
      </c>
      <c r="G30" s="27">
        <v>1196926</v>
      </c>
      <c r="H30" s="27">
        <v>1719883</v>
      </c>
      <c r="I30" s="27">
        <v>2017260</v>
      </c>
      <c r="J30" s="27">
        <v>4934069</v>
      </c>
      <c r="K30" s="27">
        <v>1421829</v>
      </c>
      <c r="L30" s="27">
        <v>2649101</v>
      </c>
      <c r="M30" s="27">
        <v>1513399</v>
      </c>
      <c r="N30" s="27">
        <v>5584329</v>
      </c>
      <c r="O30" s="27">
        <v>2572793</v>
      </c>
      <c r="P30" s="27">
        <v>1560424</v>
      </c>
      <c r="Q30" s="27">
        <v>1454956</v>
      </c>
      <c r="R30" s="27">
        <v>5588173</v>
      </c>
      <c r="S30" s="27"/>
      <c r="T30" s="27"/>
      <c r="U30" s="27"/>
      <c r="V30" s="27"/>
      <c r="W30" s="27">
        <v>16106571</v>
      </c>
      <c r="X30" s="27">
        <v>29599054</v>
      </c>
      <c r="Y30" s="27">
        <v>-13492483</v>
      </c>
      <c r="Z30" s="7">
        <v>-45.58</v>
      </c>
      <c r="AA30" s="25">
        <v>38846199</v>
      </c>
    </row>
    <row r="31" spans="1:27" ht="13.5">
      <c r="A31" s="5" t="s">
        <v>35</v>
      </c>
      <c r="B31" s="3"/>
      <c r="C31" s="22">
        <v>17137142</v>
      </c>
      <c r="D31" s="22"/>
      <c r="E31" s="23">
        <v>17381039</v>
      </c>
      <c r="F31" s="24">
        <v>18649842</v>
      </c>
      <c r="G31" s="24">
        <v>641725</v>
      </c>
      <c r="H31" s="24">
        <v>1278746</v>
      </c>
      <c r="I31" s="24">
        <v>939591</v>
      </c>
      <c r="J31" s="24">
        <v>2860062</v>
      </c>
      <c r="K31" s="24">
        <v>819335</v>
      </c>
      <c r="L31" s="24">
        <v>1235561</v>
      </c>
      <c r="M31" s="24">
        <v>1031462</v>
      </c>
      <c r="N31" s="24">
        <v>3086358</v>
      </c>
      <c r="O31" s="24">
        <v>974188</v>
      </c>
      <c r="P31" s="24">
        <v>989283</v>
      </c>
      <c r="Q31" s="24">
        <v>1100844</v>
      </c>
      <c r="R31" s="24">
        <v>3064315</v>
      </c>
      <c r="S31" s="24"/>
      <c r="T31" s="24"/>
      <c r="U31" s="24"/>
      <c r="V31" s="24"/>
      <c r="W31" s="24">
        <v>9010735</v>
      </c>
      <c r="X31" s="24">
        <v>10225271</v>
      </c>
      <c r="Y31" s="24">
        <v>-1214536</v>
      </c>
      <c r="Z31" s="6">
        <v>-11.88</v>
      </c>
      <c r="AA31" s="22">
        <v>18649842</v>
      </c>
    </row>
    <row r="32" spans="1:27" ht="13.5">
      <c r="A32" s="2" t="s">
        <v>36</v>
      </c>
      <c r="B32" s="3"/>
      <c r="C32" s="19">
        <f aca="true" t="shared" si="6" ref="C32:Y32">SUM(C33:C37)</f>
        <v>28368046</v>
      </c>
      <c r="D32" s="19">
        <f>SUM(D33:D37)</f>
        <v>0</v>
      </c>
      <c r="E32" s="20">
        <f t="shared" si="6"/>
        <v>29080716</v>
      </c>
      <c r="F32" s="21">
        <f t="shared" si="6"/>
        <v>30205075</v>
      </c>
      <c r="G32" s="21">
        <f t="shared" si="6"/>
        <v>1851848</v>
      </c>
      <c r="H32" s="21">
        <f t="shared" si="6"/>
        <v>2133003</v>
      </c>
      <c r="I32" s="21">
        <f t="shared" si="6"/>
        <v>2301992</v>
      </c>
      <c r="J32" s="21">
        <f t="shared" si="6"/>
        <v>6286843</v>
      </c>
      <c r="K32" s="21">
        <f t="shared" si="6"/>
        <v>2119823</v>
      </c>
      <c r="L32" s="21">
        <f t="shared" si="6"/>
        <v>3420062</v>
      </c>
      <c r="M32" s="21">
        <f t="shared" si="6"/>
        <v>2489551</v>
      </c>
      <c r="N32" s="21">
        <f t="shared" si="6"/>
        <v>8029436</v>
      </c>
      <c r="O32" s="21">
        <f t="shared" si="6"/>
        <v>2193512</v>
      </c>
      <c r="P32" s="21">
        <f t="shared" si="6"/>
        <v>2212927</v>
      </c>
      <c r="Q32" s="21">
        <f t="shared" si="6"/>
        <v>2181014</v>
      </c>
      <c r="R32" s="21">
        <f t="shared" si="6"/>
        <v>6587453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20903732</v>
      </c>
      <c r="X32" s="21">
        <f t="shared" si="6"/>
        <v>22141335</v>
      </c>
      <c r="Y32" s="21">
        <f t="shared" si="6"/>
        <v>-1237603</v>
      </c>
      <c r="Z32" s="4">
        <f>+IF(X32&lt;&gt;0,+(Y32/X32)*100,0)</f>
        <v>-5.58955907581905</v>
      </c>
      <c r="AA32" s="19">
        <f>SUM(AA33:AA37)</f>
        <v>30205075</v>
      </c>
    </row>
    <row r="33" spans="1:27" ht="13.5">
      <c r="A33" s="5" t="s">
        <v>37</v>
      </c>
      <c r="B33" s="3"/>
      <c r="C33" s="22">
        <v>12135192</v>
      </c>
      <c r="D33" s="22"/>
      <c r="E33" s="23">
        <v>13108342</v>
      </c>
      <c r="F33" s="24">
        <v>13452277</v>
      </c>
      <c r="G33" s="24">
        <v>873572</v>
      </c>
      <c r="H33" s="24">
        <v>894375</v>
      </c>
      <c r="I33" s="24">
        <v>1019359</v>
      </c>
      <c r="J33" s="24">
        <v>2787306</v>
      </c>
      <c r="K33" s="24">
        <v>869882</v>
      </c>
      <c r="L33" s="24">
        <v>1581202</v>
      </c>
      <c r="M33" s="24">
        <v>1054665</v>
      </c>
      <c r="N33" s="24">
        <v>3505749</v>
      </c>
      <c r="O33" s="24">
        <v>926062</v>
      </c>
      <c r="P33" s="24">
        <v>989596</v>
      </c>
      <c r="Q33" s="24">
        <v>979750</v>
      </c>
      <c r="R33" s="24">
        <v>2895408</v>
      </c>
      <c r="S33" s="24"/>
      <c r="T33" s="24"/>
      <c r="U33" s="24"/>
      <c r="V33" s="24"/>
      <c r="W33" s="24">
        <v>9188463</v>
      </c>
      <c r="X33" s="24">
        <v>9990710</v>
      </c>
      <c r="Y33" s="24">
        <v>-802247</v>
      </c>
      <c r="Z33" s="6">
        <v>-8.03</v>
      </c>
      <c r="AA33" s="22">
        <v>13452277</v>
      </c>
    </row>
    <row r="34" spans="1:27" ht="13.5">
      <c r="A34" s="5" t="s">
        <v>38</v>
      </c>
      <c r="B34" s="3"/>
      <c r="C34" s="22">
        <v>5707606</v>
      </c>
      <c r="D34" s="22"/>
      <c r="E34" s="23">
        <v>6126231</v>
      </c>
      <c r="F34" s="24">
        <v>6632789</v>
      </c>
      <c r="G34" s="24">
        <v>324651</v>
      </c>
      <c r="H34" s="24">
        <v>423249</v>
      </c>
      <c r="I34" s="24">
        <v>495174</v>
      </c>
      <c r="J34" s="24">
        <v>1243074</v>
      </c>
      <c r="K34" s="24">
        <v>470350</v>
      </c>
      <c r="L34" s="24">
        <v>673491</v>
      </c>
      <c r="M34" s="24">
        <v>622991</v>
      </c>
      <c r="N34" s="24">
        <v>1766832</v>
      </c>
      <c r="O34" s="24">
        <v>510368</v>
      </c>
      <c r="P34" s="24">
        <v>517977</v>
      </c>
      <c r="Q34" s="24">
        <v>433170</v>
      </c>
      <c r="R34" s="24">
        <v>1461515</v>
      </c>
      <c r="S34" s="24"/>
      <c r="T34" s="24"/>
      <c r="U34" s="24"/>
      <c r="V34" s="24"/>
      <c r="W34" s="24">
        <v>4471421</v>
      </c>
      <c r="X34" s="24">
        <v>4656248</v>
      </c>
      <c r="Y34" s="24">
        <v>-184827</v>
      </c>
      <c r="Z34" s="6">
        <v>-3.97</v>
      </c>
      <c r="AA34" s="22">
        <v>6632789</v>
      </c>
    </row>
    <row r="35" spans="1:27" ht="13.5">
      <c r="A35" s="5" t="s">
        <v>39</v>
      </c>
      <c r="B35" s="3"/>
      <c r="C35" s="22">
        <v>9950250</v>
      </c>
      <c r="D35" s="22"/>
      <c r="E35" s="23">
        <v>9251986</v>
      </c>
      <c r="F35" s="24">
        <v>9482905</v>
      </c>
      <c r="G35" s="24">
        <v>611606</v>
      </c>
      <c r="H35" s="24">
        <v>747895</v>
      </c>
      <c r="I35" s="24">
        <v>732629</v>
      </c>
      <c r="J35" s="24">
        <v>2092130</v>
      </c>
      <c r="K35" s="24">
        <v>724471</v>
      </c>
      <c r="L35" s="24">
        <v>1069269</v>
      </c>
      <c r="M35" s="24">
        <v>746314</v>
      </c>
      <c r="N35" s="24">
        <v>2540054</v>
      </c>
      <c r="O35" s="24">
        <v>692193</v>
      </c>
      <c r="P35" s="24">
        <v>632625</v>
      </c>
      <c r="Q35" s="24">
        <v>708206</v>
      </c>
      <c r="R35" s="24">
        <v>2033024</v>
      </c>
      <c r="S35" s="24"/>
      <c r="T35" s="24"/>
      <c r="U35" s="24"/>
      <c r="V35" s="24"/>
      <c r="W35" s="24">
        <v>6665208</v>
      </c>
      <c r="X35" s="24">
        <v>7042294</v>
      </c>
      <c r="Y35" s="24">
        <v>-377086</v>
      </c>
      <c r="Z35" s="6">
        <v>-5.35</v>
      </c>
      <c r="AA35" s="22">
        <v>9482905</v>
      </c>
    </row>
    <row r="36" spans="1:27" ht="13.5">
      <c r="A36" s="5" t="s">
        <v>40</v>
      </c>
      <c r="B36" s="3"/>
      <c r="C36" s="22">
        <v>574998</v>
      </c>
      <c r="D36" s="22"/>
      <c r="E36" s="23">
        <v>594157</v>
      </c>
      <c r="F36" s="24">
        <v>637104</v>
      </c>
      <c r="G36" s="24">
        <v>42019</v>
      </c>
      <c r="H36" s="24">
        <v>67484</v>
      </c>
      <c r="I36" s="24">
        <v>54830</v>
      </c>
      <c r="J36" s="24">
        <v>164333</v>
      </c>
      <c r="K36" s="24">
        <v>55120</v>
      </c>
      <c r="L36" s="24">
        <v>96100</v>
      </c>
      <c r="M36" s="24">
        <v>65581</v>
      </c>
      <c r="N36" s="24">
        <v>216801</v>
      </c>
      <c r="O36" s="24">
        <v>64889</v>
      </c>
      <c r="P36" s="24">
        <v>72729</v>
      </c>
      <c r="Q36" s="24">
        <v>59888</v>
      </c>
      <c r="R36" s="24">
        <v>197506</v>
      </c>
      <c r="S36" s="24"/>
      <c r="T36" s="24"/>
      <c r="U36" s="24"/>
      <c r="V36" s="24"/>
      <c r="W36" s="24">
        <v>578640</v>
      </c>
      <c r="X36" s="24">
        <v>452083</v>
      </c>
      <c r="Y36" s="24">
        <v>126557</v>
      </c>
      <c r="Z36" s="6">
        <v>27.99</v>
      </c>
      <c r="AA36" s="22">
        <v>637104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30584267</v>
      </c>
      <c r="D38" s="19">
        <f>SUM(D39:D41)</f>
        <v>0</v>
      </c>
      <c r="E38" s="20">
        <f t="shared" si="7"/>
        <v>29840994</v>
      </c>
      <c r="F38" s="21">
        <f t="shared" si="7"/>
        <v>32384720</v>
      </c>
      <c r="G38" s="21">
        <f t="shared" si="7"/>
        <v>1884111</v>
      </c>
      <c r="H38" s="21">
        <f t="shared" si="7"/>
        <v>2556990</v>
      </c>
      <c r="I38" s="21">
        <f t="shared" si="7"/>
        <v>2221467</v>
      </c>
      <c r="J38" s="21">
        <f t="shared" si="7"/>
        <v>6662568</v>
      </c>
      <c r="K38" s="21">
        <f t="shared" si="7"/>
        <v>2288525</v>
      </c>
      <c r="L38" s="21">
        <f t="shared" si="7"/>
        <v>3621535</v>
      </c>
      <c r="M38" s="21">
        <f t="shared" si="7"/>
        <v>2407947</v>
      </c>
      <c r="N38" s="21">
        <f t="shared" si="7"/>
        <v>8318007</v>
      </c>
      <c r="O38" s="21">
        <f t="shared" si="7"/>
        <v>3178288</v>
      </c>
      <c r="P38" s="21">
        <f t="shared" si="7"/>
        <v>2060585</v>
      </c>
      <c r="Q38" s="21">
        <f t="shared" si="7"/>
        <v>2108786</v>
      </c>
      <c r="R38" s="21">
        <f t="shared" si="7"/>
        <v>7347659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22328234</v>
      </c>
      <c r="X38" s="21">
        <f t="shared" si="7"/>
        <v>22707973</v>
      </c>
      <c r="Y38" s="21">
        <f t="shared" si="7"/>
        <v>-379739</v>
      </c>
      <c r="Z38" s="4">
        <f>+IF(X38&lt;&gt;0,+(Y38/X38)*100,0)</f>
        <v>-1.6722716730374831</v>
      </c>
      <c r="AA38" s="19">
        <f>SUM(AA39:AA41)</f>
        <v>32384720</v>
      </c>
    </row>
    <row r="39" spans="1:27" ht="13.5">
      <c r="A39" s="5" t="s">
        <v>43</v>
      </c>
      <c r="B39" s="3"/>
      <c r="C39" s="22">
        <v>5495414</v>
      </c>
      <c r="D39" s="22"/>
      <c r="E39" s="23">
        <v>7150821</v>
      </c>
      <c r="F39" s="24">
        <v>9227506</v>
      </c>
      <c r="G39" s="24">
        <v>488411</v>
      </c>
      <c r="H39" s="24">
        <v>546896</v>
      </c>
      <c r="I39" s="24">
        <v>460710</v>
      </c>
      <c r="J39" s="24">
        <v>1496017</v>
      </c>
      <c r="K39" s="24">
        <v>504995</v>
      </c>
      <c r="L39" s="24">
        <v>772844</v>
      </c>
      <c r="M39" s="24">
        <v>628044</v>
      </c>
      <c r="N39" s="24">
        <v>1905883</v>
      </c>
      <c r="O39" s="24">
        <v>493858</v>
      </c>
      <c r="P39" s="24">
        <v>544070</v>
      </c>
      <c r="Q39" s="24">
        <v>722976</v>
      </c>
      <c r="R39" s="24">
        <v>1760904</v>
      </c>
      <c r="S39" s="24"/>
      <c r="T39" s="24"/>
      <c r="U39" s="24"/>
      <c r="V39" s="24"/>
      <c r="W39" s="24">
        <v>5162804</v>
      </c>
      <c r="X39" s="24">
        <v>5455742</v>
      </c>
      <c r="Y39" s="24">
        <v>-292938</v>
      </c>
      <c r="Z39" s="6">
        <v>-5.37</v>
      </c>
      <c r="AA39" s="22">
        <v>9227506</v>
      </c>
    </row>
    <row r="40" spans="1:27" ht="13.5">
      <c r="A40" s="5" t="s">
        <v>44</v>
      </c>
      <c r="B40" s="3"/>
      <c r="C40" s="22">
        <v>25088853</v>
      </c>
      <c r="D40" s="22"/>
      <c r="E40" s="23">
        <v>22690173</v>
      </c>
      <c r="F40" s="24">
        <v>23157214</v>
      </c>
      <c r="G40" s="24">
        <v>1395700</v>
      </c>
      <c r="H40" s="24">
        <v>2010094</v>
      </c>
      <c r="I40" s="24">
        <v>1760757</v>
      </c>
      <c r="J40" s="24">
        <v>5166551</v>
      </c>
      <c r="K40" s="24">
        <v>1783530</v>
      </c>
      <c r="L40" s="24">
        <v>2848691</v>
      </c>
      <c r="M40" s="24">
        <v>1779903</v>
      </c>
      <c r="N40" s="24">
        <v>6412124</v>
      </c>
      <c r="O40" s="24">
        <v>2684430</v>
      </c>
      <c r="P40" s="24">
        <v>1516515</v>
      </c>
      <c r="Q40" s="24">
        <v>1385810</v>
      </c>
      <c r="R40" s="24">
        <v>5586755</v>
      </c>
      <c r="S40" s="24"/>
      <c r="T40" s="24"/>
      <c r="U40" s="24"/>
      <c r="V40" s="24"/>
      <c r="W40" s="24">
        <v>17165430</v>
      </c>
      <c r="X40" s="24">
        <v>17252231</v>
      </c>
      <c r="Y40" s="24">
        <v>-86801</v>
      </c>
      <c r="Z40" s="6">
        <v>-0.5</v>
      </c>
      <c r="AA40" s="22">
        <v>23157214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125783985</v>
      </c>
      <c r="D42" s="19">
        <f>SUM(D43:D46)</f>
        <v>0</v>
      </c>
      <c r="E42" s="20">
        <f t="shared" si="8"/>
        <v>141935296</v>
      </c>
      <c r="F42" s="21">
        <f t="shared" si="8"/>
        <v>147958852</v>
      </c>
      <c r="G42" s="21">
        <f t="shared" si="8"/>
        <v>8105374</v>
      </c>
      <c r="H42" s="21">
        <f t="shared" si="8"/>
        <v>12602295</v>
      </c>
      <c r="I42" s="21">
        <f t="shared" si="8"/>
        <v>14234075</v>
      </c>
      <c r="J42" s="21">
        <f t="shared" si="8"/>
        <v>34941744</v>
      </c>
      <c r="K42" s="21">
        <f t="shared" si="8"/>
        <v>7879843</v>
      </c>
      <c r="L42" s="21">
        <f t="shared" si="8"/>
        <v>12333569</v>
      </c>
      <c r="M42" s="21">
        <f t="shared" si="8"/>
        <v>9690516</v>
      </c>
      <c r="N42" s="21">
        <f t="shared" si="8"/>
        <v>29903928</v>
      </c>
      <c r="O42" s="21">
        <f t="shared" si="8"/>
        <v>9381520</v>
      </c>
      <c r="P42" s="21">
        <f t="shared" si="8"/>
        <v>7212303</v>
      </c>
      <c r="Q42" s="21">
        <f t="shared" si="8"/>
        <v>16934116</v>
      </c>
      <c r="R42" s="21">
        <f t="shared" si="8"/>
        <v>33527939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98373611</v>
      </c>
      <c r="X42" s="21">
        <f t="shared" si="8"/>
        <v>106856049</v>
      </c>
      <c r="Y42" s="21">
        <f t="shared" si="8"/>
        <v>-8482438</v>
      </c>
      <c r="Z42" s="4">
        <f>+IF(X42&lt;&gt;0,+(Y42/X42)*100,0)</f>
        <v>-7.938191688146732</v>
      </c>
      <c r="AA42" s="19">
        <f>SUM(AA43:AA46)</f>
        <v>147958852</v>
      </c>
    </row>
    <row r="43" spans="1:27" ht="13.5">
      <c r="A43" s="5" t="s">
        <v>47</v>
      </c>
      <c r="B43" s="3"/>
      <c r="C43" s="22">
        <v>89286656</v>
      </c>
      <c r="D43" s="22"/>
      <c r="E43" s="23">
        <v>95902176</v>
      </c>
      <c r="F43" s="24">
        <v>97268941</v>
      </c>
      <c r="G43" s="24">
        <v>6418429</v>
      </c>
      <c r="H43" s="24">
        <v>10165325</v>
      </c>
      <c r="I43" s="24">
        <v>11374152</v>
      </c>
      <c r="J43" s="24">
        <v>27957906</v>
      </c>
      <c r="K43" s="24">
        <v>5027912</v>
      </c>
      <c r="L43" s="24">
        <v>8887505</v>
      </c>
      <c r="M43" s="24">
        <v>7181085</v>
      </c>
      <c r="N43" s="24">
        <v>21096502</v>
      </c>
      <c r="O43" s="24">
        <v>5511047</v>
      </c>
      <c r="P43" s="24">
        <v>4034757</v>
      </c>
      <c r="Q43" s="24">
        <v>13334206</v>
      </c>
      <c r="R43" s="24">
        <v>22880010</v>
      </c>
      <c r="S43" s="24"/>
      <c r="T43" s="24"/>
      <c r="U43" s="24"/>
      <c r="V43" s="24"/>
      <c r="W43" s="24">
        <v>71934418</v>
      </c>
      <c r="X43" s="24">
        <v>72016108</v>
      </c>
      <c r="Y43" s="24">
        <v>-81690</v>
      </c>
      <c r="Z43" s="6">
        <v>-0.11</v>
      </c>
      <c r="AA43" s="22">
        <v>97268941</v>
      </c>
    </row>
    <row r="44" spans="1:27" ht="13.5">
      <c r="A44" s="5" t="s">
        <v>48</v>
      </c>
      <c r="B44" s="3"/>
      <c r="C44" s="22">
        <v>16171230</v>
      </c>
      <c r="D44" s="22"/>
      <c r="E44" s="23">
        <v>17606385</v>
      </c>
      <c r="F44" s="24">
        <v>18534947</v>
      </c>
      <c r="G44" s="24">
        <v>891877</v>
      </c>
      <c r="H44" s="24">
        <v>1184474</v>
      </c>
      <c r="I44" s="24">
        <v>1352602</v>
      </c>
      <c r="J44" s="24">
        <v>3428953</v>
      </c>
      <c r="K44" s="24">
        <v>1390029</v>
      </c>
      <c r="L44" s="24">
        <v>1562913</v>
      </c>
      <c r="M44" s="24">
        <v>1381604</v>
      </c>
      <c r="N44" s="24">
        <v>4334546</v>
      </c>
      <c r="O44" s="24">
        <v>1604821</v>
      </c>
      <c r="P44" s="24">
        <v>1532293</v>
      </c>
      <c r="Q44" s="24">
        <v>1719209</v>
      </c>
      <c r="R44" s="24">
        <v>4856323</v>
      </c>
      <c r="S44" s="24"/>
      <c r="T44" s="24"/>
      <c r="U44" s="24"/>
      <c r="V44" s="24"/>
      <c r="W44" s="24">
        <v>12619822</v>
      </c>
      <c r="X44" s="24">
        <v>13291568</v>
      </c>
      <c r="Y44" s="24">
        <v>-671746</v>
      </c>
      <c r="Z44" s="6">
        <v>-5.05</v>
      </c>
      <c r="AA44" s="22">
        <v>18534947</v>
      </c>
    </row>
    <row r="45" spans="1:27" ht="13.5">
      <c r="A45" s="5" t="s">
        <v>49</v>
      </c>
      <c r="B45" s="3"/>
      <c r="C45" s="25">
        <v>10571066</v>
      </c>
      <c r="D45" s="25"/>
      <c r="E45" s="26">
        <v>11463961</v>
      </c>
      <c r="F45" s="27">
        <v>11521208</v>
      </c>
      <c r="G45" s="27">
        <v>327204</v>
      </c>
      <c r="H45" s="27">
        <v>599900</v>
      </c>
      <c r="I45" s="27">
        <v>606334</v>
      </c>
      <c r="J45" s="27">
        <v>1533438</v>
      </c>
      <c r="K45" s="27">
        <v>615622</v>
      </c>
      <c r="L45" s="27">
        <v>753085</v>
      </c>
      <c r="M45" s="27">
        <v>618155</v>
      </c>
      <c r="N45" s="27">
        <v>1986862</v>
      </c>
      <c r="O45" s="27">
        <v>1326875</v>
      </c>
      <c r="P45" s="27">
        <v>574669</v>
      </c>
      <c r="Q45" s="27">
        <v>698845</v>
      </c>
      <c r="R45" s="27">
        <v>2600389</v>
      </c>
      <c r="S45" s="27"/>
      <c r="T45" s="27"/>
      <c r="U45" s="27"/>
      <c r="V45" s="27"/>
      <c r="W45" s="27">
        <v>6120689</v>
      </c>
      <c r="X45" s="27">
        <v>8662300</v>
      </c>
      <c r="Y45" s="27">
        <v>-2541611</v>
      </c>
      <c r="Z45" s="7">
        <v>-29.34</v>
      </c>
      <c r="AA45" s="25">
        <v>11521208</v>
      </c>
    </row>
    <row r="46" spans="1:27" ht="13.5">
      <c r="A46" s="5" t="s">
        <v>50</v>
      </c>
      <c r="B46" s="3"/>
      <c r="C46" s="22">
        <v>9755033</v>
      </c>
      <c r="D46" s="22"/>
      <c r="E46" s="23">
        <v>16962774</v>
      </c>
      <c r="F46" s="24">
        <v>20633756</v>
      </c>
      <c r="G46" s="24">
        <v>467864</v>
      </c>
      <c r="H46" s="24">
        <v>652596</v>
      </c>
      <c r="I46" s="24">
        <v>900987</v>
      </c>
      <c r="J46" s="24">
        <v>2021447</v>
      </c>
      <c r="K46" s="24">
        <v>846280</v>
      </c>
      <c r="L46" s="24">
        <v>1130066</v>
      </c>
      <c r="M46" s="24">
        <v>509672</v>
      </c>
      <c r="N46" s="24">
        <v>2486018</v>
      </c>
      <c r="O46" s="24">
        <v>938777</v>
      </c>
      <c r="P46" s="24">
        <v>1070584</v>
      </c>
      <c r="Q46" s="24">
        <v>1181856</v>
      </c>
      <c r="R46" s="24">
        <v>3191217</v>
      </c>
      <c r="S46" s="24"/>
      <c r="T46" s="24"/>
      <c r="U46" s="24"/>
      <c r="V46" s="24"/>
      <c r="W46" s="24">
        <v>7698682</v>
      </c>
      <c r="X46" s="24">
        <v>12886073</v>
      </c>
      <c r="Y46" s="24">
        <v>-5187391</v>
      </c>
      <c r="Z46" s="6">
        <v>-40.26</v>
      </c>
      <c r="AA46" s="22">
        <v>20633756</v>
      </c>
    </row>
    <row r="47" spans="1:27" ht="13.5">
      <c r="A47" s="2" t="s">
        <v>51</v>
      </c>
      <c r="B47" s="8" t="s">
        <v>52</v>
      </c>
      <c r="C47" s="19">
        <v>1207277</v>
      </c>
      <c r="D47" s="19"/>
      <c r="E47" s="20">
        <v>1331541</v>
      </c>
      <c r="F47" s="21">
        <v>1313176</v>
      </c>
      <c r="G47" s="21"/>
      <c r="H47" s="21"/>
      <c r="I47" s="21">
        <v>97333</v>
      </c>
      <c r="J47" s="21">
        <v>97333</v>
      </c>
      <c r="K47" s="21">
        <v>282866</v>
      </c>
      <c r="L47" s="21">
        <v>275929</v>
      </c>
      <c r="M47" s="21">
        <v>32444</v>
      </c>
      <c r="N47" s="21">
        <v>591239</v>
      </c>
      <c r="O47" s="21">
        <v>32444</v>
      </c>
      <c r="P47" s="21">
        <v>252113</v>
      </c>
      <c r="Q47" s="21">
        <v>32566</v>
      </c>
      <c r="R47" s="21">
        <v>317123</v>
      </c>
      <c r="S47" s="21"/>
      <c r="T47" s="21"/>
      <c r="U47" s="21"/>
      <c r="V47" s="21"/>
      <c r="W47" s="21">
        <v>1005695</v>
      </c>
      <c r="X47" s="21">
        <v>984624</v>
      </c>
      <c r="Y47" s="21">
        <v>21071</v>
      </c>
      <c r="Z47" s="4">
        <v>2.14</v>
      </c>
      <c r="AA47" s="19">
        <v>1313176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254707214</v>
      </c>
      <c r="D48" s="40">
        <f>+D28+D32+D38+D42+D47</f>
        <v>0</v>
      </c>
      <c r="E48" s="41">
        <f t="shared" si="9"/>
        <v>272371575</v>
      </c>
      <c r="F48" s="42">
        <f t="shared" si="9"/>
        <v>282546977</v>
      </c>
      <c r="G48" s="42">
        <f t="shared" si="9"/>
        <v>14399578</v>
      </c>
      <c r="H48" s="42">
        <f t="shared" si="9"/>
        <v>20981393</v>
      </c>
      <c r="I48" s="42">
        <f t="shared" si="9"/>
        <v>22602347</v>
      </c>
      <c r="J48" s="42">
        <f t="shared" si="9"/>
        <v>57983318</v>
      </c>
      <c r="K48" s="42">
        <f t="shared" si="9"/>
        <v>15569492</v>
      </c>
      <c r="L48" s="42">
        <f t="shared" si="9"/>
        <v>24361888</v>
      </c>
      <c r="M48" s="42">
        <f t="shared" si="9"/>
        <v>17953091</v>
      </c>
      <c r="N48" s="42">
        <f t="shared" si="9"/>
        <v>57884471</v>
      </c>
      <c r="O48" s="42">
        <f t="shared" si="9"/>
        <v>19174179</v>
      </c>
      <c r="P48" s="42">
        <f t="shared" si="9"/>
        <v>15176475</v>
      </c>
      <c r="Q48" s="42">
        <f t="shared" si="9"/>
        <v>24621379</v>
      </c>
      <c r="R48" s="42">
        <f t="shared" si="9"/>
        <v>58972033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174839822</v>
      </c>
      <c r="X48" s="42">
        <f t="shared" si="9"/>
        <v>203243009</v>
      </c>
      <c r="Y48" s="42">
        <f t="shared" si="9"/>
        <v>-28403187</v>
      </c>
      <c r="Z48" s="43">
        <f>+IF(X48&lt;&gt;0,+(Y48/X48)*100,0)</f>
        <v>-13.974988433673504</v>
      </c>
      <c r="AA48" s="40">
        <f>+AA28+AA32+AA38+AA42+AA47</f>
        <v>282546977</v>
      </c>
    </row>
    <row r="49" spans="1:27" ht="13.5">
      <c r="A49" s="14" t="s">
        <v>58</v>
      </c>
      <c r="B49" s="15"/>
      <c r="C49" s="44">
        <f aca="true" t="shared" si="10" ref="C49:Y49">+C25-C48</f>
        <v>42184378</v>
      </c>
      <c r="D49" s="44">
        <f>+D25-D48</f>
        <v>0</v>
      </c>
      <c r="E49" s="45">
        <f t="shared" si="10"/>
        <v>27091768</v>
      </c>
      <c r="F49" s="46">
        <f t="shared" si="10"/>
        <v>21459106</v>
      </c>
      <c r="G49" s="46">
        <f t="shared" si="10"/>
        <v>29766955</v>
      </c>
      <c r="H49" s="46">
        <f t="shared" si="10"/>
        <v>-2776081</v>
      </c>
      <c r="I49" s="46">
        <f t="shared" si="10"/>
        <v>-9864436</v>
      </c>
      <c r="J49" s="46">
        <f t="shared" si="10"/>
        <v>17126438</v>
      </c>
      <c r="K49" s="46">
        <f t="shared" si="10"/>
        <v>351886</v>
      </c>
      <c r="L49" s="46">
        <f t="shared" si="10"/>
        <v>-7486379</v>
      </c>
      <c r="M49" s="46">
        <f t="shared" si="10"/>
        <v>10964913</v>
      </c>
      <c r="N49" s="46">
        <f t="shared" si="10"/>
        <v>3830420</v>
      </c>
      <c r="O49" s="46">
        <f t="shared" si="10"/>
        <v>2854952</v>
      </c>
      <c r="P49" s="46">
        <f t="shared" si="10"/>
        <v>-884548</v>
      </c>
      <c r="Q49" s="46">
        <f t="shared" si="10"/>
        <v>5226518</v>
      </c>
      <c r="R49" s="46">
        <f t="shared" si="10"/>
        <v>7196922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28153780</v>
      </c>
      <c r="X49" s="46">
        <f>IF(F25=F48,0,X25-X48)</f>
        <v>24449632</v>
      </c>
      <c r="Y49" s="46">
        <f t="shared" si="10"/>
        <v>3704148</v>
      </c>
      <c r="Z49" s="47">
        <f>+IF(X49&lt;&gt;0,+(Y49/X49)*100,0)</f>
        <v>15.150117596861989</v>
      </c>
      <c r="AA49" s="44">
        <f>+AA25-AA48</f>
        <v>21459106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70462075</v>
      </c>
      <c r="D5" s="19">
        <f>SUM(D6:D8)</f>
        <v>0</v>
      </c>
      <c r="E5" s="20">
        <f t="shared" si="0"/>
        <v>69362672</v>
      </c>
      <c r="F5" s="21">
        <f t="shared" si="0"/>
        <v>66295132</v>
      </c>
      <c r="G5" s="21">
        <f t="shared" si="0"/>
        <v>47900408</v>
      </c>
      <c r="H5" s="21">
        <f t="shared" si="0"/>
        <v>364322</v>
      </c>
      <c r="I5" s="21">
        <f t="shared" si="0"/>
        <v>750428</v>
      </c>
      <c r="J5" s="21">
        <f t="shared" si="0"/>
        <v>49015158</v>
      </c>
      <c r="K5" s="21">
        <f t="shared" si="0"/>
        <v>637383</v>
      </c>
      <c r="L5" s="21">
        <f t="shared" si="0"/>
        <v>241508</v>
      </c>
      <c r="M5" s="21">
        <f t="shared" si="0"/>
        <v>16697936</v>
      </c>
      <c r="N5" s="21">
        <f t="shared" si="0"/>
        <v>17576827</v>
      </c>
      <c r="O5" s="21">
        <f t="shared" si="0"/>
        <v>867988</v>
      </c>
      <c r="P5" s="21">
        <f t="shared" si="0"/>
        <v>591838</v>
      </c>
      <c r="Q5" s="21">
        <f t="shared" si="0"/>
        <v>12648971</v>
      </c>
      <c r="R5" s="21">
        <f t="shared" si="0"/>
        <v>14108797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80700782</v>
      </c>
      <c r="X5" s="21">
        <f t="shared" si="0"/>
        <v>58916888</v>
      </c>
      <c r="Y5" s="21">
        <f t="shared" si="0"/>
        <v>21783894</v>
      </c>
      <c r="Z5" s="4">
        <f>+IF(X5&lt;&gt;0,+(Y5/X5)*100,0)</f>
        <v>36.973938609927934</v>
      </c>
      <c r="AA5" s="19">
        <f>SUM(AA6:AA8)</f>
        <v>66295132</v>
      </c>
    </row>
    <row r="6" spans="1:27" ht="13.5">
      <c r="A6" s="5" t="s">
        <v>33</v>
      </c>
      <c r="B6" s="3"/>
      <c r="C6" s="22">
        <v>30361147</v>
      </c>
      <c r="D6" s="22"/>
      <c r="E6" s="23">
        <v>30339756</v>
      </c>
      <c r="F6" s="24">
        <v>30339756</v>
      </c>
      <c r="G6" s="24">
        <v>16450689</v>
      </c>
      <c r="H6" s="24">
        <v>39302</v>
      </c>
      <c r="I6" s="24">
        <v>325492</v>
      </c>
      <c r="J6" s="24">
        <v>16815483</v>
      </c>
      <c r="K6" s="24">
        <v>301676</v>
      </c>
      <c r="L6" s="24">
        <v>37770</v>
      </c>
      <c r="M6" s="24">
        <v>15758875</v>
      </c>
      <c r="N6" s="24">
        <v>16098321</v>
      </c>
      <c r="O6" s="24">
        <v>16365</v>
      </c>
      <c r="P6" s="24">
        <v>241628</v>
      </c>
      <c r="Q6" s="24">
        <v>11661475</v>
      </c>
      <c r="R6" s="24">
        <v>11919468</v>
      </c>
      <c r="S6" s="24"/>
      <c r="T6" s="24"/>
      <c r="U6" s="24"/>
      <c r="V6" s="24"/>
      <c r="W6" s="24">
        <v>44833272</v>
      </c>
      <c r="X6" s="24">
        <v>30374702</v>
      </c>
      <c r="Y6" s="24">
        <v>14458570</v>
      </c>
      <c r="Z6" s="6">
        <v>47.6</v>
      </c>
      <c r="AA6" s="22">
        <v>30339756</v>
      </c>
    </row>
    <row r="7" spans="1:27" ht="13.5">
      <c r="A7" s="5" t="s">
        <v>34</v>
      </c>
      <c r="B7" s="3"/>
      <c r="C7" s="25">
        <v>38544370</v>
      </c>
      <c r="D7" s="25"/>
      <c r="E7" s="26">
        <v>37411676</v>
      </c>
      <c r="F7" s="27">
        <v>34344136</v>
      </c>
      <c r="G7" s="27">
        <v>31416535</v>
      </c>
      <c r="H7" s="27">
        <v>289730</v>
      </c>
      <c r="I7" s="27">
        <v>391117</v>
      </c>
      <c r="J7" s="27">
        <v>32097382</v>
      </c>
      <c r="K7" s="27">
        <v>297977</v>
      </c>
      <c r="L7" s="27">
        <v>167980</v>
      </c>
      <c r="M7" s="27">
        <v>833888</v>
      </c>
      <c r="N7" s="27">
        <v>1299845</v>
      </c>
      <c r="O7" s="27">
        <v>811625</v>
      </c>
      <c r="P7" s="27">
        <v>311715</v>
      </c>
      <c r="Q7" s="27">
        <v>948648</v>
      </c>
      <c r="R7" s="27">
        <v>2071988</v>
      </c>
      <c r="S7" s="27"/>
      <c r="T7" s="27"/>
      <c r="U7" s="27"/>
      <c r="V7" s="27"/>
      <c r="W7" s="27">
        <v>35469215</v>
      </c>
      <c r="X7" s="27">
        <v>28233756</v>
      </c>
      <c r="Y7" s="27">
        <v>7235459</v>
      </c>
      <c r="Z7" s="7">
        <v>25.63</v>
      </c>
      <c r="AA7" s="25">
        <v>34344136</v>
      </c>
    </row>
    <row r="8" spans="1:27" ht="13.5">
      <c r="A8" s="5" t="s">
        <v>35</v>
      </c>
      <c r="B8" s="3"/>
      <c r="C8" s="22">
        <v>1556558</v>
      </c>
      <c r="D8" s="22"/>
      <c r="E8" s="23">
        <v>1611240</v>
      </c>
      <c r="F8" s="24">
        <v>1611240</v>
      </c>
      <c r="G8" s="24">
        <v>33184</v>
      </c>
      <c r="H8" s="24">
        <v>35290</v>
      </c>
      <c r="I8" s="24">
        <v>33819</v>
      </c>
      <c r="J8" s="24">
        <v>102293</v>
      </c>
      <c r="K8" s="24">
        <v>37730</v>
      </c>
      <c r="L8" s="24">
        <v>35758</v>
      </c>
      <c r="M8" s="24">
        <v>105173</v>
      </c>
      <c r="N8" s="24">
        <v>178661</v>
      </c>
      <c r="O8" s="24">
        <v>39998</v>
      </c>
      <c r="P8" s="24">
        <v>38495</v>
      </c>
      <c r="Q8" s="24">
        <v>38848</v>
      </c>
      <c r="R8" s="24">
        <v>117341</v>
      </c>
      <c r="S8" s="24"/>
      <c r="T8" s="24"/>
      <c r="U8" s="24"/>
      <c r="V8" s="24"/>
      <c r="W8" s="24">
        <v>398295</v>
      </c>
      <c r="X8" s="24">
        <v>308430</v>
      </c>
      <c r="Y8" s="24">
        <v>89865</v>
      </c>
      <c r="Z8" s="6">
        <v>29.14</v>
      </c>
      <c r="AA8" s="22">
        <v>1611240</v>
      </c>
    </row>
    <row r="9" spans="1:27" ht="13.5">
      <c r="A9" s="2" t="s">
        <v>36</v>
      </c>
      <c r="B9" s="3"/>
      <c r="C9" s="19">
        <f aca="true" t="shared" si="1" ref="C9:Y9">SUM(C10:C14)</f>
        <v>93269755</v>
      </c>
      <c r="D9" s="19">
        <f>SUM(D10:D14)</f>
        <v>0</v>
      </c>
      <c r="E9" s="20">
        <f t="shared" si="1"/>
        <v>78846840</v>
      </c>
      <c r="F9" s="21">
        <f t="shared" si="1"/>
        <v>78943065</v>
      </c>
      <c r="G9" s="21">
        <f t="shared" si="1"/>
        <v>2836071</v>
      </c>
      <c r="H9" s="21">
        <f t="shared" si="1"/>
        <v>1756905</v>
      </c>
      <c r="I9" s="21">
        <f t="shared" si="1"/>
        <v>1973347</v>
      </c>
      <c r="J9" s="21">
        <f t="shared" si="1"/>
        <v>6566323</v>
      </c>
      <c r="K9" s="21">
        <f t="shared" si="1"/>
        <v>2146319</v>
      </c>
      <c r="L9" s="21">
        <f t="shared" si="1"/>
        <v>5877569</v>
      </c>
      <c r="M9" s="21">
        <f t="shared" si="1"/>
        <v>1438685</v>
      </c>
      <c r="N9" s="21">
        <f t="shared" si="1"/>
        <v>9462573</v>
      </c>
      <c r="O9" s="21">
        <f t="shared" si="1"/>
        <v>2032693</v>
      </c>
      <c r="P9" s="21">
        <f t="shared" si="1"/>
        <v>2070411</v>
      </c>
      <c r="Q9" s="21">
        <f t="shared" si="1"/>
        <v>2089271</v>
      </c>
      <c r="R9" s="21">
        <f t="shared" si="1"/>
        <v>6192375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22221271</v>
      </c>
      <c r="X9" s="21">
        <f t="shared" si="1"/>
        <v>59135122</v>
      </c>
      <c r="Y9" s="21">
        <f t="shared" si="1"/>
        <v>-36913851</v>
      </c>
      <c r="Z9" s="4">
        <f>+IF(X9&lt;&gt;0,+(Y9/X9)*100,0)</f>
        <v>-62.42288804274387</v>
      </c>
      <c r="AA9" s="19">
        <f>SUM(AA10:AA14)</f>
        <v>78943065</v>
      </c>
    </row>
    <row r="10" spans="1:27" ht="13.5">
      <c r="A10" s="5" t="s">
        <v>37</v>
      </c>
      <c r="B10" s="3"/>
      <c r="C10" s="22">
        <v>7437151</v>
      </c>
      <c r="D10" s="22"/>
      <c r="E10" s="23">
        <v>6901350</v>
      </c>
      <c r="F10" s="24">
        <v>6997575</v>
      </c>
      <c r="G10" s="24">
        <v>54647</v>
      </c>
      <c r="H10" s="24">
        <v>870814</v>
      </c>
      <c r="I10" s="24">
        <v>617476</v>
      </c>
      <c r="J10" s="24">
        <v>1542937</v>
      </c>
      <c r="K10" s="24">
        <v>517788</v>
      </c>
      <c r="L10" s="24">
        <v>758578</v>
      </c>
      <c r="M10" s="24">
        <v>566413</v>
      </c>
      <c r="N10" s="24">
        <v>1842779</v>
      </c>
      <c r="O10" s="24">
        <v>563514</v>
      </c>
      <c r="P10" s="24">
        <v>475734</v>
      </c>
      <c r="Q10" s="24">
        <v>617130</v>
      </c>
      <c r="R10" s="24">
        <v>1656378</v>
      </c>
      <c r="S10" s="24"/>
      <c r="T10" s="24"/>
      <c r="U10" s="24"/>
      <c r="V10" s="24"/>
      <c r="W10" s="24">
        <v>5042094</v>
      </c>
      <c r="X10" s="24">
        <v>5176009</v>
      </c>
      <c r="Y10" s="24">
        <v>-133915</v>
      </c>
      <c r="Z10" s="6">
        <v>-2.59</v>
      </c>
      <c r="AA10" s="22">
        <v>6997575</v>
      </c>
    </row>
    <row r="11" spans="1:27" ht="13.5">
      <c r="A11" s="5" t="s">
        <v>38</v>
      </c>
      <c r="B11" s="3"/>
      <c r="C11" s="22">
        <v>1281064</v>
      </c>
      <c r="D11" s="22"/>
      <c r="E11" s="23">
        <v>13811928</v>
      </c>
      <c r="F11" s="24">
        <v>13811928</v>
      </c>
      <c r="G11" s="24">
        <v>125500</v>
      </c>
      <c r="H11" s="24">
        <v>50709</v>
      </c>
      <c r="I11" s="24">
        <v>54589</v>
      </c>
      <c r="J11" s="24">
        <v>230798</v>
      </c>
      <c r="K11" s="24">
        <v>218173</v>
      </c>
      <c r="L11" s="24">
        <v>147732</v>
      </c>
      <c r="M11" s="24">
        <v>155395</v>
      </c>
      <c r="N11" s="24">
        <v>521300</v>
      </c>
      <c r="O11" s="24">
        <v>123642</v>
      </c>
      <c r="P11" s="24">
        <v>255193</v>
      </c>
      <c r="Q11" s="24">
        <v>70404</v>
      </c>
      <c r="R11" s="24">
        <v>449239</v>
      </c>
      <c r="S11" s="24"/>
      <c r="T11" s="24"/>
      <c r="U11" s="24"/>
      <c r="V11" s="24"/>
      <c r="W11" s="24">
        <v>1201337</v>
      </c>
      <c r="X11" s="24">
        <v>10358946</v>
      </c>
      <c r="Y11" s="24">
        <v>-9157609</v>
      </c>
      <c r="Z11" s="6">
        <v>-88.4</v>
      </c>
      <c r="AA11" s="22">
        <v>13811928</v>
      </c>
    </row>
    <row r="12" spans="1:27" ht="13.5">
      <c r="A12" s="5" t="s">
        <v>39</v>
      </c>
      <c r="B12" s="3"/>
      <c r="C12" s="22">
        <v>59110944</v>
      </c>
      <c r="D12" s="22"/>
      <c r="E12" s="23">
        <v>49401050</v>
      </c>
      <c r="F12" s="24">
        <v>49401050</v>
      </c>
      <c r="G12" s="24">
        <v>650566</v>
      </c>
      <c r="H12" s="24">
        <v>822341</v>
      </c>
      <c r="I12" s="24">
        <v>1289558</v>
      </c>
      <c r="J12" s="24">
        <v>2762465</v>
      </c>
      <c r="K12" s="24">
        <v>1235618</v>
      </c>
      <c r="L12" s="24">
        <v>1170213</v>
      </c>
      <c r="M12" s="24">
        <v>726190</v>
      </c>
      <c r="N12" s="24">
        <v>3132021</v>
      </c>
      <c r="O12" s="24">
        <v>1333513</v>
      </c>
      <c r="P12" s="24">
        <v>1329414</v>
      </c>
      <c r="Q12" s="24">
        <v>1390667</v>
      </c>
      <c r="R12" s="24">
        <v>4053594</v>
      </c>
      <c r="S12" s="24"/>
      <c r="T12" s="24"/>
      <c r="U12" s="24"/>
      <c r="V12" s="24"/>
      <c r="W12" s="24">
        <v>9948080</v>
      </c>
      <c r="X12" s="24">
        <v>37050786</v>
      </c>
      <c r="Y12" s="24">
        <v>-27102706</v>
      </c>
      <c r="Z12" s="6">
        <v>-73.15</v>
      </c>
      <c r="AA12" s="22">
        <v>49401050</v>
      </c>
    </row>
    <row r="13" spans="1:27" ht="13.5">
      <c r="A13" s="5" t="s">
        <v>40</v>
      </c>
      <c r="B13" s="3"/>
      <c r="C13" s="22">
        <v>25440596</v>
      </c>
      <c r="D13" s="22"/>
      <c r="E13" s="23">
        <v>8732512</v>
      </c>
      <c r="F13" s="24">
        <v>8732512</v>
      </c>
      <c r="G13" s="24">
        <v>2005358</v>
      </c>
      <c r="H13" s="24">
        <v>13041</v>
      </c>
      <c r="I13" s="24">
        <v>11724</v>
      </c>
      <c r="J13" s="24">
        <v>2030123</v>
      </c>
      <c r="K13" s="24">
        <v>174740</v>
      </c>
      <c r="L13" s="24">
        <v>3801046</v>
      </c>
      <c r="M13" s="24">
        <v>-9313</v>
      </c>
      <c r="N13" s="24">
        <v>3966473</v>
      </c>
      <c r="O13" s="24">
        <v>12024</v>
      </c>
      <c r="P13" s="24">
        <v>10070</v>
      </c>
      <c r="Q13" s="24">
        <v>11070</v>
      </c>
      <c r="R13" s="24">
        <v>33164</v>
      </c>
      <c r="S13" s="24"/>
      <c r="T13" s="24"/>
      <c r="U13" s="24"/>
      <c r="V13" s="24"/>
      <c r="W13" s="24">
        <v>6029760</v>
      </c>
      <c r="X13" s="24">
        <v>6549381</v>
      </c>
      <c r="Y13" s="24">
        <v>-519621</v>
      </c>
      <c r="Z13" s="6">
        <v>-7.93</v>
      </c>
      <c r="AA13" s="22">
        <v>8732512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3778401</v>
      </c>
      <c r="D15" s="19">
        <f>SUM(D16:D18)</f>
        <v>0</v>
      </c>
      <c r="E15" s="20">
        <f t="shared" si="2"/>
        <v>4070592</v>
      </c>
      <c r="F15" s="21">
        <f t="shared" si="2"/>
        <v>7870592</v>
      </c>
      <c r="G15" s="21">
        <f t="shared" si="2"/>
        <v>99522</v>
      </c>
      <c r="H15" s="21">
        <f t="shared" si="2"/>
        <v>140926</v>
      </c>
      <c r="I15" s="21">
        <f t="shared" si="2"/>
        <v>257942</v>
      </c>
      <c r="J15" s="21">
        <f t="shared" si="2"/>
        <v>498390</v>
      </c>
      <c r="K15" s="21">
        <f t="shared" si="2"/>
        <v>150455</v>
      </c>
      <c r="L15" s="21">
        <f t="shared" si="2"/>
        <v>159086</v>
      </c>
      <c r="M15" s="21">
        <f t="shared" si="2"/>
        <v>285115</v>
      </c>
      <c r="N15" s="21">
        <f t="shared" si="2"/>
        <v>594656</v>
      </c>
      <c r="O15" s="21">
        <f t="shared" si="2"/>
        <v>573797</v>
      </c>
      <c r="P15" s="21">
        <f t="shared" si="2"/>
        <v>673116</v>
      </c>
      <c r="Q15" s="21">
        <f t="shared" si="2"/>
        <v>1017714</v>
      </c>
      <c r="R15" s="21">
        <f t="shared" si="2"/>
        <v>2264627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3357673</v>
      </c>
      <c r="X15" s="21">
        <f t="shared" si="2"/>
        <v>3052944</v>
      </c>
      <c r="Y15" s="21">
        <f t="shared" si="2"/>
        <v>304729</v>
      </c>
      <c r="Z15" s="4">
        <f>+IF(X15&lt;&gt;0,+(Y15/X15)*100,0)</f>
        <v>9.981480171270746</v>
      </c>
      <c r="AA15" s="19">
        <f>SUM(AA16:AA18)</f>
        <v>7870592</v>
      </c>
    </row>
    <row r="16" spans="1:27" ht="13.5">
      <c r="A16" s="5" t="s">
        <v>43</v>
      </c>
      <c r="B16" s="3"/>
      <c r="C16" s="22">
        <v>719256</v>
      </c>
      <c r="D16" s="22"/>
      <c r="E16" s="23">
        <v>402000</v>
      </c>
      <c r="F16" s="24">
        <v>402000</v>
      </c>
      <c r="G16" s="24">
        <v>31204</v>
      </c>
      <c r="H16" s="24">
        <v>23935</v>
      </c>
      <c r="I16" s="24">
        <v>30518</v>
      </c>
      <c r="J16" s="24">
        <v>85657</v>
      </c>
      <c r="K16" s="24">
        <v>27672</v>
      </c>
      <c r="L16" s="24">
        <v>47474</v>
      </c>
      <c r="M16" s="24">
        <v>22645</v>
      </c>
      <c r="N16" s="24">
        <v>97791</v>
      </c>
      <c r="O16" s="24">
        <v>24741</v>
      </c>
      <c r="P16" s="24">
        <v>23897</v>
      </c>
      <c r="Q16" s="24">
        <v>7718</v>
      </c>
      <c r="R16" s="24">
        <v>56356</v>
      </c>
      <c r="S16" s="24"/>
      <c r="T16" s="24"/>
      <c r="U16" s="24"/>
      <c r="V16" s="24"/>
      <c r="W16" s="24">
        <v>239804</v>
      </c>
      <c r="X16" s="24">
        <v>301500</v>
      </c>
      <c r="Y16" s="24">
        <v>-61696</v>
      </c>
      <c r="Z16" s="6">
        <v>-20.46</v>
      </c>
      <c r="AA16" s="22">
        <v>402000</v>
      </c>
    </row>
    <row r="17" spans="1:27" ht="13.5">
      <c r="A17" s="5" t="s">
        <v>44</v>
      </c>
      <c r="B17" s="3"/>
      <c r="C17" s="22">
        <v>3059145</v>
      </c>
      <c r="D17" s="22"/>
      <c r="E17" s="23">
        <v>3668592</v>
      </c>
      <c r="F17" s="24">
        <v>7468592</v>
      </c>
      <c r="G17" s="24">
        <v>68318</v>
      </c>
      <c r="H17" s="24">
        <v>116991</v>
      </c>
      <c r="I17" s="24">
        <v>227424</v>
      </c>
      <c r="J17" s="24">
        <v>412733</v>
      </c>
      <c r="K17" s="24">
        <v>122783</v>
      </c>
      <c r="L17" s="24">
        <v>111612</v>
      </c>
      <c r="M17" s="24">
        <v>262470</v>
      </c>
      <c r="N17" s="24">
        <v>496865</v>
      </c>
      <c r="O17" s="24">
        <v>549056</v>
      </c>
      <c r="P17" s="24">
        <v>649219</v>
      </c>
      <c r="Q17" s="24">
        <v>1009996</v>
      </c>
      <c r="R17" s="24">
        <v>2208271</v>
      </c>
      <c r="S17" s="24"/>
      <c r="T17" s="24"/>
      <c r="U17" s="24"/>
      <c r="V17" s="24"/>
      <c r="W17" s="24">
        <v>3117869</v>
      </c>
      <c r="X17" s="24">
        <v>2751444</v>
      </c>
      <c r="Y17" s="24">
        <v>366425</v>
      </c>
      <c r="Z17" s="6">
        <v>13.32</v>
      </c>
      <c r="AA17" s="22">
        <v>7468592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142599460</v>
      </c>
      <c r="D19" s="19">
        <f>SUM(D20:D23)</f>
        <v>0</v>
      </c>
      <c r="E19" s="20">
        <f t="shared" si="3"/>
        <v>141956870</v>
      </c>
      <c r="F19" s="21">
        <f t="shared" si="3"/>
        <v>151518761</v>
      </c>
      <c r="G19" s="21">
        <f t="shared" si="3"/>
        <v>12435531</v>
      </c>
      <c r="H19" s="21">
        <f t="shared" si="3"/>
        <v>11156964</v>
      </c>
      <c r="I19" s="21">
        <f t="shared" si="3"/>
        <v>9537521</v>
      </c>
      <c r="J19" s="21">
        <f t="shared" si="3"/>
        <v>33130016</v>
      </c>
      <c r="K19" s="21">
        <f t="shared" si="3"/>
        <v>4958070</v>
      </c>
      <c r="L19" s="21">
        <f t="shared" si="3"/>
        <v>11412477</v>
      </c>
      <c r="M19" s="21">
        <f t="shared" si="3"/>
        <v>19618644</v>
      </c>
      <c r="N19" s="21">
        <f t="shared" si="3"/>
        <v>35989191</v>
      </c>
      <c r="O19" s="21">
        <f t="shared" si="3"/>
        <v>7283877</v>
      </c>
      <c r="P19" s="21">
        <f t="shared" si="3"/>
        <v>16799207</v>
      </c>
      <c r="Q19" s="21">
        <f t="shared" si="3"/>
        <v>19914105</v>
      </c>
      <c r="R19" s="21">
        <f t="shared" si="3"/>
        <v>43997189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113116396</v>
      </c>
      <c r="X19" s="21">
        <f t="shared" si="3"/>
        <v>109565025</v>
      </c>
      <c r="Y19" s="21">
        <f t="shared" si="3"/>
        <v>3551371</v>
      </c>
      <c r="Z19" s="4">
        <f>+IF(X19&lt;&gt;0,+(Y19/X19)*100,0)</f>
        <v>3.2413363662354846</v>
      </c>
      <c r="AA19" s="19">
        <f>SUM(AA20:AA23)</f>
        <v>151518761</v>
      </c>
    </row>
    <row r="20" spans="1:27" ht="13.5">
      <c r="A20" s="5" t="s">
        <v>47</v>
      </c>
      <c r="B20" s="3"/>
      <c r="C20" s="22">
        <v>83114866</v>
      </c>
      <c r="D20" s="22"/>
      <c r="E20" s="23">
        <v>84318711</v>
      </c>
      <c r="F20" s="24">
        <v>92356711</v>
      </c>
      <c r="G20" s="24">
        <v>7462081</v>
      </c>
      <c r="H20" s="24">
        <v>7905397</v>
      </c>
      <c r="I20" s="24">
        <v>6653915</v>
      </c>
      <c r="J20" s="24">
        <v>22021393</v>
      </c>
      <c r="K20" s="24">
        <v>2963626</v>
      </c>
      <c r="L20" s="24">
        <v>7955343</v>
      </c>
      <c r="M20" s="24">
        <v>6878461</v>
      </c>
      <c r="N20" s="24">
        <v>17797430</v>
      </c>
      <c r="O20" s="24">
        <v>3791136</v>
      </c>
      <c r="P20" s="24">
        <v>6743105</v>
      </c>
      <c r="Q20" s="24">
        <v>16992566</v>
      </c>
      <c r="R20" s="24">
        <v>27526807</v>
      </c>
      <c r="S20" s="24"/>
      <c r="T20" s="24"/>
      <c r="U20" s="24"/>
      <c r="V20" s="24"/>
      <c r="W20" s="24">
        <v>67345630</v>
      </c>
      <c r="X20" s="24">
        <v>63399582</v>
      </c>
      <c r="Y20" s="24">
        <v>3946048</v>
      </c>
      <c r="Z20" s="6">
        <v>6.22</v>
      </c>
      <c r="AA20" s="22">
        <v>92356711</v>
      </c>
    </row>
    <row r="21" spans="1:27" ht="13.5">
      <c r="A21" s="5" t="s">
        <v>48</v>
      </c>
      <c r="B21" s="3"/>
      <c r="C21" s="22">
        <v>27282563</v>
      </c>
      <c r="D21" s="22"/>
      <c r="E21" s="23">
        <v>25709348</v>
      </c>
      <c r="F21" s="24">
        <v>27233239</v>
      </c>
      <c r="G21" s="24">
        <v>1266366</v>
      </c>
      <c r="H21" s="24">
        <v>1195478</v>
      </c>
      <c r="I21" s="24">
        <v>1115275</v>
      </c>
      <c r="J21" s="24">
        <v>3577119</v>
      </c>
      <c r="K21" s="24">
        <v>218476</v>
      </c>
      <c r="L21" s="24">
        <v>1362754</v>
      </c>
      <c r="M21" s="24">
        <v>3175672</v>
      </c>
      <c r="N21" s="24">
        <v>4756902</v>
      </c>
      <c r="O21" s="24">
        <v>906880</v>
      </c>
      <c r="P21" s="24">
        <v>5931924</v>
      </c>
      <c r="Q21" s="24">
        <v>-2557223</v>
      </c>
      <c r="R21" s="24">
        <v>4281581</v>
      </c>
      <c r="S21" s="24"/>
      <c r="T21" s="24"/>
      <c r="U21" s="24"/>
      <c r="V21" s="24"/>
      <c r="W21" s="24">
        <v>12615602</v>
      </c>
      <c r="X21" s="24">
        <v>21163464</v>
      </c>
      <c r="Y21" s="24">
        <v>-8547862</v>
      </c>
      <c r="Z21" s="6">
        <v>-40.39</v>
      </c>
      <c r="AA21" s="22">
        <v>27233239</v>
      </c>
    </row>
    <row r="22" spans="1:27" ht="13.5">
      <c r="A22" s="5" t="s">
        <v>49</v>
      </c>
      <c r="B22" s="3"/>
      <c r="C22" s="25">
        <v>24156686</v>
      </c>
      <c r="D22" s="25"/>
      <c r="E22" s="26">
        <v>23570116</v>
      </c>
      <c r="F22" s="27">
        <v>23570116</v>
      </c>
      <c r="G22" s="27">
        <v>2710116</v>
      </c>
      <c r="H22" s="27">
        <v>1454737</v>
      </c>
      <c r="I22" s="27">
        <v>1170289</v>
      </c>
      <c r="J22" s="27">
        <v>5335142</v>
      </c>
      <c r="K22" s="27">
        <v>1138688</v>
      </c>
      <c r="L22" s="27">
        <v>1437229</v>
      </c>
      <c r="M22" s="27">
        <v>8896750</v>
      </c>
      <c r="N22" s="27">
        <v>11472667</v>
      </c>
      <c r="O22" s="27">
        <v>1916796</v>
      </c>
      <c r="P22" s="27">
        <v>3493831</v>
      </c>
      <c r="Q22" s="27">
        <v>4878452</v>
      </c>
      <c r="R22" s="27">
        <v>10289079</v>
      </c>
      <c r="S22" s="27"/>
      <c r="T22" s="27"/>
      <c r="U22" s="27"/>
      <c r="V22" s="27"/>
      <c r="W22" s="27">
        <v>27096888</v>
      </c>
      <c r="X22" s="27">
        <v>18502731</v>
      </c>
      <c r="Y22" s="27">
        <v>8594157</v>
      </c>
      <c r="Z22" s="7">
        <v>46.45</v>
      </c>
      <c r="AA22" s="25">
        <v>23570116</v>
      </c>
    </row>
    <row r="23" spans="1:27" ht="13.5">
      <c r="A23" s="5" t="s">
        <v>50</v>
      </c>
      <c r="B23" s="3"/>
      <c r="C23" s="22">
        <v>8045345</v>
      </c>
      <c r="D23" s="22"/>
      <c r="E23" s="23">
        <v>8358695</v>
      </c>
      <c r="F23" s="24">
        <v>8358695</v>
      </c>
      <c r="G23" s="24">
        <v>996968</v>
      </c>
      <c r="H23" s="24">
        <v>601352</v>
      </c>
      <c r="I23" s="24">
        <v>598042</v>
      </c>
      <c r="J23" s="24">
        <v>2196362</v>
      </c>
      <c r="K23" s="24">
        <v>637280</v>
      </c>
      <c r="L23" s="24">
        <v>657151</v>
      </c>
      <c r="M23" s="24">
        <v>667761</v>
      </c>
      <c r="N23" s="24">
        <v>1962192</v>
      </c>
      <c r="O23" s="24">
        <v>669065</v>
      </c>
      <c r="P23" s="24">
        <v>630347</v>
      </c>
      <c r="Q23" s="24">
        <v>600310</v>
      </c>
      <c r="R23" s="24">
        <v>1899722</v>
      </c>
      <c r="S23" s="24"/>
      <c r="T23" s="24"/>
      <c r="U23" s="24"/>
      <c r="V23" s="24"/>
      <c r="W23" s="24">
        <v>6058276</v>
      </c>
      <c r="X23" s="24">
        <v>6499248</v>
      </c>
      <c r="Y23" s="24">
        <v>-440972</v>
      </c>
      <c r="Z23" s="6">
        <v>-6.78</v>
      </c>
      <c r="AA23" s="22">
        <v>8358695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310109691</v>
      </c>
      <c r="D25" s="40">
        <f>+D5+D9+D15+D19+D24</f>
        <v>0</v>
      </c>
      <c r="E25" s="41">
        <f t="shared" si="4"/>
        <v>294236974</v>
      </c>
      <c r="F25" s="42">
        <f t="shared" si="4"/>
        <v>304627550</v>
      </c>
      <c r="G25" s="42">
        <f t="shared" si="4"/>
        <v>63271532</v>
      </c>
      <c r="H25" s="42">
        <f t="shared" si="4"/>
        <v>13419117</v>
      </c>
      <c r="I25" s="42">
        <f t="shared" si="4"/>
        <v>12519238</v>
      </c>
      <c r="J25" s="42">
        <f t="shared" si="4"/>
        <v>89209887</v>
      </c>
      <c r="K25" s="42">
        <f t="shared" si="4"/>
        <v>7892227</v>
      </c>
      <c r="L25" s="42">
        <f t="shared" si="4"/>
        <v>17690640</v>
      </c>
      <c r="M25" s="42">
        <f t="shared" si="4"/>
        <v>38040380</v>
      </c>
      <c r="N25" s="42">
        <f t="shared" si="4"/>
        <v>63623247</v>
      </c>
      <c r="O25" s="42">
        <f t="shared" si="4"/>
        <v>10758355</v>
      </c>
      <c r="P25" s="42">
        <f t="shared" si="4"/>
        <v>20134572</v>
      </c>
      <c r="Q25" s="42">
        <f t="shared" si="4"/>
        <v>35670061</v>
      </c>
      <c r="R25" s="42">
        <f t="shared" si="4"/>
        <v>66562988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219396122</v>
      </c>
      <c r="X25" s="42">
        <f t="shared" si="4"/>
        <v>230669979</v>
      </c>
      <c r="Y25" s="42">
        <f t="shared" si="4"/>
        <v>-11273857</v>
      </c>
      <c r="Z25" s="43">
        <f>+IF(X25&lt;&gt;0,+(Y25/X25)*100,0)</f>
        <v>-4.887440077323629</v>
      </c>
      <c r="AA25" s="40">
        <f>+AA5+AA9+AA15+AA19+AA24</f>
        <v>304627550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60104311</v>
      </c>
      <c r="D28" s="19">
        <f>SUM(D29:D31)</f>
        <v>0</v>
      </c>
      <c r="E28" s="20">
        <f t="shared" si="5"/>
        <v>50025016</v>
      </c>
      <c r="F28" s="21">
        <f t="shared" si="5"/>
        <v>50757476</v>
      </c>
      <c r="G28" s="21">
        <f t="shared" si="5"/>
        <v>4007938</v>
      </c>
      <c r="H28" s="21">
        <f t="shared" si="5"/>
        <v>3536042</v>
      </c>
      <c r="I28" s="21">
        <f t="shared" si="5"/>
        <v>3776368</v>
      </c>
      <c r="J28" s="21">
        <f t="shared" si="5"/>
        <v>11320348</v>
      </c>
      <c r="K28" s="21">
        <f t="shared" si="5"/>
        <v>3798860</v>
      </c>
      <c r="L28" s="21">
        <f t="shared" si="5"/>
        <v>5356271</v>
      </c>
      <c r="M28" s="21">
        <f t="shared" si="5"/>
        <v>4613581</v>
      </c>
      <c r="N28" s="21">
        <f t="shared" si="5"/>
        <v>13768712</v>
      </c>
      <c r="O28" s="21">
        <f t="shared" si="5"/>
        <v>3688064</v>
      </c>
      <c r="P28" s="21">
        <f t="shared" si="5"/>
        <v>3940059</v>
      </c>
      <c r="Q28" s="21">
        <f t="shared" si="5"/>
        <v>5398989</v>
      </c>
      <c r="R28" s="21">
        <f t="shared" si="5"/>
        <v>13027112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38116172</v>
      </c>
      <c r="X28" s="21">
        <f t="shared" si="5"/>
        <v>36618766</v>
      </c>
      <c r="Y28" s="21">
        <f t="shared" si="5"/>
        <v>1497406</v>
      </c>
      <c r="Z28" s="4">
        <f>+IF(X28&lt;&gt;0,+(Y28/X28)*100,0)</f>
        <v>4.089176571378729</v>
      </c>
      <c r="AA28" s="19">
        <f>SUM(AA29:AA31)</f>
        <v>50757476</v>
      </c>
    </row>
    <row r="29" spans="1:27" ht="13.5">
      <c r="A29" s="5" t="s">
        <v>33</v>
      </c>
      <c r="B29" s="3"/>
      <c r="C29" s="22">
        <v>15672749</v>
      </c>
      <c r="D29" s="22"/>
      <c r="E29" s="23">
        <v>15306644</v>
      </c>
      <c r="F29" s="24">
        <v>15306644</v>
      </c>
      <c r="G29" s="24">
        <v>1216080</v>
      </c>
      <c r="H29" s="24">
        <v>1023065</v>
      </c>
      <c r="I29" s="24">
        <v>942975</v>
      </c>
      <c r="J29" s="24">
        <v>3182120</v>
      </c>
      <c r="K29" s="24">
        <v>1019052</v>
      </c>
      <c r="L29" s="24">
        <v>2165553</v>
      </c>
      <c r="M29" s="24">
        <v>1543863</v>
      </c>
      <c r="N29" s="24">
        <v>4728468</v>
      </c>
      <c r="O29" s="24">
        <v>972217</v>
      </c>
      <c r="P29" s="24">
        <v>1351911</v>
      </c>
      <c r="Q29" s="24">
        <v>1959050</v>
      </c>
      <c r="R29" s="24">
        <v>4283178</v>
      </c>
      <c r="S29" s="24"/>
      <c r="T29" s="24"/>
      <c r="U29" s="24"/>
      <c r="V29" s="24"/>
      <c r="W29" s="24">
        <v>12193766</v>
      </c>
      <c r="X29" s="24">
        <v>11479985</v>
      </c>
      <c r="Y29" s="24">
        <v>713781</v>
      </c>
      <c r="Z29" s="6">
        <v>6.22</v>
      </c>
      <c r="AA29" s="22">
        <v>15306644</v>
      </c>
    </row>
    <row r="30" spans="1:27" ht="13.5">
      <c r="A30" s="5" t="s">
        <v>34</v>
      </c>
      <c r="B30" s="3"/>
      <c r="C30" s="25">
        <v>27651098</v>
      </c>
      <c r="D30" s="25"/>
      <c r="E30" s="26">
        <v>18773425</v>
      </c>
      <c r="F30" s="27">
        <v>19505885</v>
      </c>
      <c r="G30" s="27">
        <v>1258037</v>
      </c>
      <c r="H30" s="27">
        <v>1475291</v>
      </c>
      <c r="I30" s="27">
        <v>1967379</v>
      </c>
      <c r="J30" s="27">
        <v>4700707</v>
      </c>
      <c r="K30" s="27">
        <v>1637058</v>
      </c>
      <c r="L30" s="27">
        <v>1707639</v>
      </c>
      <c r="M30" s="27">
        <v>1718416</v>
      </c>
      <c r="N30" s="27">
        <v>5063113</v>
      </c>
      <c r="O30" s="27">
        <v>1855783</v>
      </c>
      <c r="P30" s="27">
        <v>1464429</v>
      </c>
      <c r="Q30" s="27">
        <v>2414235</v>
      </c>
      <c r="R30" s="27">
        <v>5734447</v>
      </c>
      <c r="S30" s="27"/>
      <c r="T30" s="27"/>
      <c r="U30" s="27"/>
      <c r="V30" s="27"/>
      <c r="W30" s="27">
        <v>15498267</v>
      </c>
      <c r="X30" s="27">
        <v>14080068</v>
      </c>
      <c r="Y30" s="27">
        <v>1418199</v>
      </c>
      <c r="Z30" s="7">
        <v>10.07</v>
      </c>
      <c r="AA30" s="25">
        <v>19505885</v>
      </c>
    </row>
    <row r="31" spans="1:27" ht="13.5">
      <c r="A31" s="5" t="s">
        <v>35</v>
      </c>
      <c r="B31" s="3"/>
      <c r="C31" s="22">
        <v>16780464</v>
      </c>
      <c r="D31" s="22"/>
      <c r="E31" s="23">
        <v>15944947</v>
      </c>
      <c r="F31" s="24">
        <v>15944947</v>
      </c>
      <c r="G31" s="24">
        <v>1533821</v>
      </c>
      <c r="H31" s="24">
        <v>1037686</v>
      </c>
      <c r="I31" s="24">
        <v>866014</v>
      </c>
      <c r="J31" s="24">
        <v>3437521</v>
      </c>
      <c r="K31" s="24">
        <v>1142750</v>
      </c>
      <c r="L31" s="24">
        <v>1483079</v>
      </c>
      <c r="M31" s="24">
        <v>1351302</v>
      </c>
      <c r="N31" s="24">
        <v>3977131</v>
      </c>
      <c r="O31" s="24">
        <v>860064</v>
      </c>
      <c r="P31" s="24">
        <v>1123719</v>
      </c>
      <c r="Q31" s="24">
        <v>1025704</v>
      </c>
      <c r="R31" s="24">
        <v>3009487</v>
      </c>
      <c r="S31" s="24"/>
      <c r="T31" s="24"/>
      <c r="U31" s="24"/>
      <c r="V31" s="24"/>
      <c r="W31" s="24">
        <v>10424139</v>
      </c>
      <c r="X31" s="24">
        <v>11058713</v>
      </c>
      <c r="Y31" s="24">
        <v>-634574</v>
      </c>
      <c r="Z31" s="6">
        <v>-5.74</v>
      </c>
      <c r="AA31" s="22">
        <v>15944947</v>
      </c>
    </row>
    <row r="32" spans="1:27" ht="13.5">
      <c r="A32" s="2" t="s">
        <v>36</v>
      </c>
      <c r="B32" s="3"/>
      <c r="C32" s="19">
        <f aca="true" t="shared" si="6" ref="C32:Y32">SUM(C33:C37)</f>
        <v>109856548</v>
      </c>
      <c r="D32" s="19">
        <f>SUM(D33:D37)</f>
        <v>0</v>
      </c>
      <c r="E32" s="20">
        <f t="shared" si="6"/>
        <v>74062290</v>
      </c>
      <c r="F32" s="21">
        <f t="shared" si="6"/>
        <v>74151515</v>
      </c>
      <c r="G32" s="21">
        <f t="shared" si="6"/>
        <v>4121979</v>
      </c>
      <c r="H32" s="21">
        <f t="shared" si="6"/>
        <v>2376926</v>
      </c>
      <c r="I32" s="21">
        <f t="shared" si="6"/>
        <v>2481535</v>
      </c>
      <c r="J32" s="21">
        <f t="shared" si="6"/>
        <v>8980440</v>
      </c>
      <c r="K32" s="21">
        <f t="shared" si="6"/>
        <v>3546901</v>
      </c>
      <c r="L32" s="21">
        <f t="shared" si="6"/>
        <v>9177689</v>
      </c>
      <c r="M32" s="21">
        <f t="shared" si="6"/>
        <v>3516590</v>
      </c>
      <c r="N32" s="21">
        <f t="shared" si="6"/>
        <v>16241180</v>
      </c>
      <c r="O32" s="21">
        <f t="shared" si="6"/>
        <v>3466826</v>
      </c>
      <c r="P32" s="21">
        <f t="shared" si="6"/>
        <v>2754838</v>
      </c>
      <c r="Q32" s="21">
        <f t="shared" si="6"/>
        <v>3508488</v>
      </c>
      <c r="R32" s="21">
        <f t="shared" si="6"/>
        <v>9730152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34951772</v>
      </c>
      <c r="X32" s="21">
        <f t="shared" si="6"/>
        <v>55546714</v>
      </c>
      <c r="Y32" s="21">
        <f t="shared" si="6"/>
        <v>-20594942</v>
      </c>
      <c r="Z32" s="4">
        <f>+IF(X32&lt;&gt;0,+(Y32/X32)*100,0)</f>
        <v>-37.07679629797723</v>
      </c>
      <c r="AA32" s="19">
        <f>SUM(AA33:AA37)</f>
        <v>74151515</v>
      </c>
    </row>
    <row r="33" spans="1:27" ht="13.5">
      <c r="A33" s="5" t="s">
        <v>37</v>
      </c>
      <c r="B33" s="3"/>
      <c r="C33" s="22">
        <v>10299417</v>
      </c>
      <c r="D33" s="22"/>
      <c r="E33" s="23">
        <v>10920976</v>
      </c>
      <c r="F33" s="24">
        <v>11010201</v>
      </c>
      <c r="G33" s="24">
        <v>762956</v>
      </c>
      <c r="H33" s="24">
        <v>871364</v>
      </c>
      <c r="I33" s="24">
        <v>809194</v>
      </c>
      <c r="J33" s="24">
        <v>2443514</v>
      </c>
      <c r="K33" s="24">
        <v>940632</v>
      </c>
      <c r="L33" s="24">
        <v>1251830</v>
      </c>
      <c r="M33" s="24">
        <v>868466</v>
      </c>
      <c r="N33" s="24">
        <v>3060928</v>
      </c>
      <c r="O33" s="24">
        <v>943924</v>
      </c>
      <c r="P33" s="24">
        <v>930495</v>
      </c>
      <c r="Q33" s="24">
        <v>782132</v>
      </c>
      <c r="R33" s="24">
        <v>2656551</v>
      </c>
      <c r="S33" s="24"/>
      <c r="T33" s="24"/>
      <c r="U33" s="24"/>
      <c r="V33" s="24"/>
      <c r="W33" s="24">
        <v>8160993</v>
      </c>
      <c r="X33" s="24">
        <v>8190730</v>
      </c>
      <c r="Y33" s="24">
        <v>-29737</v>
      </c>
      <c r="Z33" s="6">
        <v>-0.36</v>
      </c>
      <c r="AA33" s="22">
        <v>11010201</v>
      </c>
    </row>
    <row r="34" spans="1:27" ht="13.5">
      <c r="A34" s="5" t="s">
        <v>38</v>
      </c>
      <c r="B34" s="3"/>
      <c r="C34" s="22">
        <v>7167022</v>
      </c>
      <c r="D34" s="22"/>
      <c r="E34" s="23">
        <v>7729302</v>
      </c>
      <c r="F34" s="24">
        <v>7729302</v>
      </c>
      <c r="G34" s="24">
        <v>459590</v>
      </c>
      <c r="H34" s="24">
        <v>581006</v>
      </c>
      <c r="I34" s="24">
        <v>562667</v>
      </c>
      <c r="J34" s="24">
        <v>1603263</v>
      </c>
      <c r="K34" s="24">
        <v>800263</v>
      </c>
      <c r="L34" s="24">
        <v>1091209</v>
      </c>
      <c r="M34" s="24">
        <v>678980</v>
      </c>
      <c r="N34" s="24">
        <v>2570452</v>
      </c>
      <c r="O34" s="24">
        <v>801855</v>
      </c>
      <c r="P34" s="24">
        <v>712030</v>
      </c>
      <c r="Q34" s="24">
        <v>678563</v>
      </c>
      <c r="R34" s="24">
        <v>2192448</v>
      </c>
      <c r="S34" s="24"/>
      <c r="T34" s="24"/>
      <c r="U34" s="24"/>
      <c r="V34" s="24"/>
      <c r="W34" s="24">
        <v>6366163</v>
      </c>
      <c r="X34" s="24">
        <v>5796973</v>
      </c>
      <c r="Y34" s="24">
        <v>569190</v>
      </c>
      <c r="Z34" s="6">
        <v>9.82</v>
      </c>
      <c r="AA34" s="22">
        <v>7729302</v>
      </c>
    </row>
    <row r="35" spans="1:27" ht="13.5">
      <c r="A35" s="5" t="s">
        <v>39</v>
      </c>
      <c r="B35" s="3"/>
      <c r="C35" s="22">
        <v>65757445</v>
      </c>
      <c r="D35" s="22"/>
      <c r="E35" s="23">
        <v>45422538</v>
      </c>
      <c r="F35" s="24">
        <v>45422538</v>
      </c>
      <c r="G35" s="24">
        <v>794350</v>
      </c>
      <c r="H35" s="24">
        <v>848157</v>
      </c>
      <c r="I35" s="24">
        <v>1034689</v>
      </c>
      <c r="J35" s="24">
        <v>2677196</v>
      </c>
      <c r="K35" s="24">
        <v>1545709</v>
      </c>
      <c r="L35" s="24">
        <v>2903236</v>
      </c>
      <c r="M35" s="24">
        <v>1835913</v>
      </c>
      <c r="N35" s="24">
        <v>6284858</v>
      </c>
      <c r="O35" s="24">
        <v>1623628</v>
      </c>
      <c r="P35" s="24">
        <v>929254</v>
      </c>
      <c r="Q35" s="24">
        <v>1950873</v>
      </c>
      <c r="R35" s="24">
        <v>4503755</v>
      </c>
      <c r="S35" s="24"/>
      <c r="T35" s="24"/>
      <c r="U35" s="24"/>
      <c r="V35" s="24"/>
      <c r="W35" s="24">
        <v>13465809</v>
      </c>
      <c r="X35" s="24">
        <v>34066907</v>
      </c>
      <c r="Y35" s="24">
        <v>-20601098</v>
      </c>
      <c r="Z35" s="6">
        <v>-60.47</v>
      </c>
      <c r="AA35" s="22">
        <v>45422538</v>
      </c>
    </row>
    <row r="36" spans="1:27" ht="13.5">
      <c r="A36" s="5" t="s">
        <v>40</v>
      </c>
      <c r="B36" s="3"/>
      <c r="C36" s="22">
        <v>26632664</v>
      </c>
      <c r="D36" s="22"/>
      <c r="E36" s="23">
        <v>9989474</v>
      </c>
      <c r="F36" s="24">
        <v>9989474</v>
      </c>
      <c r="G36" s="24">
        <v>2105083</v>
      </c>
      <c r="H36" s="24">
        <v>76399</v>
      </c>
      <c r="I36" s="24">
        <v>74985</v>
      </c>
      <c r="J36" s="24">
        <v>2256467</v>
      </c>
      <c r="K36" s="24">
        <v>260297</v>
      </c>
      <c r="L36" s="24">
        <v>3931414</v>
      </c>
      <c r="M36" s="24">
        <v>133231</v>
      </c>
      <c r="N36" s="24">
        <v>4324942</v>
      </c>
      <c r="O36" s="24">
        <v>97419</v>
      </c>
      <c r="P36" s="24">
        <v>183059</v>
      </c>
      <c r="Q36" s="24">
        <v>96920</v>
      </c>
      <c r="R36" s="24">
        <v>377398</v>
      </c>
      <c r="S36" s="24"/>
      <c r="T36" s="24"/>
      <c r="U36" s="24"/>
      <c r="V36" s="24"/>
      <c r="W36" s="24">
        <v>6958807</v>
      </c>
      <c r="X36" s="24">
        <v>7492104</v>
      </c>
      <c r="Y36" s="24">
        <v>-533297</v>
      </c>
      <c r="Z36" s="6">
        <v>-7.12</v>
      </c>
      <c r="AA36" s="22">
        <v>9989474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24126056</v>
      </c>
      <c r="D38" s="19">
        <f>SUM(D39:D41)</f>
        <v>0</v>
      </c>
      <c r="E38" s="20">
        <f t="shared" si="7"/>
        <v>28357783</v>
      </c>
      <c r="F38" s="21">
        <f t="shared" si="7"/>
        <v>28357783</v>
      </c>
      <c r="G38" s="21">
        <f t="shared" si="7"/>
        <v>1671211</v>
      </c>
      <c r="H38" s="21">
        <f t="shared" si="7"/>
        <v>2023717</v>
      </c>
      <c r="I38" s="21">
        <f t="shared" si="7"/>
        <v>1863304</v>
      </c>
      <c r="J38" s="21">
        <f t="shared" si="7"/>
        <v>5558232</v>
      </c>
      <c r="K38" s="21">
        <f t="shared" si="7"/>
        <v>2110492</v>
      </c>
      <c r="L38" s="21">
        <f t="shared" si="7"/>
        <v>2961813</v>
      </c>
      <c r="M38" s="21">
        <f t="shared" si="7"/>
        <v>2068716</v>
      </c>
      <c r="N38" s="21">
        <f t="shared" si="7"/>
        <v>7141021</v>
      </c>
      <c r="O38" s="21">
        <f t="shared" si="7"/>
        <v>2180377</v>
      </c>
      <c r="P38" s="21">
        <f t="shared" si="7"/>
        <v>2128716</v>
      </c>
      <c r="Q38" s="21">
        <f t="shared" si="7"/>
        <v>1905929</v>
      </c>
      <c r="R38" s="21">
        <f t="shared" si="7"/>
        <v>6215022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18914275</v>
      </c>
      <c r="X38" s="21">
        <f t="shared" si="7"/>
        <v>21268340</v>
      </c>
      <c r="Y38" s="21">
        <f t="shared" si="7"/>
        <v>-2354065</v>
      </c>
      <c r="Z38" s="4">
        <f>+IF(X38&lt;&gt;0,+(Y38/X38)*100,0)</f>
        <v>-11.068400260669145</v>
      </c>
      <c r="AA38" s="19">
        <f>SUM(AA39:AA41)</f>
        <v>28357783</v>
      </c>
    </row>
    <row r="39" spans="1:27" ht="13.5">
      <c r="A39" s="5" t="s">
        <v>43</v>
      </c>
      <c r="B39" s="3"/>
      <c r="C39" s="22">
        <v>4513063</v>
      </c>
      <c r="D39" s="22"/>
      <c r="E39" s="23">
        <v>5102952</v>
      </c>
      <c r="F39" s="24">
        <v>5102952</v>
      </c>
      <c r="G39" s="24">
        <v>349235</v>
      </c>
      <c r="H39" s="24">
        <v>412940</v>
      </c>
      <c r="I39" s="24">
        <v>400078</v>
      </c>
      <c r="J39" s="24">
        <v>1162253</v>
      </c>
      <c r="K39" s="24">
        <v>411469</v>
      </c>
      <c r="L39" s="24">
        <v>633523</v>
      </c>
      <c r="M39" s="24">
        <v>489886</v>
      </c>
      <c r="N39" s="24">
        <v>1534878</v>
      </c>
      <c r="O39" s="24">
        <v>358855</v>
      </c>
      <c r="P39" s="24">
        <v>490530</v>
      </c>
      <c r="Q39" s="24">
        <v>459451</v>
      </c>
      <c r="R39" s="24">
        <v>1308836</v>
      </c>
      <c r="S39" s="24"/>
      <c r="T39" s="24"/>
      <c r="U39" s="24"/>
      <c r="V39" s="24"/>
      <c r="W39" s="24">
        <v>4005967</v>
      </c>
      <c r="X39" s="24">
        <v>3827214</v>
      </c>
      <c r="Y39" s="24">
        <v>178753</v>
      </c>
      <c r="Z39" s="6">
        <v>4.67</v>
      </c>
      <c r="AA39" s="22">
        <v>5102952</v>
      </c>
    </row>
    <row r="40" spans="1:27" ht="13.5">
      <c r="A40" s="5" t="s">
        <v>44</v>
      </c>
      <c r="B40" s="3"/>
      <c r="C40" s="22">
        <v>19612993</v>
      </c>
      <c r="D40" s="22"/>
      <c r="E40" s="23">
        <v>23254831</v>
      </c>
      <c r="F40" s="24">
        <v>23254831</v>
      </c>
      <c r="G40" s="24">
        <v>1321976</v>
      </c>
      <c r="H40" s="24">
        <v>1610777</v>
      </c>
      <c r="I40" s="24">
        <v>1463226</v>
      </c>
      <c r="J40" s="24">
        <v>4395979</v>
      </c>
      <c r="K40" s="24">
        <v>1699023</v>
      </c>
      <c r="L40" s="24">
        <v>2328290</v>
      </c>
      <c r="M40" s="24">
        <v>1578830</v>
      </c>
      <c r="N40" s="24">
        <v>5606143</v>
      </c>
      <c r="O40" s="24">
        <v>1821522</v>
      </c>
      <c r="P40" s="24">
        <v>1638186</v>
      </c>
      <c r="Q40" s="24">
        <v>1446478</v>
      </c>
      <c r="R40" s="24">
        <v>4906186</v>
      </c>
      <c r="S40" s="24"/>
      <c r="T40" s="24"/>
      <c r="U40" s="24"/>
      <c r="V40" s="24"/>
      <c r="W40" s="24">
        <v>14908308</v>
      </c>
      <c r="X40" s="24">
        <v>17441126</v>
      </c>
      <c r="Y40" s="24">
        <v>-2532818</v>
      </c>
      <c r="Z40" s="6">
        <v>-14.52</v>
      </c>
      <c r="AA40" s="22">
        <v>23254831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124876120</v>
      </c>
      <c r="D42" s="19">
        <f>SUM(D43:D46)</f>
        <v>0</v>
      </c>
      <c r="E42" s="20">
        <f t="shared" si="8"/>
        <v>124859697</v>
      </c>
      <c r="F42" s="21">
        <f t="shared" si="8"/>
        <v>125238679</v>
      </c>
      <c r="G42" s="21">
        <f t="shared" si="8"/>
        <v>4943948</v>
      </c>
      <c r="H42" s="21">
        <f t="shared" si="8"/>
        <v>12079090</v>
      </c>
      <c r="I42" s="21">
        <f t="shared" si="8"/>
        <v>12125191</v>
      </c>
      <c r="J42" s="21">
        <f t="shared" si="8"/>
        <v>29148229</v>
      </c>
      <c r="K42" s="21">
        <f t="shared" si="8"/>
        <v>9303060</v>
      </c>
      <c r="L42" s="21">
        <f t="shared" si="8"/>
        <v>11336697</v>
      </c>
      <c r="M42" s="21">
        <f t="shared" si="8"/>
        <v>11029987</v>
      </c>
      <c r="N42" s="21">
        <f t="shared" si="8"/>
        <v>31669744</v>
      </c>
      <c r="O42" s="21">
        <f t="shared" si="8"/>
        <v>7663970</v>
      </c>
      <c r="P42" s="21">
        <f t="shared" si="8"/>
        <v>9589414</v>
      </c>
      <c r="Q42" s="21">
        <f t="shared" si="8"/>
        <v>11246407</v>
      </c>
      <c r="R42" s="21">
        <f t="shared" si="8"/>
        <v>28499791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89317764</v>
      </c>
      <c r="X42" s="21">
        <f t="shared" si="8"/>
        <v>93644774</v>
      </c>
      <c r="Y42" s="21">
        <f t="shared" si="8"/>
        <v>-4327010</v>
      </c>
      <c r="Z42" s="4">
        <f>+IF(X42&lt;&gt;0,+(Y42/X42)*100,0)</f>
        <v>-4.620663615462407</v>
      </c>
      <c r="AA42" s="19">
        <f>SUM(AA43:AA46)</f>
        <v>125238679</v>
      </c>
    </row>
    <row r="43" spans="1:27" ht="13.5">
      <c r="A43" s="5" t="s">
        <v>47</v>
      </c>
      <c r="B43" s="3"/>
      <c r="C43" s="22">
        <v>74419835</v>
      </c>
      <c r="D43" s="22"/>
      <c r="E43" s="23">
        <v>76279004</v>
      </c>
      <c r="F43" s="24">
        <v>76657986</v>
      </c>
      <c r="G43" s="24">
        <v>1956673</v>
      </c>
      <c r="H43" s="24">
        <v>8858016</v>
      </c>
      <c r="I43" s="24">
        <v>8657298</v>
      </c>
      <c r="J43" s="24">
        <v>19471987</v>
      </c>
      <c r="K43" s="24">
        <v>5786924</v>
      </c>
      <c r="L43" s="24">
        <v>6152760</v>
      </c>
      <c r="M43" s="24">
        <v>6288225</v>
      </c>
      <c r="N43" s="24">
        <v>18227909</v>
      </c>
      <c r="O43" s="24">
        <v>2740851</v>
      </c>
      <c r="P43" s="24">
        <v>5792694</v>
      </c>
      <c r="Q43" s="24">
        <v>6000912</v>
      </c>
      <c r="R43" s="24">
        <v>14534457</v>
      </c>
      <c r="S43" s="24"/>
      <c r="T43" s="24"/>
      <c r="U43" s="24"/>
      <c r="V43" s="24"/>
      <c r="W43" s="24">
        <v>52234353</v>
      </c>
      <c r="X43" s="24">
        <v>57209255</v>
      </c>
      <c r="Y43" s="24">
        <v>-4974902</v>
      </c>
      <c r="Z43" s="6">
        <v>-8.7</v>
      </c>
      <c r="AA43" s="22">
        <v>76657986</v>
      </c>
    </row>
    <row r="44" spans="1:27" ht="13.5">
      <c r="A44" s="5" t="s">
        <v>48</v>
      </c>
      <c r="B44" s="3"/>
      <c r="C44" s="22">
        <v>27942374</v>
      </c>
      <c r="D44" s="22"/>
      <c r="E44" s="23">
        <v>24113496</v>
      </c>
      <c r="F44" s="24">
        <v>24113496</v>
      </c>
      <c r="G44" s="24">
        <v>1313033</v>
      </c>
      <c r="H44" s="24">
        <v>1521275</v>
      </c>
      <c r="I44" s="24">
        <v>1714640</v>
      </c>
      <c r="J44" s="24">
        <v>4548948</v>
      </c>
      <c r="K44" s="24">
        <v>1739363</v>
      </c>
      <c r="L44" s="24">
        <v>2795354</v>
      </c>
      <c r="M44" s="24">
        <v>2789426</v>
      </c>
      <c r="N44" s="24">
        <v>7324143</v>
      </c>
      <c r="O44" s="24">
        <v>2898929</v>
      </c>
      <c r="P44" s="24">
        <v>1672062</v>
      </c>
      <c r="Q44" s="24">
        <v>3554650</v>
      </c>
      <c r="R44" s="24">
        <v>8125641</v>
      </c>
      <c r="S44" s="24"/>
      <c r="T44" s="24"/>
      <c r="U44" s="24"/>
      <c r="V44" s="24"/>
      <c r="W44" s="24">
        <v>19998732</v>
      </c>
      <c r="X44" s="24">
        <v>18085122</v>
      </c>
      <c r="Y44" s="24">
        <v>1913610</v>
      </c>
      <c r="Z44" s="6">
        <v>10.58</v>
      </c>
      <c r="AA44" s="22">
        <v>24113496</v>
      </c>
    </row>
    <row r="45" spans="1:27" ht="13.5">
      <c r="A45" s="5" t="s">
        <v>49</v>
      </c>
      <c r="B45" s="3"/>
      <c r="C45" s="25">
        <v>9160226</v>
      </c>
      <c r="D45" s="25"/>
      <c r="E45" s="26">
        <v>10718424</v>
      </c>
      <c r="F45" s="27">
        <v>10718424</v>
      </c>
      <c r="G45" s="27">
        <v>869665</v>
      </c>
      <c r="H45" s="27">
        <v>778765</v>
      </c>
      <c r="I45" s="27">
        <v>788563</v>
      </c>
      <c r="J45" s="27">
        <v>2436993</v>
      </c>
      <c r="K45" s="27">
        <v>814737</v>
      </c>
      <c r="L45" s="27">
        <v>931867</v>
      </c>
      <c r="M45" s="27">
        <v>905577</v>
      </c>
      <c r="N45" s="27">
        <v>2652181</v>
      </c>
      <c r="O45" s="27">
        <v>847956</v>
      </c>
      <c r="P45" s="27">
        <v>924554</v>
      </c>
      <c r="Q45" s="27">
        <v>813650</v>
      </c>
      <c r="R45" s="27">
        <v>2586160</v>
      </c>
      <c r="S45" s="27"/>
      <c r="T45" s="27"/>
      <c r="U45" s="27"/>
      <c r="V45" s="27"/>
      <c r="W45" s="27">
        <v>7675334</v>
      </c>
      <c r="X45" s="27">
        <v>8038818</v>
      </c>
      <c r="Y45" s="27">
        <v>-363484</v>
      </c>
      <c r="Z45" s="7">
        <v>-4.52</v>
      </c>
      <c r="AA45" s="25">
        <v>10718424</v>
      </c>
    </row>
    <row r="46" spans="1:27" ht="13.5">
      <c r="A46" s="5" t="s">
        <v>50</v>
      </c>
      <c r="B46" s="3"/>
      <c r="C46" s="22">
        <v>13353685</v>
      </c>
      <c r="D46" s="22"/>
      <c r="E46" s="23">
        <v>13748773</v>
      </c>
      <c r="F46" s="24">
        <v>13748773</v>
      </c>
      <c r="G46" s="24">
        <v>804577</v>
      </c>
      <c r="H46" s="24">
        <v>921034</v>
      </c>
      <c r="I46" s="24">
        <v>964690</v>
      </c>
      <c r="J46" s="24">
        <v>2690301</v>
      </c>
      <c r="K46" s="24">
        <v>962036</v>
      </c>
      <c r="L46" s="24">
        <v>1456716</v>
      </c>
      <c r="M46" s="24">
        <v>1046759</v>
      </c>
      <c r="N46" s="24">
        <v>3465511</v>
      </c>
      <c r="O46" s="24">
        <v>1176234</v>
      </c>
      <c r="P46" s="24">
        <v>1200104</v>
      </c>
      <c r="Q46" s="24">
        <v>877195</v>
      </c>
      <c r="R46" s="24">
        <v>3253533</v>
      </c>
      <c r="S46" s="24"/>
      <c r="T46" s="24"/>
      <c r="U46" s="24"/>
      <c r="V46" s="24"/>
      <c r="W46" s="24">
        <v>9409345</v>
      </c>
      <c r="X46" s="24">
        <v>10311579</v>
      </c>
      <c r="Y46" s="24">
        <v>-902234</v>
      </c>
      <c r="Z46" s="6">
        <v>-8.75</v>
      </c>
      <c r="AA46" s="22">
        <v>13748773</v>
      </c>
    </row>
    <row r="47" spans="1:27" ht="13.5">
      <c r="A47" s="2" t="s">
        <v>51</v>
      </c>
      <c r="B47" s="8" t="s">
        <v>52</v>
      </c>
      <c r="C47" s="19">
        <v>369518</v>
      </c>
      <c r="D47" s="19"/>
      <c r="E47" s="20">
        <v>455407</v>
      </c>
      <c r="F47" s="21">
        <v>455407</v>
      </c>
      <c r="G47" s="21">
        <v>32687</v>
      </c>
      <c r="H47" s="21">
        <v>14537</v>
      </c>
      <c r="I47" s="21">
        <v>38010</v>
      </c>
      <c r="J47" s="21">
        <v>85234</v>
      </c>
      <c r="K47" s="21">
        <v>30843</v>
      </c>
      <c r="L47" s="21">
        <v>41512</v>
      </c>
      <c r="M47" s="21">
        <v>12300</v>
      </c>
      <c r="N47" s="21">
        <v>84655</v>
      </c>
      <c r="O47" s="21">
        <v>43070</v>
      </c>
      <c r="P47" s="21">
        <v>14699</v>
      </c>
      <c r="Q47" s="21">
        <v>47732</v>
      </c>
      <c r="R47" s="21">
        <v>105501</v>
      </c>
      <c r="S47" s="21"/>
      <c r="T47" s="21"/>
      <c r="U47" s="21"/>
      <c r="V47" s="21"/>
      <c r="W47" s="21">
        <v>275390</v>
      </c>
      <c r="X47" s="21">
        <v>341559</v>
      </c>
      <c r="Y47" s="21">
        <v>-66169</v>
      </c>
      <c r="Z47" s="4">
        <v>-19.37</v>
      </c>
      <c r="AA47" s="19">
        <v>455407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319332553</v>
      </c>
      <c r="D48" s="40">
        <f>+D28+D32+D38+D42+D47</f>
        <v>0</v>
      </c>
      <c r="E48" s="41">
        <f t="shared" si="9"/>
        <v>277760193</v>
      </c>
      <c r="F48" s="42">
        <f t="shared" si="9"/>
        <v>278960860</v>
      </c>
      <c r="G48" s="42">
        <f t="shared" si="9"/>
        <v>14777763</v>
      </c>
      <c r="H48" s="42">
        <f t="shared" si="9"/>
        <v>20030312</v>
      </c>
      <c r="I48" s="42">
        <f t="shared" si="9"/>
        <v>20284408</v>
      </c>
      <c r="J48" s="42">
        <f t="shared" si="9"/>
        <v>55092483</v>
      </c>
      <c r="K48" s="42">
        <f t="shared" si="9"/>
        <v>18790156</v>
      </c>
      <c r="L48" s="42">
        <f t="shared" si="9"/>
        <v>28873982</v>
      </c>
      <c r="M48" s="42">
        <f t="shared" si="9"/>
        <v>21241174</v>
      </c>
      <c r="N48" s="42">
        <f t="shared" si="9"/>
        <v>68905312</v>
      </c>
      <c r="O48" s="42">
        <f t="shared" si="9"/>
        <v>17042307</v>
      </c>
      <c r="P48" s="42">
        <f t="shared" si="9"/>
        <v>18427726</v>
      </c>
      <c r="Q48" s="42">
        <f t="shared" si="9"/>
        <v>22107545</v>
      </c>
      <c r="R48" s="42">
        <f t="shared" si="9"/>
        <v>57577578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181575373</v>
      </c>
      <c r="X48" s="42">
        <f t="shared" si="9"/>
        <v>207420153</v>
      </c>
      <c r="Y48" s="42">
        <f t="shared" si="9"/>
        <v>-25844780</v>
      </c>
      <c r="Z48" s="43">
        <f>+IF(X48&lt;&gt;0,+(Y48/X48)*100,0)</f>
        <v>-12.460110373170924</v>
      </c>
      <c r="AA48" s="40">
        <f>+AA28+AA32+AA38+AA42+AA47</f>
        <v>278960860</v>
      </c>
    </row>
    <row r="49" spans="1:27" ht="13.5">
      <c r="A49" s="14" t="s">
        <v>58</v>
      </c>
      <c r="B49" s="15"/>
      <c r="C49" s="44">
        <f aca="true" t="shared" si="10" ref="C49:Y49">+C25-C48</f>
        <v>-9222862</v>
      </c>
      <c r="D49" s="44">
        <f>+D25-D48</f>
        <v>0</v>
      </c>
      <c r="E49" s="45">
        <f t="shared" si="10"/>
        <v>16476781</v>
      </c>
      <c r="F49" s="46">
        <f t="shared" si="10"/>
        <v>25666690</v>
      </c>
      <c r="G49" s="46">
        <f t="shared" si="10"/>
        <v>48493769</v>
      </c>
      <c r="H49" s="46">
        <f t="shared" si="10"/>
        <v>-6611195</v>
      </c>
      <c r="I49" s="46">
        <f t="shared" si="10"/>
        <v>-7765170</v>
      </c>
      <c r="J49" s="46">
        <f t="shared" si="10"/>
        <v>34117404</v>
      </c>
      <c r="K49" s="46">
        <f t="shared" si="10"/>
        <v>-10897929</v>
      </c>
      <c r="L49" s="46">
        <f t="shared" si="10"/>
        <v>-11183342</v>
      </c>
      <c r="M49" s="46">
        <f t="shared" si="10"/>
        <v>16799206</v>
      </c>
      <c r="N49" s="46">
        <f t="shared" si="10"/>
        <v>-5282065</v>
      </c>
      <c r="O49" s="46">
        <f t="shared" si="10"/>
        <v>-6283952</v>
      </c>
      <c r="P49" s="46">
        <f t="shared" si="10"/>
        <v>1706846</v>
      </c>
      <c r="Q49" s="46">
        <f t="shared" si="10"/>
        <v>13562516</v>
      </c>
      <c r="R49" s="46">
        <f t="shared" si="10"/>
        <v>8985410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37820749</v>
      </c>
      <c r="X49" s="46">
        <f>IF(F25=F48,0,X25-X48)</f>
        <v>23249826</v>
      </c>
      <c r="Y49" s="46">
        <f t="shared" si="10"/>
        <v>14570923</v>
      </c>
      <c r="Z49" s="47">
        <f>+IF(X49&lt;&gt;0,+(Y49/X49)*100,0)</f>
        <v>62.671105581607364</v>
      </c>
      <c r="AA49" s="44">
        <f>+AA25-AA48</f>
        <v>25666690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80820372</v>
      </c>
      <c r="D5" s="19">
        <f>SUM(D6:D8)</f>
        <v>0</v>
      </c>
      <c r="E5" s="20">
        <f t="shared" si="0"/>
        <v>34932945</v>
      </c>
      <c r="F5" s="21">
        <f t="shared" si="0"/>
        <v>35820053</v>
      </c>
      <c r="G5" s="21">
        <f t="shared" si="0"/>
        <v>8471007</v>
      </c>
      <c r="H5" s="21">
        <f t="shared" si="0"/>
        <v>0</v>
      </c>
      <c r="I5" s="21">
        <f t="shared" si="0"/>
        <v>457788</v>
      </c>
      <c r="J5" s="21">
        <f t="shared" si="0"/>
        <v>8928795</v>
      </c>
      <c r="K5" s="21">
        <f t="shared" si="0"/>
        <v>240276</v>
      </c>
      <c r="L5" s="21">
        <f t="shared" si="0"/>
        <v>10371774</v>
      </c>
      <c r="M5" s="21">
        <f t="shared" si="0"/>
        <v>11049446</v>
      </c>
      <c r="N5" s="21">
        <f t="shared" si="0"/>
        <v>21661496</v>
      </c>
      <c r="O5" s="21">
        <f t="shared" si="0"/>
        <v>-1057765</v>
      </c>
      <c r="P5" s="21">
        <f t="shared" si="0"/>
        <v>349299</v>
      </c>
      <c r="Q5" s="21">
        <f t="shared" si="0"/>
        <v>7279251</v>
      </c>
      <c r="R5" s="21">
        <f t="shared" si="0"/>
        <v>6570785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37161076</v>
      </c>
      <c r="X5" s="21">
        <f t="shared" si="0"/>
        <v>26199711</v>
      </c>
      <c r="Y5" s="21">
        <f t="shared" si="0"/>
        <v>10961365</v>
      </c>
      <c r="Z5" s="4">
        <f>+IF(X5&lt;&gt;0,+(Y5/X5)*100,0)</f>
        <v>41.83773248491176</v>
      </c>
      <c r="AA5" s="19">
        <f>SUM(AA6:AA8)</f>
        <v>35820053</v>
      </c>
    </row>
    <row r="6" spans="1:27" ht="13.5">
      <c r="A6" s="5" t="s">
        <v>33</v>
      </c>
      <c r="B6" s="3"/>
      <c r="C6" s="22">
        <v>80820372</v>
      </c>
      <c r="D6" s="22"/>
      <c r="E6" s="23">
        <v>11170621</v>
      </c>
      <c r="F6" s="24">
        <v>11494700</v>
      </c>
      <c r="G6" s="24"/>
      <c r="H6" s="24"/>
      <c r="I6" s="24"/>
      <c r="J6" s="24"/>
      <c r="K6" s="24">
        <v>5850</v>
      </c>
      <c r="L6" s="24">
        <v>5850</v>
      </c>
      <c r="M6" s="24">
        <v>168047</v>
      </c>
      <c r="N6" s="24">
        <v>179747</v>
      </c>
      <c r="O6" s="24">
        <v>7977556</v>
      </c>
      <c r="P6" s="24"/>
      <c r="Q6" s="24">
        <v>1065026</v>
      </c>
      <c r="R6" s="24">
        <v>9042582</v>
      </c>
      <c r="S6" s="24"/>
      <c r="T6" s="24"/>
      <c r="U6" s="24"/>
      <c r="V6" s="24"/>
      <c r="W6" s="24">
        <v>9222329</v>
      </c>
      <c r="X6" s="24">
        <v>8377965</v>
      </c>
      <c r="Y6" s="24">
        <v>844364</v>
      </c>
      <c r="Z6" s="6">
        <v>10.08</v>
      </c>
      <c r="AA6" s="22">
        <v>11494700</v>
      </c>
    </row>
    <row r="7" spans="1:27" ht="13.5">
      <c r="A7" s="5" t="s">
        <v>34</v>
      </c>
      <c r="B7" s="3"/>
      <c r="C7" s="25"/>
      <c r="D7" s="25"/>
      <c r="E7" s="26">
        <v>9424221</v>
      </c>
      <c r="F7" s="27">
        <v>9966221</v>
      </c>
      <c r="G7" s="27">
        <v>8179275</v>
      </c>
      <c r="H7" s="27"/>
      <c r="I7" s="27">
        <v>162964</v>
      </c>
      <c r="J7" s="27">
        <v>8342239</v>
      </c>
      <c r="K7" s="27">
        <v>-27570</v>
      </c>
      <c r="L7" s="27">
        <v>8517918</v>
      </c>
      <c r="M7" s="27">
        <v>9444781</v>
      </c>
      <c r="N7" s="27">
        <v>17935129</v>
      </c>
      <c r="O7" s="27">
        <v>-9274548</v>
      </c>
      <c r="P7" s="27">
        <v>77889</v>
      </c>
      <c r="Q7" s="27">
        <v>5375665</v>
      </c>
      <c r="R7" s="27">
        <v>-3820994</v>
      </c>
      <c r="S7" s="27"/>
      <c r="T7" s="27"/>
      <c r="U7" s="27"/>
      <c r="V7" s="27"/>
      <c r="W7" s="27">
        <v>22456374</v>
      </c>
      <c r="X7" s="27">
        <v>7068168</v>
      </c>
      <c r="Y7" s="27">
        <v>15388206</v>
      </c>
      <c r="Z7" s="7">
        <v>217.71</v>
      </c>
      <c r="AA7" s="25">
        <v>9966221</v>
      </c>
    </row>
    <row r="8" spans="1:27" ht="13.5">
      <c r="A8" s="5" t="s">
        <v>35</v>
      </c>
      <c r="B8" s="3"/>
      <c r="C8" s="22"/>
      <c r="D8" s="22"/>
      <c r="E8" s="23">
        <v>14338103</v>
      </c>
      <c r="F8" s="24">
        <v>14359132</v>
      </c>
      <c r="G8" s="24">
        <v>291732</v>
      </c>
      <c r="H8" s="24"/>
      <c r="I8" s="24">
        <v>294824</v>
      </c>
      <c r="J8" s="24">
        <v>586556</v>
      </c>
      <c r="K8" s="24">
        <v>261996</v>
      </c>
      <c r="L8" s="24">
        <v>1848006</v>
      </c>
      <c r="M8" s="24">
        <v>1436618</v>
      </c>
      <c r="N8" s="24">
        <v>3546620</v>
      </c>
      <c r="O8" s="24">
        <v>239227</v>
      </c>
      <c r="P8" s="24">
        <v>271410</v>
      </c>
      <c r="Q8" s="24">
        <v>838560</v>
      </c>
      <c r="R8" s="24">
        <v>1349197</v>
      </c>
      <c r="S8" s="24"/>
      <c r="T8" s="24"/>
      <c r="U8" s="24"/>
      <c r="V8" s="24"/>
      <c r="W8" s="24">
        <v>5482373</v>
      </c>
      <c r="X8" s="24">
        <v>10753578</v>
      </c>
      <c r="Y8" s="24">
        <v>-5271205</v>
      </c>
      <c r="Z8" s="6">
        <v>-49.02</v>
      </c>
      <c r="AA8" s="22">
        <v>14359132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3167738</v>
      </c>
      <c r="F9" s="21">
        <f t="shared" si="1"/>
        <v>4767738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3080</v>
      </c>
      <c r="L9" s="21">
        <f t="shared" si="1"/>
        <v>6270</v>
      </c>
      <c r="M9" s="21">
        <f t="shared" si="1"/>
        <v>880</v>
      </c>
      <c r="N9" s="21">
        <f t="shared" si="1"/>
        <v>10230</v>
      </c>
      <c r="O9" s="21">
        <f t="shared" si="1"/>
        <v>3960</v>
      </c>
      <c r="P9" s="21">
        <f t="shared" si="1"/>
        <v>1605480</v>
      </c>
      <c r="Q9" s="21">
        <f t="shared" si="1"/>
        <v>4785</v>
      </c>
      <c r="R9" s="21">
        <f t="shared" si="1"/>
        <v>1614225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1624455</v>
      </c>
      <c r="X9" s="21">
        <f t="shared" si="1"/>
        <v>2375802</v>
      </c>
      <c r="Y9" s="21">
        <f t="shared" si="1"/>
        <v>-751347</v>
      </c>
      <c r="Z9" s="4">
        <f>+IF(X9&lt;&gt;0,+(Y9/X9)*100,0)</f>
        <v>-31.624983900173497</v>
      </c>
      <c r="AA9" s="19">
        <f>SUM(AA10:AA14)</f>
        <v>4767738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1040811</v>
      </c>
      <c r="F12" s="24">
        <v>2640811</v>
      </c>
      <c r="G12" s="24"/>
      <c r="H12" s="24"/>
      <c r="I12" s="24"/>
      <c r="J12" s="24"/>
      <c r="K12" s="24"/>
      <c r="L12" s="24"/>
      <c r="M12" s="24"/>
      <c r="N12" s="24"/>
      <c r="O12" s="24"/>
      <c r="P12" s="24">
        <v>1600000</v>
      </c>
      <c r="Q12" s="24"/>
      <c r="R12" s="24">
        <v>1600000</v>
      </c>
      <c r="S12" s="24"/>
      <c r="T12" s="24"/>
      <c r="U12" s="24"/>
      <c r="V12" s="24"/>
      <c r="W12" s="24">
        <v>1600000</v>
      </c>
      <c r="X12" s="24">
        <v>780606</v>
      </c>
      <c r="Y12" s="24">
        <v>819394</v>
      </c>
      <c r="Z12" s="6">
        <v>104.97</v>
      </c>
      <c r="AA12" s="22">
        <v>2640811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>
        <v>2126927</v>
      </c>
      <c r="F14" s="27">
        <v>2126927</v>
      </c>
      <c r="G14" s="27"/>
      <c r="H14" s="27"/>
      <c r="I14" s="27"/>
      <c r="J14" s="27"/>
      <c r="K14" s="27">
        <v>3080</v>
      </c>
      <c r="L14" s="27">
        <v>6270</v>
      </c>
      <c r="M14" s="27">
        <v>880</v>
      </c>
      <c r="N14" s="27">
        <v>10230</v>
      </c>
      <c r="O14" s="27">
        <v>3960</v>
      </c>
      <c r="P14" s="27">
        <v>5480</v>
      </c>
      <c r="Q14" s="27">
        <v>4785</v>
      </c>
      <c r="R14" s="27">
        <v>14225</v>
      </c>
      <c r="S14" s="27"/>
      <c r="T14" s="27"/>
      <c r="U14" s="27"/>
      <c r="V14" s="27"/>
      <c r="W14" s="27">
        <v>24455</v>
      </c>
      <c r="X14" s="27">
        <v>1595196</v>
      </c>
      <c r="Y14" s="27">
        <v>-1570741</v>
      </c>
      <c r="Z14" s="7">
        <v>-98.47</v>
      </c>
      <c r="AA14" s="25">
        <v>2126927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38070259</v>
      </c>
      <c r="F15" s="21">
        <f t="shared" si="2"/>
        <v>37405203</v>
      </c>
      <c r="G15" s="21">
        <f t="shared" si="2"/>
        <v>3061351</v>
      </c>
      <c r="H15" s="21">
        <f t="shared" si="2"/>
        <v>0</v>
      </c>
      <c r="I15" s="21">
        <f t="shared" si="2"/>
        <v>0</v>
      </c>
      <c r="J15" s="21">
        <f t="shared" si="2"/>
        <v>3061351</v>
      </c>
      <c r="K15" s="21">
        <f t="shared" si="2"/>
        <v>5100640</v>
      </c>
      <c r="L15" s="21">
        <f t="shared" si="2"/>
        <v>13359370</v>
      </c>
      <c r="M15" s="21">
        <f t="shared" si="2"/>
        <v>5</v>
      </c>
      <c r="N15" s="21">
        <f t="shared" si="2"/>
        <v>18460015</v>
      </c>
      <c r="O15" s="21">
        <f t="shared" si="2"/>
        <v>7017174</v>
      </c>
      <c r="P15" s="21">
        <f t="shared" si="2"/>
        <v>1955811</v>
      </c>
      <c r="Q15" s="21">
        <f t="shared" si="2"/>
        <v>1843620</v>
      </c>
      <c r="R15" s="21">
        <f t="shared" si="2"/>
        <v>10816605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32337971</v>
      </c>
      <c r="X15" s="21">
        <f t="shared" si="2"/>
        <v>28552698</v>
      </c>
      <c r="Y15" s="21">
        <f t="shared" si="2"/>
        <v>3785273</v>
      </c>
      <c r="Z15" s="4">
        <f>+IF(X15&lt;&gt;0,+(Y15/X15)*100,0)</f>
        <v>13.257146487522824</v>
      </c>
      <c r="AA15" s="19">
        <f>SUM(AA16:AA18)</f>
        <v>37405203</v>
      </c>
    </row>
    <row r="16" spans="1:27" ht="13.5">
      <c r="A16" s="5" t="s">
        <v>43</v>
      </c>
      <c r="B16" s="3"/>
      <c r="C16" s="22"/>
      <c r="D16" s="22"/>
      <c r="E16" s="23">
        <v>960259</v>
      </c>
      <c r="F16" s="24">
        <v>295203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720198</v>
      </c>
      <c r="Y16" s="24">
        <v>-720198</v>
      </c>
      <c r="Z16" s="6">
        <v>-100</v>
      </c>
      <c r="AA16" s="22">
        <v>295203</v>
      </c>
    </row>
    <row r="17" spans="1:27" ht="13.5">
      <c r="A17" s="5" t="s">
        <v>44</v>
      </c>
      <c r="B17" s="3"/>
      <c r="C17" s="22"/>
      <c r="D17" s="22"/>
      <c r="E17" s="23">
        <v>37110000</v>
      </c>
      <c r="F17" s="24">
        <v>37110000</v>
      </c>
      <c r="G17" s="24">
        <v>3061351</v>
      </c>
      <c r="H17" s="24"/>
      <c r="I17" s="24"/>
      <c r="J17" s="24">
        <v>3061351</v>
      </c>
      <c r="K17" s="24">
        <v>5100640</v>
      </c>
      <c r="L17" s="24">
        <v>13359370</v>
      </c>
      <c r="M17" s="24">
        <v>5</v>
      </c>
      <c r="N17" s="24">
        <v>18460015</v>
      </c>
      <c r="O17" s="24">
        <v>7017174</v>
      </c>
      <c r="P17" s="24">
        <v>1955811</v>
      </c>
      <c r="Q17" s="24">
        <v>1843620</v>
      </c>
      <c r="R17" s="24">
        <v>10816605</v>
      </c>
      <c r="S17" s="24"/>
      <c r="T17" s="24"/>
      <c r="U17" s="24"/>
      <c r="V17" s="24"/>
      <c r="W17" s="24">
        <v>32337971</v>
      </c>
      <c r="X17" s="24">
        <v>27832500</v>
      </c>
      <c r="Y17" s="24">
        <v>4505471</v>
      </c>
      <c r="Z17" s="6">
        <v>16.19</v>
      </c>
      <c r="AA17" s="22">
        <v>37110000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889442</v>
      </c>
      <c r="F24" s="21">
        <v>889442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667080</v>
      </c>
      <c r="Y24" s="21">
        <v>-667080</v>
      </c>
      <c r="Z24" s="4">
        <v>-100</v>
      </c>
      <c r="AA24" s="19">
        <v>889442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80820372</v>
      </c>
      <c r="D25" s="40">
        <f>+D5+D9+D15+D19+D24</f>
        <v>0</v>
      </c>
      <c r="E25" s="41">
        <f t="shared" si="4"/>
        <v>77060384</v>
      </c>
      <c r="F25" s="42">
        <f t="shared" si="4"/>
        <v>78882436</v>
      </c>
      <c r="G25" s="42">
        <f t="shared" si="4"/>
        <v>11532358</v>
      </c>
      <c r="H25" s="42">
        <f t="shared" si="4"/>
        <v>0</v>
      </c>
      <c r="I25" s="42">
        <f t="shared" si="4"/>
        <v>457788</v>
      </c>
      <c r="J25" s="42">
        <f t="shared" si="4"/>
        <v>11990146</v>
      </c>
      <c r="K25" s="42">
        <f t="shared" si="4"/>
        <v>5343996</v>
      </c>
      <c r="L25" s="42">
        <f t="shared" si="4"/>
        <v>23737414</v>
      </c>
      <c r="M25" s="42">
        <f t="shared" si="4"/>
        <v>11050331</v>
      </c>
      <c r="N25" s="42">
        <f t="shared" si="4"/>
        <v>40131741</v>
      </c>
      <c r="O25" s="42">
        <f t="shared" si="4"/>
        <v>5963369</v>
      </c>
      <c r="P25" s="42">
        <f t="shared" si="4"/>
        <v>3910590</v>
      </c>
      <c r="Q25" s="42">
        <f t="shared" si="4"/>
        <v>9127656</v>
      </c>
      <c r="R25" s="42">
        <f t="shared" si="4"/>
        <v>19001615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71123502</v>
      </c>
      <c r="X25" s="42">
        <f t="shared" si="4"/>
        <v>57795291</v>
      </c>
      <c r="Y25" s="42">
        <f t="shared" si="4"/>
        <v>13328211</v>
      </c>
      <c r="Z25" s="43">
        <f>+IF(X25&lt;&gt;0,+(Y25/X25)*100,0)</f>
        <v>23.061067380039667</v>
      </c>
      <c r="AA25" s="40">
        <f>+AA5+AA9+AA15+AA19+AA24</f>
        <v>78882436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79102330</v>
      </c>
      <c r="D28" s="19">
        <f>SUM(D29:D31)</f>
        <v>0</v>
      </c>
      <c r="E28" s="20">
        <f t="shared" si="5"/>
        <v>33946762</v>
      </c>
      <c r="F28" s="21">
        <f t="shared" si="5"/>
        <v>34479647</v>
      </c>
      <c r="G28" s="21">
        <f t="shared" si="5"/>
        <v>3572315</v>
      </c>
      <c r="H28" s="21">
        <f t="shared" si="5"/>
        <v>0</v>
      </c>
      <c r="I28" s="21">
        <f t="shared" si="5"/>
        <v>2522645</v>
      </c>
      <c r="J28" s="21">
        <f t="shared" si="5"/>
        <v>6094960</v>
      </c>
      <c r="K28" s="21">
        <f t="shared" si="5"/>
        <v>2078811</v>
      </c>
      <c r="L28" s="21">
        <f t="shared" si="5"/>
        <v>10391331</v>
      </c>
      <c r="M28" s="21">
        <f t="shared" si="5"/>
        <v>3086756</v>
      </c>
      <c r="N28" s="21">
        <f t="shared" si="5"/>
        <v>15556898</v>
      </c>
      <c r="O28" s="21">
        <f t="shared" si="5"/>
        <v>1858452</v>
      </c>
      <c r="P28" s="21">
        <f t="shared" si="5"/>
        <v>1812971</v>
      </c>
      <c r="Q28" s="21">
        <f t="shared" si="5"/>
        <v>1157255</v>
      </c>
      <c r="R28" s="21">
        <f t="shared" si="5"/>
        <v>4828678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26480536</v>
      </c>
      <c r="X28" s="21">
        <f t="shared" si="5"/>
        <v>25460064</v>
      </c>
      <c r="Y28" s="21">
        <f t="shared" si="5"/>
        <v>1020472</v>
      </c>
      <c r="Z28" s="4">
        <f>+IF(X28&lt;&gt;0,+(Y28/X28)*100,0)</f>
        <v>4.008128180667574</v>
      </c>
      <c r="AA28" s="19">
        <f>SUM(AA29:AA31)</f>
        <v>34479647</v>
      </c>
    </row>
    <row r="29" spans="1:27" ht="13.5">
      <c r="A29" s="5" t="s">
        <v>33</v>
      </c>
      <c r="B29" s="3"/>
      <c r="C29" s="22">
        <v>79102330</v>
      </c>
      <c r="D29" s="22"/>
      <c r="E29" s="23">
        <v>11825058</v>
      </c>
      <c r="F29" s="24">
        <v>10906638</v>
      </c>
      <c r="G29" s="24">
        <v>1212570</v>
      </c>
      <c r="H29" s="24"/>
      <c r="I29" s="24">
        <v>600980</v>
      </c>
      <c r="J29" s="24">
        <v>1813550</v>
      </c>
      <c r="K29" s="24">
        <v>813391</v>
      </c>
      <c r="L29" s="24">
        <v>2751971</v>
      </c>
      <c r="M29" s="24">
        <v>762406</v>
      </c>
      <c r="N29" s="24">
        <v>4327768</v>
      </c>
      <c r="O29" s="24">
        <v>1500682</v>
      </c>
      <c r="P29" s="24">
        <v>599322</v>
      </c>
      <c r="Q29" s="24">
        <v>753082</v>
      </c>
      <c r="R29" s="24">
        <v>2853086</v>
      </c>
      <c r="S29" s="24"/>
      <c r="T29" s="24"/>
      <c r="U29" s="24"/>
      <c r="V29" s="24"/>
      <c r="W29" s="24">
        <v>8994404</v>
      </c>
      <c r="X29" s="24">
        <v>8868789</v>
      </c>
      <c r="Y29" s="24">
        <v>125615</v>
      </c>
      <c r="Z29" s="6">
        <v>1.42</v>
      </c>
      <c r="AA29" s="22">
        <v>10906638</v>
      </c>
    </row>
    <row r="30" spans="1:27" ht="13.5">
      <c r="A30" s="5" t="s">
        <v>34</v>
      </c>
      <c r="B30" s="3"/>
      <c r="C30" s="25"/>
      <c r="D30" s="25"/>
      <c r="E30" s="26">
        <v>7541316</v>
      </c>
      <c r="F30" s="27">
        <v>8980797</v>
      </c>
      <c r="G30" s="27">
        <v>1602843</v>
      </c>
      <c r="H30" s="27"/>
      <c r="I30" s="27">
        <v>1202490</v>
      </c>
      <c r="J30" s="27">
        <v>2805333</v>
      </c>
      <c r="K30" s="27">
        <v>824290</v>
      </c>
      <c r="L30" s="27">
        <v>3809502</v>
      </c>
      <c r="M30" s="27">
        <v>1359615</v>
      </c>
      <c r="N30" s="27">
        <v>5993407</v>
      </c>
      <c r="O30" s="27">
        <v>213836</v>
      </c>
      <c r="P30" s="27">
        <v>752539</v>
      </c>
      <c r="Q30" s="27">
        <v>-17651</v>
      </c>
      <c r="R30" s="27">
        <v>948724</v>
      </c>
      <c r="S30" s="27"/>
      <c r="T30" s="27"/>
      <c r="U30" s="27"/>
      <c r="V30" s="27"/>
      <c r="W30" s="27">
        <v>9747464</v>
      </c>
      <c r="X30" s="27">
        <v>5655987</v>
      </c>
      <c r="Y30" s="27">
        <v>4091477</v>
      </c>
      <c r="Z30" s="7">
        <v>72.34</v>
      </c>
      <c r="AA30" s="25">
        <v>8980797</v>
      </c>
    </row>
    <row r="31" spans="1:27" ht="13.5">
      <c r="A31" s="5" t="s">
        <v>35</v>
      </c>
      <c r="B31" s="3"/>
      <c r="C31" s="22"/>
      <c r="D31" s="22"/>
      <c r="E31" s="23">
        <v>14580388</v>
      </c>
      <c r="F31" s="24">
        <v>14592212</v>
      </c>
      <c r="G31" s="24">
        <v>756902</v>
      </c>
      <c r="H31" s="24"/>
      <c r="I31" s="24">
        <v>719175</v>
      </c>
      <c r="J31" s="24">
        <v>1476077</v>
      </c>
      <c r="K31" s="24">
        <v>441130</v>
      </c>
      <c r="L31" s="24">
        <v>3829858</v>
      </c>
      <c r="M31" s="24">
        <v>964735</v>
      </c>
      <c r="N31" s="24">
        <v>5235723</v>
      </c>
      <c r="O31" s="24">
        <v>143934</v>
      </c>
      <c r="P31" s="24">
        <v>461110</v>
      </c>
      <c r="Q31" s="24">
        <v>421824</v>
      </c>
      <c r="R31" s="24">
        <v>1026868</v>
      </c>
      <c r="S31" s="24"/>
      <c r="T31" s="24"/>
      <c r="U31" s="24"/>
      <c r="V31" s="24"/>
      <c r="W31" s="24">
        <v>7738668</v>
      </c>
      <c r="X31" s="24">
        <v>10935288</v>
      </c>
      <c r="Y31" s="24">
        <v>-3196620</v>
      </c>
      <c r="Z31" s="6">
        <v>-29.23</v>
      </c>
      <c r="AA31" s="22">
        <v>14592212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3864067</v>
      </c>
      <c r="F32" s="21">
        <f t="shared" si="6"/>
        <v>4017890</v>
      </c>
      <c r="G32" s="21">
        <f t="shared" si="6"/>
        <v>206052</v>
      </c>
      <c r="H32" s="21">
        <f t="shared" si="6"/>
        <v>0</v>
      </c>
      <c r="I32" s="21">
        <f t="shared" si="6"/>
        <v>234671</v>
      </c>
      <c r="J32" s="21">
        <f t="shared" si="6"/>
        <v>440723</v>
      </c>
      <c r="K32" s="21">
        <f t="shared" si="6"/>
        <v>243154</v>
      </c>
      <c r="L32" s="21">
        <f t="shared" si="6"/>
        <v>1181713</v>
      </c>
      <c r="M32" s="21">
        <f t="shared" si="6"/>
        <v>407065</v>
      </c>
      <c r="N32" s="21">
        <f t="shared" si="6"/>
        <v>1831932</v>
      </c>
      <c r="O32" s="21">
        <f t="shared" si="6"/>
        <v>271673</v>
      </c>
      <c r="P32" s="21">
        <f t="shared" si="6"/>
        <v>264616</v>
      </c>
      <c r="Q32" s="21">
        <f t="shared" si="6"/>
        <v>287425</v>
      </c>
      <c r="R32" s="21">
        <f t="shared" si="6"/>
        <v>823714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3096369</v>
      </c>
      <c r="X32" s="21">
        <f t="shared" si="6"/>
        <v>2898054</v>
      </c>
      <c r="Y32" s="21">
        <f t="shared" si="6"/>
        <v>198315</v>
      </c>
      <c r="Z32" s="4">
        <f>+IF(X32&lt;&gt;0,+(Y32/X32)*100,0)</f>
        <v>6.843040191797669</v>
      </c>
      <c r="AA32" s="19">
        <f>SUM(AA33:AA37)</f>
        <v>4017890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1012894</v>
      </c>
      <c r="F35" s="24">
        <v>1232895</v>
      </c>
      <c r="G35" s="24">
        <v>60851</v>
      </c>
      <c r="H35" s="24"/>
      <c r="I35" s="24">
        <v>66997</v>
      </c>
      <c r="J35" s="24">
        <v>127848</v>
      </c>
      <c r="K35" s="24">
        <v>64924</v>
      </c>
      <c r="L35" s="24">
        <v>321695</v>
      </c>
      <c r="M35" s="24">
        <v>105105</v>
      </c>
      <c r="N35" s="24">
        <v>491724</v>
      </c>
      <c r="O35" s="24">
        <v>60099</v>
      </c>
      <c r="P35" s="24">
        <v>67444</v>
      </c>
      <c r="Q35" s="24">
        <v>74518</v>
      </c>
      <c r="R35" s="24">
        <v>202061</v>
      </c>
      <c r="S35" s="24"/>
      <c r="T35" s="24"/>
      <c r="U35" s="24"/>
      <c r="V35" s="24"/>
      <c r="W35" s="24">
        <v>821633</v>
      </c>
      <c r="X35" s="24">
        <v>759672</v>
      </c>
      <c r="Y35" s="24">
        <v>61961</v>
      </c>
      <c r="Z35" s="6">
        <v>8.16</v>
      </c>
      <c r="AA35" s="22">
        <v>1232895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>
        <v>2851173</v>
      </c>
      <c r="F37" s="27">
        <v>2784995</v>
      </c>
      <c r="G37" s="27">
        <v>145201</v>
      </c>
      <c r="H37" s="27"/>
      <c r="I37" s="27">
        <v>167674</v>
      </c>
      <c r="J37" s="27">
        <v>312875</v>
      </c>
      <c r="K37" s="27">
        <v>178230</v>
      </c>
      <c r="L37" s="27">
        <v>860018</v>
      </c>
      <c r="M37" s="27">
        <v>301960</v>
      </c>
      <c r="N37" s="27">
        <v>1340208</v>
      </c>
      <c r="O37" s="27">
        <v>211574</v>
      </c>
      <c r="P37" s="27">
        <v>197172</v>
      </c>
      <c r="Q37" s="27">
        <v>212907</v>
      </c>
      <c r="R37" s="27">
        <v>621653</v>
      </c>
      <c r="S37" s="27"/>
      <c r="T37" s="27"/>
      <c r="U37" s="27"/>
      <c r="V37" s="27"/>
      <c r="W37" s="27">
        <v>2274736</v>
      </c>
      <c r="X37" s="27">
        <v>2138382</v>
      </c>
      <c r="Y37" s="27">
        <v>136354</v>
      </c>
      <c r="Z37" s="7">
        <v>6.38</v>
      </c>
      <c r="AA37" s="25">
        <v>2784995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38063665</v>
      </c>
      <c r="F38" s="21">
        <f t="shared" si="7"/>
        <v>37896665</v>
      </c>
      <c r="G38" s="21">
        <f t="shared" si="7"/>
        <v>2392164</v>
      </c>
      <c r="H38" s="21">
        <f t="shared" si="7"/>
        <v>0</v>
      </c>
      <c r="I38" s="21">
        <f t="shared" si="7"/>
        <v>2589585</v>
      </c>
      <c r="J38" s="21">
        <f t="shared" si="7"/>
        <v>4981749</v>
      </c>
      <c r="K38" s="21">
        <f t="shared" si="7"/>
        <v>2788864</v>
      </c>
      <c r="L38" s="21">
        <f t="shared" si="7"/>
        <v>13743594</v>
      </c>
      <c r="M38" s="21">
        <f t="shared" si="7"/>
        <v>3643407</v>
      </c>
      <c r="N38" s="21">
        <f t="shared" si="7"/>
        <v>20175865</v>
      </c>
      <c r="O38" s="21">
        <f t="shared" si="7"/>
        <v>1956380</v>
      </c>
      <c r="P38" s="21">
        <f t="shared" si="7"/>
        <v>3041704</v>
      </c>
      <c r="Q38" s="21">
        <f t="shared" si="7"/>
        <v>5319764</v>
      </c>
      <c r="R38" s="21">
        <f t="shared" si="7"/>
        <v>10317848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35475462</v>
      </c>
      <c r="X38" s="21">
        <f t="shared" si="7"/>
        <v>28547748</v>
      </c>
      <c r="Y38" s="21">
        <f t="shared" si="7"/>
        <v>6927714</v>
      </c>
      <c r="Z38" s="4">
        <f>+IF(X38&lt;&gt;0,+(Y38/X38)*100,0)</f>
        <v>24.267112067824055</v>
      </c>
      <c r="AA38" s="19">
        <f>SUM(AA39:AA41)</f>
        <v>37896665</v>
      </c>
    </row>
    <row r="39" spans="1:27" ht="13.5">
      <c r="A39" s="5" t="s">
        <v>43</v>
      </c>
      <c r="B39" s="3"/>
      <c r="C39" s="22"/>
      <c r="D39" s="22"/>
      <c r="E39" s="23">
        <v>953665</v>
      </c>
      <c r="F39" s="24">
        <v>786665</v>
      </c>
      <c r="G39" s="24">
        <v>81187</v>
      </c>
      <c r="H39" s="24"/>
      <c r="I39" s="24">
        <v>67525</v>
      </c>
      <c r="J39" s="24">
        <v>148712</v>
      </c>
      <c r="K39" s="24">
        <v>50905</v>
      </c>
      <c r="L39" s="24">
        <v>304530</v>
      </c>
      <c r="M39" s="24">
        <v>29881</v>
      </c>
      <c r="N39" s="24">
        <v>385316</v>
      </c>
      <c r="O39" s="24">
        <v>27723</v>
      </c>
      <c r="P39" s="24">
        <v>13084</v>
      </c>
      <c r="Q39" s="24">
        <v>29120</v>
      </c>
      <c r="R39" s="24">
        <v>69927</v>
      </c>
      <c r="S39" s="24"/>
      <c r="T39" s="24"/>
      <c r="U39" s="24"/>
      <c r="V39" s="24"/>
      <c r="W39" s="24">
        <v>603955</v>
      </c>
      <c r="X39" s="24">
        <v>715248</v>
      </c>
      <c r="Y39" s="24">
        <v>-111293</v>
      </c>
      <c r="Z39" s="6">
        <v>-15.56</v>
      </c>
      <c r="AA39" s="22">
        <v>786665</v>
      </c>
    </row>
    <row r="40" spans="1:27" ht="13.5">
      <c r="A40" s="5" t="s">
        <v>44</v>
      </c>
      <c r="B40" s="3"/>
      <c r="C40" s="22"/>
      <c r="D40" s="22"/>
      <c r="E40" s="23">
        <v>37110000</v>
      </c>
      <c r="F40" s="24">
        <v>37110000</v>
      </c>
      <c r="G40" s="24">
        <v>2310977</v>
      </c>
      <c r="H40" s="24"/>
      <c r="I40" s="24">
        <v>2522060</v>
      </c>
      <c r="J40" s="24">
        <v>4833037</v>
      </c>
      <c r="K40" s="24">
        <v>2737959</v>
      </c>
      <c r="L40" s="24">
        <v>13439064</v>
      </c>
      <c r="M40" s="24">
        <v>3613526</v>
      </c>
      <c r="N40" s="24">
        <v>19790549</v>
      </c>
      <c r="O40" s="24">
        <v>1928657</v>
      </c>
      <c r="P40" s="24">
        <v>3028620</v>
      </c>
      <c r="Q40" s="24">
        <v>5290644</v>
      </c>
      <c r="R40" s="24">
        <v>10247921</v>
      </c>
      <c r="S40" s="24"/>
      <c r="T40" s="24"/>
      <c r="U40" s="24"/>
      <c r="V40" s="24"/>
      <c r="W40" s="24">
        <v>34871507</v>
      </c>
      <c r="X40" s="24">
        <v>27832500</v>
      </c>
      <c r="Y40" s="24">
        <v>7039007</v>
      </c>
      <c r="Z40" s="6">
        <v>25.29</v>
      </c>
      <c r="AA40" s="22">
        <v>37110000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955170</v>
      </c>
      <c r="F47" s="21">
        <v>910792</v>
      </c>
      <c r="G47" s="21">
        <v>98368</v>
      </c>
      <c r="H47" s="21"/>
      <c r="I47" s="21">
        <v>123672</v>
      </c>
      <c r="J47" s="21">
        <v>222040</v>
      </c>
      <c r="K47" s="21">
        <v>117921</v>
      </c>
      <c r="L47" s="21">
        <v>530279</v>
      </c>
      <c r="M47" s="21">
        <v>100288</v>
      </c>
      <c r="N47" s="21">
        <v>748488</v>
      </c>
      <c r="O47" s="21">
        <v>117059</v>
      </c>
      <c r="P47" s="21">
        <v>90536</v>
      </c>
      <c r="Q47" s="21">
        <v>72672</v>
      </c>
      <c r="R47" s="21">
        <v>280267</v>
      </c>
      <c r="S47" s="21"/>
      <c r="T47" s="21"/>
      <c r="U47" s="21"/>
      <c r="V47" s="21"/>
      <c r="W47" s="21">
        <v>1250795</v>
      </c>
      <c r="X47" s="21">
        <v>716373</v>
      </c>
      <c r="Y47" s="21">
        <v>534422</v>
      </c>
      <c r="Z47" s="4">
        <v>74.6</v>
      </c>
      <c r="AA47" s="19">
        <v>910792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79102330</v>
      </c>
      <c r="D48" s="40">
        <f>+D28+D32+D38+D42+D47</f>
        <v>0</v>
      </c>
      <c r="E48" s="41">
        <f t="shared" si="9"/>
        <v>76829664</v>
      </c>
      <c r="F48" s="42">
        <f t="shared" si="9"/>
        <v>77304994</v>
      </c>
      <c r="G48" s="42">
        <f t="shared" si="9"/>
        <v>6268899</v>
      </c>
      <c r="H48" s="42">
        <f t="shared" si="9"/>
        <v>0</v>
      </c>
      <c r="I48" s="42">
        <f t="shared" si="9"/>
        <v>5470573</v>
      </c>
      <c r="J48" s="42">
        <f t="shared" si="9"/>
        <v>11739472</v>
      </c>
      <c r="K48" s="42">
        <f t="shared" si="9"/>
        <v>5228750</v>
      </c>
      <c r="L48" s="42">
        <f t="shared" si="9"/>
        <v>25846917</v>
      </c>
      <c r="M48" s="42">
        <f t="shared" si="9"/>
        <v>7237516</v>
      </c>
      <c r="N48" s="42">
        <f t="shared" si="9"/>
        <v>38313183</v>
      </c>
      <c r="O48" s="42">
        <f t="shared" si="9"/>
        <v>4203564</v>
      </c>
      <c r="P48" s="42">
        <f t="shared" si="9"/>
        <v>5209827</v>
      </c>
      <c r="Q48" s="42">
        <f t="shared" si="9"/>
        <v>6837116</v>
      </c>
      <c r="R48" s="42">
        <f t="shared" si="9"/>
        <v>16250507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66303162</v>
      </c>
      <c r="X48" s="42">
        <f t="shared" si="9"/>
        <v>57622239</v>
      </c>
      <c r="Y48" s="42">
        <f t="shared" si="9"/>
        <v>8680923</v>
      </c>
      <c r="Z48" s="43">
        <f>+IF(X48&lt;&gt;0,+(Y48/X48)*100,0)</f>
        <v>15.065230283745134</v>
      </c>
      <c r="AA48" s="40">
        <f>+AA28+AA32+AA38+AA42+AA47</f>
        <v>77304994</v>
      </c>
    </row>
    <row r="49" spans="1:27" ht="13.5">
      <c r="A49" s="14" t="s">
        <v>58</v>
      </c>
      <c r="B49" s="15"/>
      <c r="C49" s="44">
        <f aca="true" t="shared" si="10" ref="C49:Y49">+C25-C48</f>
        <v>1718042</v>
      </c>
      <c r="D49" s="44">
        <f>+D25-D48</f>
        <v>0</v>
      </c>
      <c r="E49" s="45">
        <f t="shared" si="10"/>
        <v>230720</v>
      </c>
      <c r="F49" s="46">
        <f t="shared" si="10"/>
        <v>1577442</v>
      </c>
      <c r="G49" s="46">
        <f t="shared" si="10"/>
        <v>5263459</v>
      </c>
      <c r="H49" s="46">
        <f t="shared" si="10"/>
        <v>0</v>
      </c>
      <c r="I49" s="46">
        <f t="shared" si="10"/>
        <v>-5012785</v>
      </c>
      <c r="J49" s="46">
        <f t="shared" si="10"/>
        <v>250674</v>
      </c>
      <c r="K49" s="46">
        <f t="shared" si="10"/>
        <v>115246</v>
      </c>
      <c r="L49" s="46">
        <f t="shared" si="10"/>
        <v>-2109503</v>
      </c>
      <c r="M49" s="46">
        <f t="shared" si="10"/>
        <v>3812815</v>
      </c>
      <c r="N49" s="46">
        <f t="shared" si="10"/>
        <v>1818558</v>
      </c>
      <c r="O49" s="46">
        <f t="shared" si="10"/>
        <v>1759805</v>
      </c>
      <c r="P49" s="46">
        <f t="shared" si="10"/>
        <v>-1299237</v>
      </c>
      <c r="Q49" s="46">
        <f t="shared" si="10"/>
        <v>2290540</v>
      </c>
      <c r="R49" s="46">
        <f t="shared" si="10"/>
        <v>2751108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4820340</v>
      </c>
      <c r="X49" s="46">
        <f>IF(F25=F48,0,X25-X48)</f>
        <v>173052</v>
      </c>
      <c r="Y49" s="46">
        <f t="shared" si="10"/>
        <v>4647288</v>
      </c>
      <c r="Z49" s="47">
        <f>+IF(X49&lt;&gt;0,+(Y49/X49)*100,0)</f>
        <v>2685.4864433811804</v>
      </c>
      <c r="AA49" s="44">
        <f>+AA25-AA48</f>
        <v>1577442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50384110</v>
      </c>
      <c r="D5" s="19">
        <f>SUM(D6:D8)</f>
        <v>0</v>
      </c>
      <c r="E5" s="20">
        <f t="shared" si="0"/>
        <v>47997777</v>
      </c>
      <c r="F5" s="21">
        <f t="shared" si="0"/>
        <v>49421001</v>
      </c>
      <c r="G5" s="21">
        <f t="shared" si="0"/>
        <v>9040026</v>
      </c>
      <c r="H5" s="21">
        <f t="shared" si="0"/>
        <v>4900274</v>
      </c>
      <c r="I5" s="21">
        <f t="shared" si="0"/>
        <v>3227459</v>
      </c>
      <c r="J5" s="21">
        <f t="shared" si="0"/>
        <v>17167759</v>
      </c>
      <c r="K5" s="21">
        <f t="shared" si="0"/>
        <v>3279893</v>
      </c>
      <c r="L5" s="21">
        <f t="shared" si="0"/>
        <v>3225352</v>
      </c>
      <c r="M5" s="21">
        <f t="shared" si="0"/>
        <v>3272395</v>
      </c>
      <c r="N5" s="21">
        <f t="shared" si="0"/>
        <v>9777640</v>
      </c>
      <c r="O5" s="21">
        <f t="shared" si="0"/>
        <v>5223445</v>
      </c>
      <c r="P5" s="21">
        <f t="shared" si="0"/>
        <v>2738619</v>
      </c>
      <c r="Q5" s="21">
        <f t="shared" si="0"/>
        <v>2738619</v>
      </c>
      <c r="R5" s="21">
        <f t="shared" si="0"/>
        <v>10700683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37646082</v>
      </c>
      <c r="X5" s="21">
        <f t="shared" si="0"/>
        <v>37171125</v>
      </c>
      <c r="Y5" s="21">
        <f t="shared" si="0"/>
        <v>474957</v>
      </c>
      <c r="Z5" s="4">
        <f>+IF(X5&lt;&gt;0,+(Y5/X5)*100,0)</f>
        <v>1.277757937108441</v>
      </c>
      <c r="AA5" s="19">
        <f>SUM(AA6:AA8)</f>
        <v>49421001</v>
      </c>
    </row>
    <row r="6" spans="1:27" ht="13.5">
      <c r="A6" s="5" t="s">
        <v>33</v>
      </c>
      <c r="B6" s="3"/>
      <c r="C6" s="22">
        <v>5851900</v>
      </c>
      <c r="D6" s="22"/>
      <c r="E6" s="23">
        <v>1293000</v>
      </c>
      <c r="F6" s="24">
        <v>3770203</v>
      </c>
      <c r="G6" s="24">
        <v>1173000</v>
      </c>
      <c r="H6" s="24"/>
      <c r="I6" s="24"/>
      <c r="J6" s="24">
        <v>1173000</v>
      </c>
      <c r="K6" s="24"/>
      <c r="L6" s="24"/>
      <c r="M6" s="24"/>
      <c r="N6" s="24"/>
      <c r="O6" s="24">
        <v>1750000</v>
      </c>
      <c r="P6" s="24"/>
      <c r="Q6" s="24"/>
      <c r="R6" s="24">
        <v>1750000</v>
      </c>
      <c r="S6" s="24"/>
      <c r="T6" s="24"/>
      <c r="U6" s="24"/>
      <c r="V6" s="24"/>
      <c r="W6" s="24">
        <v>2923000</v>
      </c>
      <c r="X6" s="24">
        <v>1293001</v>
      </c>
      <c r="Y6" s="24">
        <v>1629999</v>
      </c>
      <c r="Z6" s="6">
        <v>126.06</v>
      </c>
      <c r="AA6" s="22">
        <v>3770203</v>
      </c>
    </row>
    <row r="7" spans="1:27" ht="13.5">
      <c r="A7" s="5" t="s">
        <v>34</v>
      </c>
      <c r="B7" s="3"/>
      <c r="C7" s="25">
        <v>42705777</v>
      </c>
      <c r="D7" s="25"/>
      <c r="E7" s="26">
        <v>45787595</v>
      </c>
      <c r="F7" s="27">
        <v>44699602</v>
      </c>
      <c r="G7" s="27">
        <v>7834789</v>
      </c>
      <c r="H7" s="27">
        <v>4841468</v>
      </c>
      <c r="I7" s="27">
        <v>3177815</v>
      </c>
      <c r="J7" s="27">
        <v>15854072</v>
      </c>
      <c r="K7" s="27">
        <v>3230159</v>
      </c>
      <c r="L7" s="27">
        <v>3190965</v>
      </c>
      <c r="M7" s="27">
        <v>3251719</v>
      </c>
      <c r="N7" s="27">
        <v>9672843</v>
      </c>
      <c r="O7" s="27">
        <v>3379499</v>
      </c>
      <c r="P7" s="27">
        <v>2707067</v>
      </c>
      <c r="Q7" s="27">
        <v>2707067</v>
      </c>
      <c r="R7" s="27">
        <v>8793633</v>
      </c>
      <c r="S7" s="27"/>
      <c r="T7" s="27"/>
      <c r="U7" s="27"/>
      <c r="V7" s="27"/>
      <c r="W7" s="27">
        <v>34320548</v>
      </c>
      <c r="X7" s="27">
        <v>35224870</v>
      </c>
      <c r="Y7" s="27">
        <v>-904322</v>
      </c>
      <c r="Z7" s="7">
        <v>-2.57</v>
      </c>
      <c r="AA7" s="25">
        <v>44699602</v>
      </c>
    </row>
    <row r="8" spans="1:27" ht="13.5">
      <c r="A8" s="5" t="s">
        <v>35</v>
      </c>
      <c r="B8" s="3"/>
      <c r="C8" s="22">
        <v>1826433</v>
      </c>
      <c r="D8" s="22"/>
      <c r="E8" s="23">
        <v>917182</v>
      </c>
      <c r="F8" s="24">
        <v>951196</v>
      </c>
      <c r="G8" s="24">
        <v>32237</v>
      </c>
      <c r="H8" s="24">
        <v>58806</v>
      </c>
      <c r="I8" s="24">
        <v>49644</v>
      </c>
      <c r="J8" s="24">
        <v>140687</v>
      </c>
      <c r="K8" s="24">
        <v>49734</v>
      </c>
      <c r="L8" s="24">
        <v>34387</v>
      </c>
      <c r="M8" s="24">
        <v>20676</v>
      </c>
      <c r="N8" s="24">
        <v>104797</v>
      </c>
      <c r="O8" s="24">
        <v>93946</v>
      </c>
      <c r="P8" s="24">
        <v>31552</v>
      </c>
      <c r="Q8" s="24">
        <v>31552</v>
      </c>
      <c r="R8" s="24">
        <v>157050</v>
      </c>
      <c r="S8" s="24"/>
      <c r="T8" s="24"/>
      <c r="U8" s="24"/>
      <c r="V8" s="24"/>
      <c r="W8" s="24">
        <v>402534</v>
      </c>
      <c r="X8" s="24">
        <v>653254</v>
      </c>
      <c r="Y8" s="24">
        <v>-250720</v>
      </c>
      <c r="Z8" s="6">
        <v>-38.38</v>
      </c>
      <c r="AA8" s="22">
        <v>951196</v>
      </c>
    </row>
    <row r="9" spans="1:27" ht="13.5">
      <c r="A9" s="2" t="s">
        <v>36</v>
      </c>
      <c r="B9" s="3"/>
      <c r="C9" s="19">
        <f aca="true" t="shared" si="1" ref="C9:Y9">SUM(C10:C14)</f>
        <v>48261313</v>
      </c>
      <c r="D9" s="19">
        <f>SUM(D10:D14)</f>
        <v>0</v>
      </c>
      <c r="E9" s="20">
        <f t="shared" si="1"/>
        <v>22981652</v>
      </c>
      <c r="F9" s="21">
        <f t="shared" si="1"/>
        <v>53714245</v>
      </c>
      <c r="G9" s="21">
        <f t="shared" si="1"/>
        <v>1555541</v>
      </c>
      <c r="H9" s="21">
        <f t="shared" si="1"/>
        <v>2304259</v>
      </c>
      <c r="I9" s="21">
        <f t="shared" si="1"/>
        <v>4464670</v>
      </c>
      <c r="J9" s="21">
        <f t="shared" si="1"/>
        <v>8324470</v>
      </c>
      <c r="K9" s="21">
        <f t="shared" si="1"/>
        <v>1069263</v>
      </c>
      <c r="L9" s="21">
        <f t="shared" si="1"/>
        <v>3329370</v>
      </c>
      <c r="M9" s="21">
        <f t="shared" si="1"/>
        <v>815175</v>
      </c>
      <c r="N9" s="21">
        <f t="shared" si="1"/>
        <v>5213808</v>
      </c>
      <c r="O9" s="21">
        <f t="shared" si="1"/>
        <v>2067883</v>
      </c>
      <c r="P9" s="21">
        <f t="shared" si="1"/>
        <v>2768757</v>
      </c>
      <c r="Q9" s="21">
        <f t="shared" si="1"/>
        <v>2768757</v>
      </c>
      <c r="R9" s="21">
        <f t="shared" si="1"/>
        <v>7605397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21143675</v>
      </c>
      <c r="X9" s="21">
        <f t="shared" si="1"/>
        <v>12129850</v>
      </c>
      <c r="Y9" s="21">
        <f t="shared" si="1"/>
        <v>9013825</v>
      </c>
      <c r="Z9" s="4">
        <f>+IF(X9&lt;&gt;0,+(Y9/X9)*100,0)</f>
        <v>74.31110030214718</v>
      </c>
      <c r="AA9" s="19">
        <f>SUM(AA10:AA14)</f>
        <v>53714245</v>
      </c>
    </row>
    <row r="10" spans="1:27" ht="13.5">
      <c r="A10" s="5" t="s">
        <v>37</v>
      </c>
      <c r="B10" s="3"/>
      <c r="C10" s="22">
        <v>47864544</v>
      </c>
      <c r="D10" s="22"/>
      <c r="E10" s="23">
        <v>14802652</v>
      </c>
      <c r="F10" s="24">
        <v>53714245</v>
      </c>
      <c r="G10" s="24">
        <v>1555541</v>
      </c>
      <c r="H10" s="24">
        <v>2304259</v>
      </c>
      <c r="I10" s="24">
        <v>4464670</v>
      </c>
      <c r="J10" s="24">
        <v>8324470</v>
      </c>
      <c r="K10" s="24">
        <v>1069263</v>
      </c>
      <c r="L10" s="24">
        <v>3329370</v>
      </c>
      <c r="M10" s="24">
        <v>815175</v>
      </c>
      <c r="N10" s="24">
        <v>5213808</v>
      </c>
      <c r="O10" s="24">
        <v>2067883</v>
      </c>
      <c r="P10" s="24">
        <v>2768757</v>
      </c>
      <c r="Q10" s="24">
        <v>2768757</v>
      </c>
      <c r="R10" s="24">
        <v>7605397</v>
      </c>
      <c r="S10" s="24"/>
      <c r="T10" s="24"/>
      <c r="U10" s="24"/>
      <c r="V10" s="24"/>
      <c r="W10" s="24">
        <v>21143675</v>
      </c>
      <c r="X10" s="24">
        <v>10773850</v>
      </c>
      <c r="Y10" s="24">
        <v>10369825</v>
      </c>
      <c r="Z10" s="6">
        <v>96.25</v>
      </c>
      <c r="AA10" s="22">
        <v>53714245</v>
      </c>
    </row>
    <row r="11" spans="1:27" ht="13.5">
      <c r="A11" s="5" t="s">
        <v>38</v>
      </c>
      <c r="B11" s="3"/>
      <c r="C11" s="22">
        <v>52938</v>
      </c>
      <c r="D11" s="22"/>
      <c r="E11" s="23">
        <v>7679000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856000</v>
      </c>
      <c r="Y11" s="24">
        <v>-856000</v>
      </c>
      <c r="Z11" s="6">
        <v>-100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343831</v>
      </c>
      <c r="D13" s="22"/>
      <c r="E13" s="23">
        <v>500000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500000</v>
      </c>
      <c r="Y13" s="24">
        <v>-500000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980328</v>
      </c>
      <c r="D15" s="19">
        <f>SUM(D16:D18)</f>
        <v>0</v>
      </c>
      <c r="E15" s="20">
        <f t="shared" si="2"/>
        <v>7538013</v>
      </c>
      <c r="F15" s="21">
        <f t="shared" si="2"/>
        <v>6779955</v>
      </c>
      <c r="G15" s="21">
        <f t="shared" si="2"/>
        <v>82329</v>
      </c>
      <c r="H15" s="21">
        <f t="shared" si="2"/>
        <v>96765</v>
      </c>
      <c r="I15" s="21">
        <f t="shared" si="2"/>
        <v>985116</v>
      </c>
      <c r="J15" s="21">
        <f t="shared" si="2"/>
        <v>1164210</v>
      </c>
      <c r="K15" s="21">
        <f t="shared" si="2"/>
        <v>82761</v>
      </c>
      <c r="L15" s="21">
        <f t="shared" si="2"/>
        <v>45873</v>
      </c>
      <c r="M15" s="21">
        <f t="shared" si="2"/>
        <v>33845</v>
      </c>
      <c r="N15" s="21">
        <f t="shared" si="2"/>
        <v>162479</v>
      </c>
      <c r="O15" s="21">
        <f t="shared" si="2"/>
        <v>43608</v>
      </c>
      <c r="P15" s="21">
        <f t="shared" si="2"/>
        <v>55473</v>
      </c>
      <c r="Q15" s="21">
        <f t="shared" si="2"/>
        <v>55473</v>
      </c>
      <c r="R15" s="21">
        <f t="shared" si="2"/>
        <v>154554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1481243</v>
      </c>
      <c r="X15" s="21">
        <f t="shared" si="2"/>
        <v>7326577</v>
      </c>
      <c r="Y15" s="21">
        <f t="shared" si="2"/>
        <v>-5845334</v>
      </c>
      <c r="Z15" s="4">
        <f>+IF(X15&lt;&gt;0,+(Y15/X15)*100,0)</f>
        <v>-79.7826051647311</v>
      </c>
      <c r="AA15" s="19">
        <f>SUM(AA16:AA18)</f>
        <v>6779955</v>
      </c>
    </row>
    <row r="16" spans="1:27" ht="13.5">
      <c r="A16" s="5" t="s">
        <v>43</v>
      </c>
      <c r="B16" s="3"/>
      <c r="C16" s="22">
        <v>917617</v>
      </c>
      <c r="D16" s="22"/>
      <c r="E16" s="23">
        <v>2105436</v>
      </c>
      <c r="F16" s="24">
        <v>1513778</v>
      </c>
      <c r="G16" s="24">
        <v>82329</v>
      </c>
      <c r="H16" s="24">
        <v>96765</v>
      </c>
      <c r="I16" s="24">
        <v>985116</v>
      </c>
      <c r="J16" s="24">
        <v>1164210</v>
      </c>
      <c r="K16" s="24">
        <v>82761</v>
      </c>
      <c r="L16" s="24">
        <v>45873</v>
      </c>
      <c r="M16" s="24">
        <v>33845</v>
      </c>
      <c r="N16" s="24">
        <v>162479</v>
      </c>
      <c r="O16" s="24">
        <v>43608</v>
      </c>
      <c r="P16" s="24">
        <v>53264</v>
      </c>
      <c r="Q16" s="24">
        <v>53264</v>
      </c>
      <c r="R16" s="24">
        <v>150136</v>
      </c>
      <c r="S16" s="24"/>
      <c r="T16" s="24"/>
      <c r="U16" s="24"/>
      <c r="V16" s="24"/>
      <c r="W16" s="24">
        <v>1476825</v>
      </c>
      <c r="X16" s="24">
        <v>1894000</v>
      </c>
      <c r="Y16" s="24">
        <v>-417175</v>
      </c>
      <c r="Z16" s="6">
        <v>-22.03</v>
      </c>
      <c r="AA16" s="22">
        <v>1513778</v>
      </c>
    </row>
    <row r="17" spans="1:27" ht="13.5">
      <c r="A17" s="5" t="s">
        <v>44</v>
      </c>
      <c r="B17" s="3"/>
      <c r="C17" s="22">
        <v>62711</v>
      </c>
      <c r="D17" s="22"/>
      <c r="E17" s="23">
        <v>5432577</v>
      </c>
      <c r="F17" s="24">
        <v>5266177</v>
      </c>
      <c r="G17" s="24"/>
      <c r="H17" s="24"/>
      <c r="I17" s="24"/>
      <c r="J17" s="24"/>
      <c r="K17" s="24"/>
      <c r="L17" s="24"/>
      <c r="M17" s="24"/>
      <c r="N17" s="24"/>
      <c r="O17" s="24"/>
      <c r="P17" s="24">
        <v>2209</v>
      </c>
      <c r="Q17" s="24">
        <v>2209</v>
      </c>
      <c r="R17" s="24">
        <v>4418</v>
      </c>
      <c r="S17" s="24"/>
      <c r="T17" s="24"/>
      <c r="U17" s="24"/>
      <c r="V17" s="24"/>
      <c r="W17" s="24">
        <v>4418</v>
      </c>
      <c r="X17" s="24">
        <v>5432577</v>
      </c>
      <c r="Y17" s="24">
        <v>-5428159</v>
      </c>
      <c r="Z17" s="6">
        <v>-99.92</v>
      </c>
      <c r="AA17" s="22">
        <v>5266177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177742334</v>
      </c>
      <c r="D19" s="19">
        <f>SUM(D20:D23)</f>
        <v>0</v>
      </c>
      <c r="E19" s="20">
        <f t="shared" si="3"/>
        <v>187275198</v>
      </c>
      <c r="F19" s="21">
        <f t="shared" si="3"/>
        <v>194981411</v>
      </c>
      <c r="G19" s="21">
        <f t="shared" si="3"/>
        <v>22769548</v>
      </c>
      <c r="H19" s="21">
        <f t="shared" si="3"/>
        <v>12161648</v>
      </c>
      <c r="I19" s="21">
        <f t="shared" si="3"/>
        <v>8758819</v>
      </c>
      <c r="J19" s="21">
        <f t="shared" si="3"/>
        <v>43690015</v>
      </c>
      <c r="K19" s="21">
        <f t="shared" si="3"/>
        <v>9154153</v>
      </c>
      <c r="L19" s="21">
        <f t="shared" si="3"/>
        <v>8951518</v>
      </c>
      <c r="M19" s="21">
        <f t="shared" si="3"/>
        <v>21628218</v>
      </c>
      <c r="N19" s="21">
        <f t="shared" si="3"/>
        <v>39733889</v>
      </c>
      <c r="O19" s="21">
        <f t="shared" si="3"/>
        <v>11104662</v>
      </c>
      <c r="P19" s="21">
        <f t="shared" si="3"/>
        <v>10244251</v>
      </c>
      <c r="Q19" s="21">
        <f t="shared" si="3"/>
        <v>10244251</v>
      </c>
      <c r="R19" s="21">
        <f t="shared" si="3"/>
        <v>31593164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115017068</v>
      </c>
      <c r="X19" s="21">
        <f t="shared" si="3"/>
        <v>164162641</v>
      </c>
      <c r="Y19" s="21">
        <f t="shared" si="3"/>
        <v>-49145573</v>
      </c>
      <c r="Z19" s="4">
        <f>+IF(X19&lt;&gt;0,+(Y19/X19)*100,0)</f>
        <v>-29.937123757652024</v>
      </c>
      <c r="AA19" s="19">
        <f>SUM(AA20:AA23)</f>
        <v>194981411</v>
      </c>
    </row>
    <row r="20" spans="1:27" ht="13.5">
      <c r="A20" s="5" t="s">
        <v>47</v>
      </c>
      <c r="B20" s="3"/>
      <c r="C20" s="22">
        <v>78947117</v>
      </c>
      <c r="D20" s="22"/>
      <c r="E20" s="23">
        <v>101655761</v>
      </c>
      <c r="F20" s="24">
        <v>87853580</v>
      </c>
      <c r="G20" s="24">
        <v>10775211</v>
      </c>
      <c r="H20" s="24">
        <v>8220097</v>
      </c>
      <c r="I20" s="24">
        <v>6202903</v>
      </c>
      <c r="J20" s="24">
        <v>25198211</v>
      </c>
      <c r="K20" s="24">
        <v>6060597</v>
      </c>
      <c r="L20" s="24">
        <v>5558573</v>
      </c>
      <c r="M20" s="24">
        <v>18193475</v>
      </c>
      <c r="N20" s="24">
        <v>29812645</v>
      </c>
      <c r="O20" s="24">
        <v>7047839</v>
      </c>
      <c r="P20" s="24">
        <v>6483903</v>
      </c>
      <c r="Q20" s="24">
        <v>6483903</v>
      </c>
      <c r="R20" s="24">
        <v>20015645</v>
      </c>
      <c r="S20" s="24"/>
      <c r="T20" s="24"/>
      <c r="U20" s="24"/>
      <c r="V20" s="24"/>
      <c r="W20" s="24">
        <v>75026501</v>
      </c>
      <c r="X20" s="24">
        <v>90720000</v>
      </c>
      <c r="Y20" s="24">
        <v>-15693499</v>
      </c>
      <c r="Z20" s="6">
        <v>-17.3</v>
      </c>
      <c r="AA20" s="22">
        <v>87853580</v>
      </c>
    </row>
    <row r="21" spans="1:27" ht="13.5">
      <c r="A21" s="5" t="s">
        <v>48</v>
      </c>
      <c r="B21" s="3"/>
      <c r="C21" s="22">
        <v>35737097</v>
      </c>
      <c r="D21" s="22"/>
      <c r="E21" s="23">
        <v>49491641</v>
      </c>
      <c r="F21" s="24">
        <v>52692138</v>
      </c>
      <c r="G21" s="24">
        <v>1464652</v>
      </c>
      <c r="H21" s="24">
        <v>2275177</v>
      </c>
      <c r="I21" s="24">
        <v>1483364</v>
      </c>
      <c r="J21" s="24">
        <v>5223193</v>
      </c>
      <c r="K21" s="24">
        <v>1957952</v>
      </c>
      <c r="L21" s="24">
        <v>2105244</v>
      </c>
      <c r="M21" s="24">
        <v>2096945</v>
      </c>
      <c r="N21" s="24">
        <v>6160141</v>
      </c>
      <c r="O21" s="24">
        <v>2681342</v>
      </c>
      <c r="P21" s="24">
        <v>2456858</v>
      </c>
      <c r="Q21" s="24">
        <v>2456858</v>
      </c>
      <c r="R21" s="24">
        <v>7595058</v>
      </c>
      <c r="S21" s="24"/>
      <c r="T21" s="24"/>
      <c r="U21" s="24"/>
      <c r="V21" s="24"/>
      <c r="W21" s="24">
        <v>18978392</v>
      </c>
      <c r="X21" s="24">
        <v>41598641</v>
      </c>
      <c r="Y21" s="24">
        <v>-22620249</v>
      </c>
      <c r="Z21" s="6">
        <v>-54.38</v>
      </c>
      <c r="AA21" s="22">
        <v>52692138</v>
      </c>
    </row>
    <row r="22" spans="1:27" ht="13.5">
      <c r="A22" s="5" t="s">
        <v>49</v>
      </c>
      <c r="B22" s="3"/>
      <c r="C22" s="25">
        <v>30284276</v>
      </c>
      <c r="D22" s="25"/>
      <c r="E22" s="26">
        <v>29257369</v>
      </c>
      <c r="F22" s="27">
        <v>40606751</v>
      </c>
      <c r="G22" s="27">
        <v>9899735</v>
      </c>
      <c r="H22" s="27">
        <v>949344</v>
      </c>
      <c r="I22" s="27">
        <v>501473</v>
      </c>
      <c r="J22" s="27">
        <v>11350552</v>
      </c>
      <c r="K22" s="27">
        <v>567198</v>
      </c>
      <c r="L22" s="27">
        <v>685046</v>
      </c>
      <c r="M22" s="27">
        <v>734347</v>
      </c>
      <c r="N22" s="27">
        <v>1986591</v>
      </c>
      <c r="O22" s="27">
        <v>777027</v>
      </c>
      <c r="P22" s="27">
        <v>699968</v>
      </c>
      <c r="Q22" s="27">
        <v>699968</v>
      </c>
      <c r="R22" s="27">
        <v>2176963</v>
      </c>
      <c r="S22" s="27"/>
      <c r="T22" s="27"/>
      <c r="U22" s="27"/>
      <c r="V22" s="27"/>
      <c r="W22" s="27">
        <v>15514106</v>
      </c>
      <c r="X22" s="27">
        <v>25968000</v>
      </c>
      <c r="Y22" s="27">
        <v>-10453894</v>
      </c>
      <c r="Z22" s="7">
        <v>-40.26</v>
      </c>
      <c r="AA22" s="25">
        <v>40606751</v>
      </c>
    </row>
    <row r="23" spans="1:27" ht="13.5">
      <c r="A23" s="5" t="s">
        <v>50</v>
      </c>
      <c r="B23" s="3"/>
      <c r="C23" s="22">
        <v>32773844</v>
      </c>
      <c r="D23" s="22"/>
      <c r="E23" s="23">
        <v>6870427</v>
      </c>
      <c r="F23" s="24">
        <v>13828942</v>
      </c>
      <c r="G23" s="24">
        <v>629950</v>
      </c>
      <c r="H23" s="24">
        <v>717030</v>
      </c>
      <c r="I23" s="24">
        <v>571079</v>
      </c>
      <c r="J23" s="24">
        <v>1918059</v>
      </c>
      <c r="K23" s="24">
        <v>568406</v>
      </c>
      <c r="L23" s="24">
        <v>602655</v>
      </c>
      <c r="M23" s="24">
        <v>603451</v>
      </c>
      <c r="N23" s="24">
        <v>1774512</v>
      </c>
      <c r="O23" s="24">
        <v>598454</v>
      </c>
      <c r="P23" s="24">
        <v>603522</v>
      </c>
      <c r="Q23" s="24">
        <v>603522</v>
      </c>
      <c r="R23" s="24">
        <v>1805498</v>
      </c>
      <c r="S23" s="24"/>
      <c r="T23" s="24"/>
      <c r="U23" s="24"/>
      <c r="V23" s="24"/>
      <c r="W23" s="24">
        <v>5498069</v>
      </c>
      <c r="X23" s="24">
        <v>5876000</v>
      </c>
      <c r="Y23" s="24">
        <v>-377931</v>
      </c>
      <c r="Z23" s="6">
        <v>-6.43</v>
      </c>
      <c r="AA23" s="22">
        <v>13828942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>
        <v>9442193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9442193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277368085</v>
      </c>
      <c r="D25" s="40">
        <f>+D5+D9+D15+D19+D24</f>
        <v>0</v>
      </c>
      <c r="E25" s="41">
        <f t="shared" si="4"/>
        <v>265792640</v>
      </c>
      <c r="F25" s="42">
        <f t="shared" si="4"/>
        <v>314338805</v>
      </c>
      <c r="G25" s="42">
        <f t="shared" si="4"/>
        <v>33447444</v>
      </c>
      <c r="H25" s="42">
        <f t="shared" si="4"/>
        <v>19462946</v>
      </c>
      <c r="I25" s="42">
        <f t="shared" si="4"/>
        <v>17436064</v>
      </c>
      <c r="J25" s="42">
        <f t="shared" si="4"/>
        <v>70346454</v>
      </c>
      <c r="K25" s="42">
        <f t="shared" si="4"/>
        <v>13586070</v>
      </c>
      <c r="L25" s="42">
        <f t="shared" si="4"/>
        <v>15552113</v>
      </c>
      <c r="M25" s="42">
        <f t="shared" si="4"/>
        <v>25749633</v>
      </c>
      <c r="N25" s="42">
        <f t="shared" si="4"/>
        <v>54887816</v>
      </c>
      <c r="O25" s="42">
        <f t="shared" si="4"/>
        <v>18439598</v>
      </c>
      <c r="P25" s="42">
        <f t="shared" si="4"/>
        <v>15807100</v>
      </c>
      <c r="Q25" s="42">
        <f t="shared" si="4"/>
        <v>15807100</v>
      </c>
      <c r="R25" s="42">
        <f t="shared" si="4"/>
        <v>50053798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175288068</v>
      </c>
      <c r="X25" s="42">
        <f t="shared" si="4"/>
        <v>220790193</v>
      </c>
      <c r="Y25" s="42">
        <f t="shared" si="4"/>
        <v>-45502125</v>
      </c>
      <c r="Z25" s="43">
        <f>+IF(X25&lt;&gt;0,+(Y25/X25)*100,0)</f>
        <v>-20.608761821228175</v>
      </c>
      <c r="AA25" s="40">
        <f>+AA5+AA9+AA15+AA19+AA24</f>
        <v>314338805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82011801</v>
      </c>
      <c r="D28" s="19">
        <f>SUM(D29:D31)</f>
        <v>0</v>
      </c>
      <c r="E28" s="20">
        <f t="shared" si="5"/>
        <v>67899939</v>
      </c>
      <c r="F28" s="21">
        <f t="shared" si="5"/>
        <v>82597928</v>
      </c>
      <c r="G28" s="21">
        <f t="shared" si="5"/>
        <v>4886950</v>
      </c>
      <c r="H28" s="21">
        <f t="shared" si="5"/>
        <v>4968821</v>
      </c>
      <c r="I28" s="21">
        <f t="shared" si="5"/>
        <v>5854821</v>
      </c>
      <c r="J28" s="21">
        <f t="shared" si="5"/>
        <v>15710592</v>
      </c>
      <c r="K28" s="21">
        <f t="shared" si="5"/>
        <v>6423466</v>
      </c>
      <c r="L28" s="21">
        <f t="shared" si="5"/>
        <v>6545937</v>
      </c>
      <c r="M28" s="21">
        <f t="shared" si="5"/>
        <v>5135829</v>
      </c>
      <c r="N28" s="21">
        <f t="shared" si="5"/>
        <v>18105232</v>
      </c>
      <c r="O28" s="21">
        <f t="shared" si="5"/>
        <v>5639593</v>
      </c>
      <c r="P28" s="21">
        <f t="shared" si="5"/>
        <v>10224386</v>
      </c>
      <c r="Q28" s="21">
        <f t="shared" si="5"/>
        <v>10224386</v>
      </c>
      <c r="R28" s="21">
        <f t="shared" si="5"/>
        <v>26088365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59904189</v>
      </c>
      <c r="X28" s="21">
        <f t="shared" si="5"/>
        <v>51344063</v>
      </c>
      <c r="Y28" s="21">
        <f t="shared" si="5"/>
        <v>8560126</v>
      </c>
      <c r="Z28" s="4">
        <f>+IF(X28&lt;&gt;0,+(Y28/X28)*100,0)</f>
        <v>16.672085339253343</v>
      </c>
      <c r="AA28" s="19">
        <f>SUM(AA29:AA31)</f>
        <v>82597928</v>
      </c>
    </row>
    <row r="29" spans="1:27" ht="13.5">
      <c r="A29" s="5" t="s">
        <v>33</v>
      </c>
      <c r="B29" s="3"/>
      <c r="C29" s="22">
        <v>10799481</v>
      </c>
      <c r="D29" s="22"/>
      <c r="E29" s="23">
        <v>9023475</v>
      </c>
      <c r="F29" s="24">
        <v>11526999</v>
      </c>
      <c r="G29" s="24">
        <v>711250</v>
      </c>
      <c r="H29" s="24">
        <v>562454</v>
      </c>
      <c r="I29" s="24">
        <v>571534</v>
      </c>
      <c r="J29" s="24">
        <v>1845238</v>
      </c>
      <c r="K29" s="24">
        <v>652909</v>
      </c>
      <c r="L29" s="24">
        <v>707409</v>
      </c>
      <c r="M29" s="24">
        <v>815335</v>
      </c>
      <c r="N29" s="24">
        <v>2175653</v>
      </c>
      <c r="O29" s="24">
        <v>578839</v>
      </c>
      <c r="P29" s="24">
        <v>587578</v>
      </c>
      <c r="Q29" s="24">
        <v>587578</v>
      </c>
      <c r="R29" s="24">
        <v>1753995</v>
      </c>
      <c r="S29" s="24"/>
      <c r="T29" s="24"/>
      <c r="U29" s="24"/>
      <c r="V29" s="24"/>
      <c r="W29" s="24">
        <v>5774886</v>
      </c>
      <c r="X29" s="24">
        <v>7270838</v>
      </c>
      <c r="Y29" s="24">
        <v>-1495952</v>
      </c>
      <c r="Z29" s="6">
        <v>-20.57</v>
      </c>
      <c r="AA29" s="22">
        <v>11526999</v>
      </c>
    </row>
    <row r="30" spans="1:27" ht="13.5">
      <c r="A30" s="5" t="s">
        <v>34</v>
      </c>
      <c r="B30" s="3"/>
      <c r="C30" s="25">
        <v>49048002</v>
      </c>
      <c r="D30" s="25"/>
      <c r="E30" s="26">
        <v>38573212</v>
      </c>
      <c r="F30" s="27">
        <v>50559854</v>
      </c>
      <c r="G30" s="27">
        <v>2445770</v>
      </c>
      <c r="H30" s="27">
        <v>2779821</v>
      </c>
      <c r="I30" s="27">
        <v>3975222</v>
      </c>
      <c r="J30" s="27">
        <v>9200813</v>
      </c>
      <c r="K30" s="27">
        <v>4336294</v>
      </c>
      <c r="L30" s="27">
        <v>4101937</v>
      </c>
      <c r="M30" s="27">
        <v>2765230</v>
      </c>
      <c r="N30" s="27">
        <v>11203461</v>
      </c>
      <c r="O30" s="27">
        <v>3615356</v>
      </c>
      <c r="P30" s="27">
        <v>8225956</v>
      </c>
      <c r="Q30" s="27">
        <v>8225956</v>
      </c>
      <c r="R30" s="27">
        <v>20067268</v>
      </c>
      <c r="S30" s="27"/>
      <c r="T30" s="27"/>
      <c r="U30" s="27"/>
      <c r="V30" s="27"/>
      <c r="W30" s="27">
        <v>40471542</v>
      </c>
      <c r="X30" s="27">
        <v>30404973</v>
      </c>
      <c r="Y30" s="27">
        <v>10066569</v>
      </c>
      <c r="Z30" s="7">
        <v>33.11</v>
      </c>
      <c r="AA30" s="25">
        <v>50559854</v>
      </c>
    </row>
    <row r="31" spans="1:27" ht="13.5">
      <c r="A31" s="5" t="s">
        <v>35</v>
      </c>
      <c r="B31" s="3"/>
      <c r="C31" s="22">
        <v>22164318</v>
      </c>
      <c r="D31" s="22"/>
      <c r="E31" s="23">
        <v>20303252</v>
      </c>
      <c r="F31" s="24">
        <v>20511075</v>
      </c>
      <c r="G31" s="24">
        <v>1729930</v>
      </c>
      <c r="H31" s="24">
        <v>1626546</v>
      </c>
      <c r="I31" s="24">
        <v>1308065</v>
      </c>
      <c r="J31" s="24">
        <v>4664541</v>
      </c>
      <c r="K31" s="24">
        <v>1434263</v>
      </c>
      <c r="L31" s="24">
        <v>1736591</v>
      </c>
      <c r="M31" s="24">
        <v>1555264</v>
      </c>
      <c r="N31" s="24">
        <v>4726118</v>
      </c>
      <c r="O31" s="24">
        <v>1445398</v>
      </c>
      <c r="P31" s="24">
        <v>1410852</v>
      </c>
      <c r="Q31" s="24">
        <v>1410852</v>
      </c>
      <c r="R31" s="24">
        <v>4267102</v>
      </c>
      <c r="S31" s="24"/>
      <c r="T31" s="24"/>
      <c r="U31" s="24"/>
      <c r="V31" s="24"/>
      <c r="W31" s="24">
        <v>13657761</v>
      </c>
      <c r="X31" s="24">
        <v>13668252</v>
      </c>
      <c r="Y31" s="24">
        <v>-10491</v>
      </c>
      <c r="Z31" s="6">
        <v>-0.08</v>
      </c>
      <c r="AA31" s="22">
        <v>20511075</v>
      </c>
    </row>
    <row r="32" spans="1:27" ht="13.5">
      <c r="A32" s="2" t="s">
        <v>36</v>
      </c>
      <c r="B32" s="3"/>
      <c r="C32" s="19">
        <f aca="true" t="shared" si="6" ref="C32:Y32">SUM(C33:C37)</f>
        <v>59878697</v>
      </c>
      <c r="D32" s="19">
        <f>SUM(D33:D37)</f>
        <v>0</v>
      </c>
      <c r="E32" s="20">
        <f t="shared" si="6"/>
        <v>32578230</v>
      </c>
      <c r="F32" s="21">
        <f t="shared" si="6"/>
        <v>62744759</v>
      </c>
      <c r="G32" s="21">
        <f t="shared" si="6"/>
        <v>2401331</v>
      </c>
      <c r="H32" s="21">
        <f t="shared" si="6"/>
        <v>1921241</v>
      </c>
      <c r="I32" s="21">
        <f t="shared" si="6"/>
        <v>4864996</v>
      </c>
      <c r="J32" s="21">
        <f t="shared" si="6"/>
        <v>9187568</v>
      </c>
      <c r="K32" s="21">
        <f t="shared" si="6"/>
        <v>2349054</v>
      </c>
      <c r="L32" s="21">
        <f t="shared" si="6"/>
        <v>3660634</v>
      </c>
      <c r="M32" s="21">
        <f t="shared" si="6"/>
        <v>3087501</v>
      </c>
      <c r="N32" s="21">
        <f t="shared" si="6"/>
        <v>9097189</v>
      </c>
      <c r="O32" s="21">
        <f t="shared" si="6"/>
        <v>4288818</v>
      </c>
      <c r="P32" s="21">
        <f t="shared" si="6"/>
        <v>1297496</v>
      </c>
      <c r="Q32" s="21">
        <f t="shared" si="6"/>
        <v>1297496</v>
      </c>
      <c r="R32" s="21">
        <f t="shared" si="6"/>
        <v>6883810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25168567</v>
      </c>
      <c r="X32" s="21">
        <f t="shared" si="6"/>
        <v>22412059</v>
      </c>
      <c r="Y32" s="21">
        <f t="shared" si="6"/>
        <v>2756508</v>
      </c>
      <c r="Z32" s="4">
        <f>+IF(X32&lt;&gt;0,+(Y32/X32)*100,0)</f>
        <v>12.29921802365414</v>
      </c>
      <c r="AA32" s="19">
        <f>SUM(AA33:AA37)</f>
        <v>62744759</v>
      </c>
    </row>
    <row r="33" spans="1:27" ht="13.5">
      <c r="A33" s="5" t="s">
        <v>37</v>
      </c>
      <c r="B33" s="3"/>
      <c r="C33" s="22">
        <v>59878697</v>
      </c>
      <c r="D33" s="22"/>
      <c r="E33" s="23">
        <v>31447770</v>
      </c>
      <c r="F33" s="24">
        <v>62744759</v>
      </c>
      <c r="G33" s="24">
        <v>2401331</v>
      </c>
      <c r="H33" s="24">
        <v>1921241</v>
      </c>
      <c r="I33" s="24">
        <v>4864996</v>
      </c>
      <c r="J33" s="24">
        <v>9187568</v>
      </c>
      <c r="K33" s="24">
        <v>2349054</v>
      </c>
      <c r="L33" s="24">
        <v>3660634</v>
      </c>
      <c r="M33" s="24">
        <v>3087501</v>
      </c>
      <c r="N33" s="24">
        <v>9097189</v>
      </c>
      <c r="O33" s="24">
        <v>4288818</v>
      </c>
      <c r="P33" s="24">
        <v>1297496</v>
      </c>
      <c r="Q33" s="24">
        <v>1297496</v>
      </c>
      <c r="R33" s="24">
        <v>6883810</v>
      </c>
      <c r="S33" s="24"/>
      <c r="T33" s="24"/>
      <c r="U33" s="24"/>
      <c r="V33" s="24"/>
      <c r="W33" s="24">
        <v>25168567</v>
      </c>
      <c r="X33" s="24">
        <v>21912059</v>
      </c>
      <c r="Y33" s="24">
        <v>3256508</v>
      </c>
      <c r="Z33" s="6">
        <v>14.86</v>
      </c>
      <c r="AA33" s="22">
        <v>62744759</v>
      </c>
    </row>
    <row r="34" spans="1:27" ht="13.5">
      <c r="A34" s="5" t="s">
        <v>38</v>
      </c>
      <c r="B34" s="3"/>
      <c r="C34" s="22"/>
      <c r="D34" s="22"/>
      <c r="E34" s="23">
        <v>630460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>
        <v>500000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500000</v>
      </c>
      <c r="Y36" s="24">
        <v>-500000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6242069</v>
      </c>
      <c r="D38" s="19">
        <f>SUM(D39:D41)</f>
        <v>0</v>
      </c>
      <c r="E38" s="20">
        <f t="shared" si="7"/>
        <v>9890285</v>
      </c>
      <c r="F38" s="21">
        <f t="shared" si="7"/>
        <v>6234637</v>
      </c>
      <c r="G38" s="21">
        <f t="shared" si="7"/>
        <v>3179332</v>
      </c>
      <c r="H38" s="21">
        <f t="shared" si="7"/>
        <v>3307876</v>
      </c>
      <c r="I38" s="21">
        <f t="shared" si="7"/>
        <v>3498166</v>
      </c>
      <c r="J38" s="21">
        <f t="shared" si="7"/>
        <v>9985374</v>
      </c>
      <c r="K38" s="21">
        <f t="shared" si="7"/>
        <v>3624565</v>
      </c>
      <c r="L38" s="21">
        <f t="shared" si="7"/>
        <v>5313522</v>
      </c>
      <c r="M38" s="21">
        <f t="shared" si="7"/>
        <v>4122779</v>
      </c>
      <c r="N38" s="21">
        <f t="shared" si="7"/>
        <v>13060866</v>
      </c>
      <c r="O38" s="21">
        <f t="shared" si="7"/>
        <v>3856942</v>
      </c>
      <c r="P38" s="21">
        <f t="shared" si="7"/>
        <v>1921964</v>
      </c>
      <c r="Q38" s="21">
        <f t="shared" si="7"/>
        <v>1921964</v>
      </c>
      <c r="R38" s="21">
        <f t="shared" si="7"/>
        <v>7700870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30747110</v>
      </c>
      <c r="X38" s="21">
        <f t="shared" si="7"/>
        <v>8972000</v>
      </c>
      <c r="Y38" s="21">
        <f t="shared" si="7"/>
        <v>21775110</v>
      </c>
      <c r="Z38" s="4">
        <f>+IF(X38&lt;&gt;0,+(Y38/X38)*100,0)</f>
        <v>242.70073562193494</v>
      </c>
      <c r="AA38" s="19">
        <f>SUM(AA39:AA41)</f>
        <v>6234637</v>
      </c>
    </row>
    <row r="39" spans="1:27" ht="13.5">
      <c r="A39" s="5" t="s">
        <v>43</v>
      </c>
      <c r="B39" s="3"/>
      <c r="C39" s="22">
        <v>555</v>
      </c>
      <c r="D39" s="22"/>
      <c r="E39" s="23">
        <v>67500</v>
      </c>
      <c r="F39" s="24">
        <v>75842</v>
      </c>
      <c r="G39" s="24">
        <v>2638544</v>
      </c>
      <c r="H39" s="24">
        <v>2725290</v>
      </c>
      <c r="I39" s="24">
        <v>2776144</v>
      </c>
      <c r="J39" s="24">
        <v>8139978</v>
      </c>
      <c r="K39" s="24">
        <v>2897130</v>
      </c>
      <c r="L39" s="24">
        <v>4409611</v>
      </c>
      <c r="M39" s="24">
        <v>3171283</v>
      </c>
      <c r="N39" s="24">
        <v>10478024</v>
      </c>
      <c r="O39" s="24">
        <v>3033422</v>
      </c>
      <c r="P39" s="24">
        <v>2917558</v>
      </c>
      <c r="Q39" s="24">
        <v>2917558</v>
      </c>
      <c r="R39" s="24">
        <v>8868538</v>
      </c>
      <c r="S39" s="24"/>
      <c r="T39" s="24"/>
      <c r="U39" s="24"/>
      <c r="V39" s="24"/>
      <c r="W39" s="24">
        <v>27486540</v>
      </c>
      <c r="X39" s="24">
        <v>68000</v>
      </c>
      <c r="Y39" s="24">
        <v>27418540</v>
      </c>
      <c r="Z39" s="6">
        <v>40321.38</v>
      </c>
      <c r="AA39" s="22">
        <v>75842</v>
      </c>
    </row>
    <row r="40" spans="1:27" ht="13.5">
      <c r="A40" s="5" t="s">
        <v>44</v>
      </c>
      <c r="B40" s="3"/>
      <c r="C40" s="22">
        <v>6241514</v>
      </c>
      <c r="D40" s="22"/>
      <c r="E40" s="23">
        <v>9822785</v>
      </c>
      <c r="F40" s="24">
        <v>6158795</v>
      </c>
      <c r="G40" s="24">
        <v>540788</v>
      </c>
      <c r="H40" s="24">
        <v>582586</v>
      </c>
      <c r="I40" s="24">
        <v>722022</v>
      </c>
      <c r="J40" s="24">
        <v>1845396</v>
      </c>
      <c r="K40" s="24">
        <v>727435</v>
      </c>
      <c r="L40" s="24">
        <v>903911</v>
      </c>
      <c r="M40" s="24">
        <v>951496</v>
      </c>
      <c r="N40" s="24">
        <v>2582842</v>
      </c>
      <c r="O40" s="24">
        <v>823520</v>
      </c>
      <c r="P40" s="24">
        <v>-995594</v>
      </c>
      <c r="Q40" s="24">
        <v>-995594</v>
      </c>
      <c r="R40" s="24">
        <v>-1167668</v>
      </c>
      <c r="S40" s="24"/>
      <c r="T40" s="24"/>
      <c r="U40" s="24"/>
      <c r="V40" s="24"/>
      <c r="W40" s="24">
        <v>3260570</v>
      </c>
      <c r="X40" s="24">
        <v>8904000</v>
      </c>
      <c r="Y40" s="24">
        <v>-5643430</v>
      </c>
      <c r="Z40" s="6">
        <v>-63.38</v>
      </c>
      <c r="AA40" s="22">
        <v>6158795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112390936</v>
      </c>
      <c r="D42" s="19">
        <f>SUM(D43:D46)</f>
        <v>0</v>
      </c>
      <c r="E42" s="20">
        <f t="shared" si="8"/>
        <v>119737415</v>
      </c>
      <c r="F42" s="21">
        <f t="shared" si="8"/>
        <v>120417133</v>
      </c>
      <c r="G42" s="21">
        <f t="shared" si="8"/>
        <v>4927921</v>
      </c>
      <c r="H42" s="21">
        <f t="shared" si="8"/>
        <v>8177412</v>
      </c>
      <c r="I42" s="21">
        <f t="shared" si="8"/>
        <v>8915722</v>
      </c>
      <c r="J42" s="21">
        <f t="shared" si="8"/>
        <v>22021055</v>
      </c>
      <c r="K42" s="21">
        <f t="shared" si="8"/>
        <v>5372190</v>
      </c>
      <c r="L42" s="21">
        <f t="shared" si="8"/>
        <v>5649370</v>
      </c>
      <c r="M42" s="21">
        <f t="shared" si="8"/>
        <v>5909550</v>
      </c>
      <c r="N42" s="21">
        <f t="shared" si="8"/>
        <v>16931110</v>
      </c>
      <c r="O42" s="21">
        <f t="shared" si="8"/>
        <v>6021939</v>
      </c>
      <c r="P42" s="21">
        <f t="shared" si="8"/>
        <v>8128873</v>
      </c>
      <c r="Q42" s="21">
        <f t="shared" si="8"/>
        <v>8128873</v>
      </c>
      <c r="R42" s="21">
        <f t="shared" si="8"/>
        <v>22279685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61231850</v>
      </c>
      <c r="X42" s="21">
        <f t="shared" si="8"/>
        <v>98503000</v>
      </c>
      <c r="Y42" s="21">
        <f t="shared" si="8"/>
        <v>-37271150</v>
      </c>
      <c r="Z42" s="4">
        <f>+IF(X42&lt;&gt;0,+(Y42/X42)*100,0)</f>
        <v>-37.83757855090708</v>
      </c>
      <c r="AA42" s="19">
        <f>SUM(AA43:AA46)</f>
        <v>120417133</v>
      </c>
    </row>
    <row r="43" spans="1:27" ht="13.5">
      <c r="A43" s="5" t="s">
        <v>47</v>
      </c>
      <c r="B43" s="3"/>
      <c r="C43" s="22">
        <v>67262640</v>
      </c>
      <c r="D43" s="22"/>
      <c r="E43" s="23">
        <v>71532665</v>
      </c>
      <c r="F43" s="24">
        <v>71453979</v>
      </c>
      <c r="G43" s="24">
        <v>4339568</v>
      </c>
      <c r="H43" s="24">
        <v>7056286</v>
      </c>
      <c r="I43" s="24">
        <v>7739073</v>
      </c>
      <c r="J43" s="24">
        <v>19134927</v>
      </c>
      <c r="K43" s="24">
        <v>4354356</v>
      </c>
      <c r="L43" s="24">
        <v>4329676</v>
      </c>
      <c r="M43" s="24">
        <v>4832157</v>
      </c>
      <c r="N43" s="24">
        <v>13516189</v>
      </c>
      <c r="O43" s="24">
        <v>5007043</v>
      </c>
      <c r="P43" s="24">
        <v>6518723</v>
      </c>
      <c r="Q43" s="24">
        <v>6518723</v>
      </c>
      <c r="R43" s="24">
        <v>18044489</v>
      </c>
      <c r="S43" s="24"/>
      <c r="T43" s="24"/>
      <c r="U43" s="24"/>
      <c r="V43" s="24"/>
      <c r="W43" s="24">
        <v>50695605</v>
      </c>
      <c r="X43" s="24">
        <v>64237000</v>
      </c>
      <c r="Y43" s="24">
        <v>-13541395</v>
      </c>
      <c r="Z43" s="6">
        <v>-21.08</v>
      </c>
      <c r="AA43" s="22">
        <v>71453979</v>
      </c>
    </row>
    <row r="44" spans="1:27" ht="13.5">
      <c r="A44" s="5" t="s">
        <v>48</v>
      </c>
      <c r="B44" s="3"/>
      <c r="C44" s="22">
        <v>38642146</v>
      </c>
      <c r="D44" s="22"/>
      <c r="E44" s="23">
        <v>41688767</v>
      </c>
      <c r="F44" s="24">
        <v>42501952</v>
      </c>
      <c r="G44" s="24">
        <v>294234</v>
      </c>
      <c r="H44" s="24">
        <v>532368</v>
      </c>
      <c r="I44" s="24">
        <v>605535</v>
      </c>
      <c r="J44" s="24">
        <v>1432137</v>
      </c>
      <c r="K44" s="24">
        <v>455644</v>
      </c>
      <c r="L44" s="24">
        <v>698291</v>
      </c>
      <c r="M44" s="24">
        <v>489603</v>
      </c>
      <c r="N44" s="24">
        <v>1643538</v>
      </c>
      <c r="O44" s="24">
        <v>534475</v>
      </c>
      <c r="P44" s="24">
        <v>720645</v>
      </c>
      <c r="Q44" s="24">
        <v>720645</v>
      </c>
      <c r="R44" s="24">
        <v>1975765</v>
      </c>
      <c r="S44" s="24"/>
      <c r="T44" s="24"/>
      <c r="U44" s="24"/>
      <c r="V44" s="24"/>
      <c r="W44" s="24">
        <v>5051440</v>
      </c>
      <c r="X44" s="24">
        <v>28041000</v>
      </c>
      <c r="Y44" s="24">
        <v>-22989560</v>
      </c>
      <c r="Z44" s="6">
        <v>-81.99</v>
      </c>
      <c r="AA44" s="22">
        <v>42501952</v>
      </c>
    </row>
    <row r="45" spans="1:27" ht="13.5">
      <c r="A45" s="5" t="s">
        <v>49</v>
      </c>
      <c r="B45" s="3"/>
      <c r="C45" s="25">
        <v>3008052</v>
      </c>
      <c r="D45" s="25"/>
      <c r="E45" s="26">
        <v>3539155</v>
      </c>
      <c r="F45" s="27">
        <v>3159596</v>
      </c>
      <c r="G45" s="27">
        <v>164693</v>
      </c>
      <c r="H45" s="27">
        <v>442994</v>
      </c>
      <c r="I45" s="27">
        <v>298980</v>
      </c>
      <c r="J45" s="27">
        <v>906667</v>
      </c>
      <c r="K45" s="27">
        <v>278189</v>
      </c>
      <c r="L45" s="27">
        <v>352448</v>
      </c>
      <c r="M45" s="27">
        <v>353077</v>
      </c>
      <c r="N45" s="27">
        <v>983714</v>
      </c>
      <c r="O45" s="27">
        <v>279344</v>
      </c>
      <c r="P45" s="27">
        <v>203844</v>
      </c>
      <c r="Q45" s="27">
        <v>203844</v>
      </c>
      <c r="R45" s="27">
        <v>687032</v>
      </c>
      <c r="S45" s="27"/>
      <c r="T45" s="27"/>
      <c r="U45" s="27"/>
      <c r="V45" s="27"/>
      <c r="W45" s="27">
        <v>2577413</v>
      </c>
      <c r="X45" s="27">
        <v>3535000</v>
      </c>
      <c r="Y45" s="27">
        <v>-957587</v>
      </c>
      <c r="Z45" s="7">
        <v>-27.09</v>
      </c>
      <c r="AA45" s="25">
        <v>3159596</v>
      </c>
    </row>
    <row r="46" spans="1:27" ht="13.5">
      <c r="A46" s="5" t="s">
        <v>50</v>
      </c>
      <c r="B46" s="3"/>
      <c r="C46" s="22">
        <v>3478098</v>
      </c>
      <c r="D46" s="22"/>
      <c r="E46" s="23">
        <v>2976828</v>
      </c>
      <c r="F46" s="24">
        <v>3301606</v>
      </c>
      <c r="G46" s="24">
        <v>129426</v>
      </c>
      <c r="H46" s="24">
        <v>145764</v>
      </c>
      <c r="I46" s="24">
        <v>272134</v>
      </c>
      <c r="J46" s="24">
        <v>547324</v>
      </c>
      <c r="K46" s="24">
        <v>284001</v>
      </c>
      <c r="L46" s="24">
        <v>268955</v>
      </c>
      <c r="M46" s="24">
        <v>234713</v>
      </c>
      <c r="N46" s="24">
        <v>787669</v>
      </c>
      <c r="O46" s="24">
        <v>201077</v>
      </c>
      <c r="P46" s="24">
        <v>685661</v>
      </c>
      <c r="Q46" s="24">
        <v>685661</v>
      </c>
      <c r="R46" s="24">
        <v>1572399</v>
      </c>
      <c r="S46" s="24"/>
      <c r="T46" s="24"/>
      <c r="U46" s="24"/>
      <c r="V46" s="24"/>
      <c r="W46" s="24">
        <v>2907392</v>
      </c>
      <c r="X46" s="24">
        <v>2690000</v>
      </c>
      <c r="Y46" s="24">
        <v>217392</v>
      </c>
      <c r="Z46" s="6">
        <v>8.08</v>
      </c>
      <c r="AA46" s="22">
        <v>3301606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>
        <v>835300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>
        <v>835300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260523503</v>
      </c>
      <c r="D48" s="40">
        <f>+D28+D32+D38+D42+D47</f>
        <v>0</v>
      </c>
      <c r="E48" s="41">
        <f t="shared" si="9"/>
        <v>230105869</v>
      </c>
      <c r="F48" s="42">
        <f t="shared" si="9"/>
        <v>272829757</v>
      </c>
      <c r="G48" s="42">
        <f t="shared" si="9"/>
        <v>15395534</v>
      </c>
      <c r="H48" s="42">
        <f t="shared" si="9"/>
        <v>18375350</v>
      </c>
      <c r="I48" s="42">
        <f t="shared" si="9"/>
        <v>23133705</v>
      </c>
      <c r="J48" s="42">
        <f t="shared" si="9"/>
        <v>56904589</v>
      </c>
      <c r="K48" s="42">
        <f t="shared" si="9"/>
        <v>17769275</v>
      </c>
      <c r="L48" s="42">
        <f t="shared" si="9"/>
        <v>21169463</v>
      </c>
      <c r="M48" s="42">
        <f t="shared" si="9"/>
        <v>18255659</v>
      </c>
      <c r="N48" s="42">
        <f t="shared" si="9"/>
        <v>57194397</v>
      </c>
      <c r="O48" s="42">
        <f t="shared" si="9"/>
        <v>19807292</v>
      </c>
      <c r="P48" s="42">
        <f t="shared" si="9"/>
        <v>21572719</v>
      </c>
      <c r="Q48" s="42">
        <f t="shared" si="9"/>
        <v>21572719</v>
      </c>
      <c r="R48" s="42">
        <f t="shared" si="9"/>
        <v>62952730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177051716</v>
      </c>
      <c r="X48" s="42">
        <f t="shared" si="9"/>
        <v>181231122</v>
      </c>
      <c r="Y48" s="42">
        <f t="shared" si="9"/>
        <v>-4179406</v>
      </c>
      <c r="Z48" s="43">
        <f>+IF(X48&lt;&gt;0,+(Y48/X48)*100,0)</f>
        <v>-2.306119365083443</v>
      </c>
      <c r="AA48" s="40">
        <f>+AA28+AA32+AA38+AA42+AA47</f>
        <v>272829757</v>
      </c>
    </row>
    <row r="49" spans="1:27" ht="13.5">
      <c r="A49" s="14" t="s">
        <v>58</v>
      </c>
      <c r="B49" s="15"/>
      <c r="C49" s="44">
        <f aca="true" t="shared" si="10" ref="C49:Y49">+C25-C48</f>
        <v>16844582</v>
      </c>
      <c r="D49" s="44">
        <f>+D25-D48</f>
        <v>0</v>
      </c>
      <c r="E49" s="45">
        <f t="shared" si="10"/>
        <v>35686771</v>
      </c>
      <c r="F49" s="46">
        <f t="shared" si="10"/>
        <v>41509048</v>
      </c>
      <c r="G49" s="46">
        <f t="shared" si="10"/>
        <v>18051910</v>
      </c>
      <c r="H49" s="46">
        <f t="shared" si="10"/>
        <v>1087596</v>
      </c>
      <c r="I49" s="46">
        <f t="shared" si="10"/>
        <v>-5697641</v>
      </c>
      <c r="J49" s="46">
        <f t="shared" si="10"/>
        <v>13441865</v>
      </c>
      <c r="K49" s="46">
        <f t="shared" si="10"/>
        <v>-4183205</v>
      </c>
      <c r="L49" s="46">
        <f t="shared" si="10"/>
        <v>-5617350</v>
      </c>
      <c r="M49" s="46">
        <f t="shared" si="10"/>
        <v>7493974</v>
      </c>
      <c r="N49" s="46">
        <f t="shared" si="10"/>
        <v>-2306581</v>
      </c>
      <c r="O49" s="46">
        <f t="shared" si="10"/>
        <v>-1367694</v>
      </c>
      <c r="P49" s="46">
        <f t="shared" si="10"/>
        <v>-5765619</v>
      </c>
      <c r="Q49" s="46">
        <f t="shared" si="10"/>
        <v>-5765619</v>
      </c>
      <c r="R49" s="46">
        <f t="shared" si="10"/>
        <v>-12898932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-1763648</v>
      </c>
      <c r="X49" s="46">
        <f>IF(F25=F48,0,X25-X48)</f>
        <v>39559071</v>
      </c>
      <c r="Y49" s="46">
        <f t="shared" si="10"/>
        <v>-41322719</v>
      </c>
      <c r="Z49" s="47">
        <f>+IF(X49&lt;&gt;0,+(Y49/X49)*100,0)</f>
        <v>-104.45826445216572</v>
      </c>
      <c r="AA49" s="44">
        <f>+AA25-AA48</f>
        <v>41509048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83686335</v>
      </c>
      <c r="D5" s="19">
        <f>SUM(D6:D8)</f>
        <v>0</v>
      </c>
      <c r="E5" s="20">
        <f t="shared" si="0"/>
        <v>89192287</v>
      </c>
      <c r="F5" s="21">
        <f t="shared" si="0"/>
        <v>89192287</v>
      </c>
      <c r="G5" s="21">
        <f t="shared" si="0"/>
        <v>28527128</v>
      </c>
      <c r="H5" s="21">
        <f t="shared" si="0"/>
        <v>4674931</v>
      </c>
      <c r="I5" s="21">
        <f t="shared" si="0"/>
        <v>4540569</v>
      </c>
      <c r="J5" s="21">
        <f t="shared" si="0"/>
        <v>37742628</v>
      </c>
      <c r="K5" s="21">
        <f t="shared" si="0"/>
        <v>4790460</v>
      </c>
      <c r="L5" s="21">
        <f t="shared" si="0"/>
        <v>5236597</v>
      </c>
      <c r="M5" s="21">
        <f t="shared" si="0"/>
        <v>16471886</v>
      </c>
      <c r="N5" s="21">
        <f t="shared" si="0"/>
        <v>26498943</v>
      </c>
      <c r="O5" s="21">
        <f t="shared" si="0"/>
        <v>4568699</v>
      </c>
      <c r="P5" s="21">
        <f t="shared" si="0"/>
        <v>5059915</v>
      </c>
      <c r="Q5" s="21">
        <f t="shared" si="0"/>
        <v>13301012</v>
      </c>
      <c r="R5" s="21">
        <f t="shared" si="0"/>
        <v>22929626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87171197</v>
      </c>
      <c r="X5" s="21">
        <f t="shared" si="0"/>
        <v>69386017</v>
      </c>
      <c r="Y5" s="21">
        <f t="shared" si="0"/>
        <v>17785180</v>
      </c>
      <c r="Z5" s="4">
        <f>+IF(X5&lt;&gt;0,+(Y5/X5)*100,0)</f>
        <v>25.632225005796194</v>
      </c>
      <c r="AA5" s="19">
        <f>SUM(AA6:AA8)</f>
        <v>89192287</v>
      </c>
    </row>
    <row r="6" spans="1:27" ht="13.5">
      <c r="A6" s="5" t="s">
        <v>33</v>
      </c>
      <c r="B6" s="3"/>
      <c r="C6" s="22">
        <v>18787537</v>
      </c>
      <c r="D6" s="22"/>
      <c r="E6" s="23">
        <v>23164000</v>
      </c>
      <c r="F6" s="24">
        <v>23164000</v>
      </c>
      <c r="G6" s="24">
        <v>13892000</v>
      </c>
      <c r="H6" s="24"/>
      <c r="I6" s="24"/>
      <c r="J6" s="24">
        <v>13892000</v>
      </c>
      <c r="K6" s="24">
        <v>3902</v>
      </c>
      <c r="L6" s="24">
        <v>4750</v>
      </c>
      <c r="M6" s="24">
        <v>11095597</v>
      </c>
      <c r="N6" s="24">
        <v>11104249</v>
      </c>
      <c r="O6" s="24"/>
      <c r="P6" s="24"/>
      <c r="Q6" s="24">
        <v>8342386</v>
      </c>
      <c r="R6" s="24">
        <v>8342386</v>
      </c>
      <c r="S6" s="24"/>
      <c r="T6" s="24"/>
      <c r="U6" s="24"/>
      <c r="V6" s="24"/>
      <c r="W6" s="24">
        <v>33338635</v>
      </c>
      <c r="X6" s="24">
        <v>17415000</v>
      </c>
      <c r="Y6" s="24">
        <v>15923635</v>
      </c>
      <c r="Z6" s="6">
        <v>91.44</v>
      </c>
      <c r="AA6" s="22">
        <v>23164000</v>
      </c>
    </row>
    <row r="7" spans="1:27" ht="13.5">
      <c r="A7" s="5" t="s">
        <v>34</v>
      </c>
      <c r="B7" s="3"/>
      <c r="C7" s="25">
        <v>63184622</v>
      </c>
      <c r="D7" s="25"/>
      <c r="E7" s="26">
        <v>65248287</v>
      </c>
      <c r="F7" s="27">
        <v>65248287</v>
      </c>
      <c r="G7" s="27">
        <v>14611071</v>
      </c>
      <c r="H7" s="27">
        <v>4646576</v>
      </c>
      <c r="I7" s="27">
        <v>4498559</v>
      </c>
      <c r="J7" s="27">
        <v>23756206</v>
      </c>
      <c r="K7" s="27">
        <v>4703489</v>
      </c>
      <c r="L7" s="27">
        <v>5178996</v>
      </c>
      <c r="M7" s="27">
        <v>4767877</v>
      </c>
      <c r="N7" s="27">
        <v>14650362</v>
      </c>
      <c r="O7" s="27">
        <v>4510406</v>
      </c>
      <c r="P7" s="27">
        <v>4994100</v>
      </c>
      <c r="Q7" s="27">
        <v>4935250</v>
      </c>
      <c r="R7" s="27">
        <v>14439756</v>
      </c>
      <c r="S7" s="27"/>
      <c r="T7" s="27"/>
      <c r="U7" s="27"/>
      <c r="V7" s="27"/>
      <c r="W7" s="27">
        <v>52846324</v>
      </c>
      <c r="X7" s="27">
        <v>51386017</v>
      </c>
      <c r="Y7" s="27">
        <v>1460307</v>
      </c>
      <c r="Z7" s="7">
        <v>2.84</v>
      </c>
      <c r="AA7" s="25">
        <v>65248287</v>
      </c>
    </row>
    <row r="8" spans="1:27" ht="13.5">
      <c r="A8" s="5" t="s">
        <v>35</v>
      </c>
      <c r="B8" s="3"/>
      <c r="C8" s="22">
        <v>1714176</v>
      </c>
      <c r="D8" s="22"/>
      <c r="E8" s="23">
        <v>780000</v>
      </c>
      <c r="F8" s="24">
        <v>780000</v>
      </c>
      <c r="G8" s="24">
        <v>24057</v>
      </c>
      <c r="H8" s="24">
        <v>28355</v>
      </c>
      <c r="I8" s="24">
        <v>42010</v>
      </c>
      <c r="J8" s="24">
        <v>94422</v>
      </c>
      <c r="K8" s="24">
        <v>83069</v>
      </c>
      <c r="L8" s="24">
        <v>52851</v>
      </c>
      <c r="M8" s="24">
        <v>608412</v>
      </c>
      <c r="N8" s="24">
        <v>744332</v>
      </c>
      <c r="O8" s="24">
        <v>58293</v>
      </c>
      <c r="P8" s="24">
        <v>65815</v>
      </c>
      <c r="Q8" s="24">
        <v>23376</v>
      </c>
      <c r="R8" s="24">
        <v>147484</v>
      </c>
      <c r="S8" s="24"/>
      <c r="T8" s="24"/>
      <c r="U8" s="24"/>
      <c r="V8" s="24"/>
      <c r="W8" s="24">
        <v>986238</v>
      </c>
      <c r="X8" s="24">
        <v>585000</v>
      </c>
      <c r="Y8" s="24">
        <v>401238</v>
      </c>
      <c r="Z8" s="6">
        <v>68.59</v>
      </c>
      <c r="AA8" s="22">
        <v>780000</v>
      </c>
    </row>
    <row r="9" spans="1:27" ht="13.5">
      <c r="A9" s="2" t="s">
        <v>36</v>
      </c>
      <c r="B9" s="3"/>
      <c r="C9" s="19">
        <f aca="true" t="shared" si="1" ref="C9:Y9">SUM(C10:C14)</f>
        <v>19321456</v>
      </c>
      <c r="D9" s="19">
        <f>SUM(D10:D14)</f>
        <v>0</v>
      </c>
      <c r="E9" s="20">
        <f t="shared" si="1"/>
        <v>39441000</v>
      </c>
      <c r="F9" s="21">
        <f t="shared" si="1"/>
        <v>39441000</v>
      </c>
      <c r="G9" s="21">
        <f t="shared" si="1"/>
        <v>273098</v>
      </c>
      <c r="H9" s="21">
        <f t="shared" si="1"/>
        <v>598528</v>
      </c>
      <c r="I9" s="21">
        <f t="shared" si="1"/>
        <v>598883</v>
      </c>
      <c r="J9" s="21">
        <f t="shared" si="1"/>
        <v>1470509</v>
      </c>
      <c r="K9" s="21">
        <f t="shared" si="1"/>
        <v>1733753</v>
      </c>
      <c r="L9" s="21">
        <f t="shared" si="1"/>
        <v>1074215</v>
      </c>
      <c r="M9" s="21">
        <f t="shared" si="1"/>
        <v>1788495</v>
      </c>
      <c r="N9" s="21">
        <f t="shared" si="1"/>
        <v>4596463</v>
      </c>
      <c r="O9" s="21">
        <f t="shared" si="1"/>
        <v>1493477</v>
      </c>
      <c r="P9" s="21">
        <f t="shared" si="1"/>
        <v>821732</v>
      </c>
      <c r="Q9" s="21">
        <f t="shared" si="1"/>
        <v>1039608</v>
      </c>
      <c r="R9" s="21">
        <f t="shared" si="1"/>
        <v>3354817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9421789</v>
      </c>
      <c r="X9" s="21">
        <f t="shared" si="1"/>
        <v>29580750</v>
      </c>
      <c r="Y9" s="21">
        <f t="shared" si="1"/>
        <v>-20158961</v>
      </c>
      <c r="Z9" s="4">
        <f>+IF(X9&lt;&gt;0,+(Y9/X9)*100,0)</f>
        <v>-68.14891779282134</v>
      </c>
      <c r="AA9" s="19">
        <f>SUM(AA10:AA14)</f>
        <v>39441000</v>
      </c>
    </row>
    <row r="10" spans="1:27" ht="13.5">
      <c r="A10" s="5" t="s">
        <v>37</v>
      </c>
      <c r="B10" s="3"/>
      <c r="C10" s="22">
        <v>6341222</v>
      </c>
      <c r="D10" s="22"/>
      <c r="E10" s="23">
        <v>7076000</v>
      </c>
      <c r="F10" s="24">
        <v>7076000</v>
      </c>
      <c r="G10" s="24">
        <v>34930</v>
      </c>
      <c r="H10" s="24">
        <v>60040</v>
      </c>
      <c r="I10" s="24">
        <v>49286</v>
      </c>
      <c r="J10" s="24">
        <v>144256</v>
      </c>
      <c r="K10" s="24">
        <v>1409802</v>
      </c>
      <c r="L10" s="24">
        <v>603081</v>
      </c>
      <c r="M10" s="24">
        <v>691499</v>
      </c>
      <c r="N10" s="24">
        <v>2704382</v>
      </c>
      <c r="O10" s="24">
        <v>1160280</v>
      </c>
      <c r="P10" s="24">
        <v>439610</v>
      </c>
      <c r="Q10" s="24">
        <v>412581</v>
      </c>
      <c r="R10" s="24">
        <v>2012471</v>
      </c>
      <c r="S10" s="24"/>
      <c r="T10" s="24"/>
      <c r="U10" s="24"/>
      <c r="V10" s="24"/>
      <c r="W10" s="24">
        <v>4861109</v>
      </c>
      <c r="X10" s="24">
        <v>5307003</v>
      </c>
      <c r="Y10" s="24">
        <v>-445894</v>
      </c>
      <c r="Z10" s="6">
        <v>-8.4</v>
      </c>
      <c r="AA10" s="22">
        <v>7076000</v>
      </c>
    </row>
    <row r="11" spans="1:27" ht="13.5">
      <c r="A11" s="5" t="s">
        <v>38</v>
      </c>
      <c r="B11" s="3"/>
      <c r="C11" s="22">
        <v>5942000</v>
      </c>
      <c r="D11" s="22"/>
      <c r="E11" s="23">
        <v>4708000</v>
      </c>
      <c r="F11" s="24">
        <v>4708000</v>
      </c>
      <c r="G11" s="24">
        <v>261668</v>
      </c>
      <c r="H11" s="24">
        <v>534357</v>
      </c>
      <c r="I11" s="24">
        <v>439825</v>
      </c>
      <c r="J11" s="24">
        <v>1235850</v>
      </c>
      <c r="K11" s="24">
        <v>320725</v>
      </c>
      <c r="L11" s="24">
        <v>468389</v>
      </c>
      <c r="M11" s="24">
        <v>689195</v>
      </c>
      <c r="N11" s="24">
        <v>1478309</v>
      </c>
      <c r="O11" s="24">
        <v>329904</v>
      </c>
      <c r="P11" s="24">
        <v>381389</v>
      </c>
      <c r="Q11" s="24">
        <v>328999</v>
      </c>
      <c r="R11" s="24">
        <v>1040292</v>
      </c>
      <c r="S11" s="24"/>
      <c r="T11" s="24"/>
      <c r="U11" s="24"/>
      <c r="V11" s="24"/>
      <c r="W11" s="24">
        <v>3754451</v>
      </c>
      <c r="X11" s="24">
        <v>3530997</v>
      </c>
      <c r="Y11" s="24">
        <v>223454</v>
      </c>
      <c r="Z11" s="6">
        <v>6.33</v>
      </c>
      <c r="AA11" s="22">
        <v>4708000</v>
      </c>
    </row>
    <row r="12" spans="1:27" ht="13.5">
      <c r="A12" s="5" t="s">
        <v>39</v>
      </c>
      <c r="B12" s="3"/>
      <c r="C12" s="22">
        <v>6990280</v>
      </c>
      <c r="D12" s="22"/>
      <c r="E12" s="23">
        <v>4340000</v>
      </c>
      <c r="F12" s="24">
        <v>4340000</v>
      </c>
      <c r="G12" s="24">
        <v>-27139</v>
      </c>
      <c r="H12" s="24">
        <v>492</v>
      </c>
      <c r="I12" s="24">
        <v>106231</v>
      </c>
      <c r="J12" s="24">
        <v>79584</v>
      </c>
      <c r="K12" s="24">
        <v>-432</v>
      </c>
      <c r="L12" s="24">
        <v>-916</v>
      </c>
      <c r="M12" s="24">
        <v>404140</v>
      </c>
      <c r="N12" s="24">
        <v>402792</v>
      </c>
      <c r="O12" s="24">
        <v>-368</v>
      </c>
      <c r="P12" s="24">
        <v>-1153</v>
      </c>
      <c r="Q12" s="24">
        <v>294589</v>
      </c>
      <c r="R12" s="24">
        <v>293068</v>
      </c>
      <c r="S12" s="24"/>
      <c r="T12" s="24"/>
      <c r="U12" s="24"/>
      <c r="V12" s="24"/>
      <c r="W12" s="24">
        <v>775444</v>
      </c>
      <c r="X12" s="24">
        <v>3255003</v>
      </c>
      <c r="Y12" s="24">
        <v>-2479559</v>
      </c>
      <c r="Z12" s="6">
        <v>-76.18</v>
      </c>
      <c r="AA12" s="22">
        <v>4340000</v>
      </c>
    </row>
    <row r="13" spans="1:27" ht="13.5">
      <c r="A13" s="5" t="s">
        <v>40</v>
      </c>
      <c r="B13" s="3"/>
      <c r="C13" s="22">
        <v>47954</v>
      </c>
      <c r="D13" s="22"/>
      <c r="E13" s="23">
        <v>23317000</v>
      </c>
      <c r="F13" s="24">
        <v>23317000</v>
      </c>
      <c r="G13" s="24">
        <v>3639</v>
      </c>
      <c r="H13" s="24">
        <v>3639</v>
      </c>
      <c r="I13" s="24">
        <v>3541</v>
      </c>
      <c r="J13" s="24">
        <v>10819</v>
      </c>
      <c r="K13" s="24">
        <v>3658</v>
      </c>
      <c r="L13" s="24">
        <v>3661</v>
      </c>
      <c r="M13" s="24">
        <v>3661</v>
      </c>
      <c r="N13" s="24">
        <v>10980</v>
      </c>
      <c r="O13" s="24">
        <v>3661</v>
      </c>
      <c r="P13" s="24">
        <v>1886</v>
      </c>
      <c r="Q13" s="24">
        <v>3439</v>
      </c>
      <c r="R13" s="24">
        <v>8986</v>
      </c>
      <c r="S13" s="24"/>
      <c r="T13" s="24"/>
      <c r="U13" s="24"/>
      <c r="V13" s="24"/>
      <c r="W13" s="24">
        <v>30785</v>
      </c>
      <c r="X13" s="24">
        <v>17487747</v>
      </c>
      <c r="Y13" s="24">
        <v>-17456962</v>
      </c>
      <c r="Z13" s="6">
        <v>-99.82</v>
      </c>
      <c r="AA13" s="22">
        <v>23317000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6007041</v>
      </c>
      <c r="D15" s="19">
        <f>SUM(D16:D18)</f>
        <v>0</v>
      </c>
      <c r="E15" s="20">
        <f t="shared" si="2"/>
        <v>5890000</v>
      </c>
      <c r="F15" s="21">
        <f t="shared" si="2"/>
        <v>5890000</v>
      </c>
      <c r="G15" s="21">
        <f t="shared" si="2"/>
        <v>415484</v>
      </c>
      <c r="H15" s="21">
        <f t="shared" si="2"/>
        <v>390044</v>
      </c>
      <c r="I15" s="21">
        <f t="shared" si="2"/>
        <v>526571</v>
      </c>
      <c r="J15" s="21">
        <f t="shared" si="2"/>
        <v>1332099</v>
      </c>
      <c r="K15" s="21">
        <f t="shared" si="2"/>
        <v>642091</v>
      </c>
      <c r="L15" s="21">
        <f t="shared" si="2"/>
        <v>448287</v>
      </c>
      <c r="M15" s="21">
        <f t="shared" si="2"/>
        <v>526962</v>
      </c>
      <c r="N15" s="21">
        <f t="shared" si="2"/>
        <v>1617340</v>
      </c>
      <c r="O15" s="21">
        <f t="shared" si="2"/>
        <v>356850</v>
      </c>
      <c r="P15" s="21">
        <f t="shared" si="2"/>
        <v>637274</v>
      </c>
      <c r="Q15" s="21">
        <f t="shared" si="2"/>
        <v>745973</v>
      </c>
      <c r="R15" s="21">
        <f t="shared" si="2"/>
        <v>1740097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4689536</v>
      </c>
      <c r="X15" s="21">
        <f t="shared" si="2"/>
        <v>4417497</v>
      </c>
      <c r="Y15" s="21">
        <f t="shared" si="2"/>
        <v>272039</v>
      </c>
      <c r="Z15" s="4">
        <f>+IF(X15&lt;&gt;0,+(Y15/X15)*100,0)</f>
        <v>6.158215840327679</v>
      </c>
      <c r="AA15" s="19">
        <f>SUM(AA16:AA18)</f>
        <v>5890000</v>
      </c>
    </row>
    <row r="16" spans="1:27" ht="13.5">
      <c r="A16" s="5" t="s">
        <v>43</v>
      </c>
      <c r="B16" s="3"/>
      <c r="C16" s="22">
        <v>1286226</v>
      </c>
      <c r="D16" s="22"/>
      <c r="E16" s="23">
        <v>787000</v>
      </c>
      <c r="F16" s="24">
        <v>787000</v>
      </c>
      <c r="G16" s="24">
        <v>141732</v>
      </c>
      <c r="H16" s="24">
        <v>62262</v>
      </c>
      <c r="I16" s="24">
        <v>119900</v>
      </c>
      <c r="J16" s="24">
        <v>323894</v>
      </c>
      <c r="K16" s="24">
        <v>137925</v>
      </c>
      <c r="L16" s="24">
        <v>87265</v>
      </c>
      <c r="M16" s="24">
        <v>39709</v>
      </c>
      <c r="N16" s="24">
        <v>264899</v>
      </c>
      <c r="O16" s="24">
        <v>49549</v>
      </c>
      <c r="P16" s="24">
        <v>78511</v>
      </c>
      <c r="Q16" s="24">
        <v>156864</v>
      </c>
      <c r="R16" s="24">
        <v>284924</v>
      </c>
      <c r="S16" s="24"/>
      <c r="T16" s="24"/>
      <c r="U16" s="24"/>
      <c r="V16" s="24"/>
      <c r="W16" s="24">
        <v>873717</v>
      </c>
      <c r="X16" s="24">
        <v>590247</v>
      </c>
      <c r="Y16" s="24">
        <v>283470</v>
      </c>
      <c r="Z16" s="6">
        <v>48.03</v>
      </c>
      <c r="AA16" s="22">
        <v>787000</v>
      </c>
    </row>
    <row r="17" spans="1:27" ht="13.5">
      <c r="A17" s="5" t="s">
        <v>44</v>
      </c>
      <c r="B17" s="3"/>
      <c r="C17" s="22">
        <v>4720815</v>
      </c>
      <c r="D17" s="22"/>
      <c r="E17" s="23">
        <v>5103000</v>
      </c>
      <c r="F17" s="24">
        <v>5103000</v>
      </c>
      <c r="G17" s="24">
        <v>273752</v>
      </c>
      <c r="H17" s="24">
        <v>327782</v>
      </c>
      <c r="I17" s="24">
        <v>406671</v>
      </c>
      <c r="J17" s="24">
        <v>1008205</v>
      </c>
      <c r="K17" s="24">
        <v>504166</v>
      </c>
      <c r="L17" s="24">
        <v>361022</v>
      </c>
      <c r="M17" s="24">
        <v>487253</v>
      </c>
      <c r="N17" s="24">
        <v>1352441</v>
      </c>
      <c r="O17" s="24">
        <v>307301</v>
      </c>
      <c r="P17" s="24">
        <v>558763</v>
      </c>
      <c r="Q17" s="24">
        <v>589109</v>
      </c>
      <c r="R17" s="24">
        <v>1455173</v>
      </c>
      <c r="S17" s="24"/>
      <c r="T17" s="24"/>
      <c r="U17" s="24"/>
      <c r="V17" s="24"/>
      <c r="W17" s="24">
        <v>3815819</v>
      </c>
      <c r="X17" s="24">
        <v>3827250</v>
      </c>
      <c r="Y17" s="24">
        <v>-11431</v>
      </c>
      <c r="Z17" s="6">
        <v>-0.3</v>
      </c>
      <c r="AA17" s="22">
        <v>5103000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169758145</v>
      </c>
      <c r="D19" s="19">
        <f>SUM(D20:D23)</f>
        <v>0</v>
      </c>
      <c r="E19" s="20">
        <f t="shared" si="3"/>
        <v>179133243</v>
      </c>
      <c r="F19" s="21">
        <f t="shared" si="3"/>
        <v>179133243</v>
      </c>
      <c r="G19" s="21">
        <f t="shared" si="3"/>
        <v>12398119</v>
      </c>
      <c r="H19" s="21">
        <f t="shared" si="3"/>
        <v>13304385</v>
      </c>
      <c r="I19" s="21">
        <f t="shared" si="3"/>
        <v>14386266</v>
      </c>
      <c r="J19" s="21">
        <f t="shared" si="3"/>
        <v>40088770</v>
      </c>
      <c r="K19" s="21">
        <f t="shared" si="3"/>
        <v>13629501</v>
      </c>
      <c r="L19" s="21">
        <f t="shared" si="3"/>
        <v>13484317</v>
      </c>
      <c r="M19" s="21">
        <f t="shared" si="3"/>
        <v>12710693</v>
      </c>
      <c r="N19" s="21">
        <f t="shared" si="3"/>
        <v>39824511</v>
      </c>
      <c r="O19" s="21">
        <f t="shared" si="3"/>
        <v>15742131</v>
      </c>
      <c r="P19" s="21">
        <f t="shared" si="3"/>
        <v>13116190</v>
      </c>
      <c r="Q19" s="21">
        <f t="shared" si="3"/>
        <v>13644521</v>
      </c>
      <c r="R19" s="21">
        <f t="shared" si="3"/>
        <v>42502842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122416123</v>
      </c>
      <c r="X19" s="21">
        <f t="shared" si="3"/>
        <v>134379175</v>
      </c>
      <c r="Y19" s="21">
        <f t="shared" si="3"/>
        <v>-11963052</v>
      </c>
      <c r="Z19" s="4">
        <f>+IF(X19&lt;&gt;0,+(Y19/X19)*100,0)</f>
        <v>-8.902459774738162</v>
      </c>
      <c r="AA19" s="19">
        <f>SUM(AA20:AA23)</f>
        <v>179133243</v>
      </c>
    </row>
    <row r="20" spans="1:27" ht="13.5">
      <c r="A20" s="5" t="s">
        <v>47</v>
      </c>
      <c r="B20" s="3"/>
      <c r="C20" s="22">
        <v>91908583</v>
      </c>
      <c r="D20" s="22"/>
      <c r="E20" s="23">
        <v>103896243</v>
      </c>
      <c r="F20" s="24">
        <v>103896243</v>
      </c>
      <c r="G20" s="24">
        <v>8097512</v>
      </c>
      <c r="H20" s="24">
        <v>9133745</v>
      </c>
      <c r="I20" s="24">
        <v>9176250</v>
      </c>
      <c r="J20" s="24">
        <v>26407507</v>
      </c>
      <c r="K20" s="24">
        <v>8397453</v>
      </c>
      <c r="L20" s="24">
        <v>8106308</v>
      </c>
      <c r="M20" s="24">
        <v>7308021</v>
      </c>
      <c r="N20" s="24">
        <v>23811782</v>
      </c>
      <c r="O20" s="24">
        <v>8986585</v>
      </c>
      <c r="P20" s="24">
        <v>8013322</v>
      </c>
      <c r="Q20" s="24">
        <v>8684065</v>
      </c>
      <c r="R20" s="24">
        <v>25683972</v>
      </c>
      <c r="S20" s="24"/>
      <c r="T20" s="24"/>
      <c r="U20" s="24"/>
      <c r="V20" s="24"/>
      <c r="W20" s="24">
        <v>75903261</v>
      </c>
      <c r="X20" s="24">
        <v>78314492</v>
      </c>
      <c r="Y20" s="24">
        <v>-2411231</v>
      </c>
      <c r="Z20" s="6">
        <v>-3.08</v>
      </c>
      <c r="AA20" s="22">
        <v>103896243</v>
      </c>
    </row>
    <row r="21" spans="1:27" ht="13.5">
      <c r="A21" s="5" t="s">
        <v>48</v>
      </c>
      <c r="B21" s="3"/>
      <c r="C21" s="22">
        <v>39907184</v>
      </c>
      <c r="D21" s="22"/>
      <c r="E21" s="23">
        <v>39997000</v>
      </c>
      <c r="F21" s="24">
        <v>39997000</v>
      </c>
      <c r="G21" s="24">
        <v>1883327</v>
      </c>
      <c r="H21" s="24">
        <v>1658672</v>
      </c>
      <c r="I21" s="24">
        <v>2690639</v>
      </c>
      <c r="J21" s="24">
        <v>6232638</v>
      </c>
      <c r="K21" s="24">
        <v>2764205</v>
      </c>
      <c r="L21" s="24">
        <v>2869035</v>
      </c>
      <c r="M21" s="24">
        <v>2954201</v>
      </c>
      <c r="N21" s="24">
        <v>8587441</v>
      </c>
      <c r="O21" s="24">
        <v>4197801</v>
      </c>
      <c r="P21" s="24">
        <v>2524846</v>
      </c>
      <c r="Q21" s="24">
        <v>2441362</v>
      </c>
      <c r="R21" s="24">
        <v>9164009</v>
      </c>
      <c r="S21" s="24"/>
      <c r="T21" s="24"/>
      <c r="U21" s="24"/>
      <c r="V21" s="24"/>
      <c r="W21" s="24">
        <v>23984088</v>
      </c>
      <c r="X21" s="24">
        <v>29747180</v>
      </c>
      <c r="Y21" s="24">
        <v>-5763092</v>
      </c>
      <c r="Z21" s="6">
        <v>-19.37</v>
      </c>
      <c r="AA21" s="22">
        <v>39997000</v>
      </c>
    </row>
    <row r="22" spans="1:27" ht="13.5">
      <c r="A22" s="5" t="s">
        <v>49</v>
      </c>
      <c r="B22" s="3"/>
      <c r="C22" s="25">
        <v>16033242</v>
      </c>
      <c r="D22" s="25"/>
      <c r="E22" s="26">
        <v>13266000</v>
      </c>
      <c r="F22" s="27">
        <v>13266000</v>
      </c>
      <c r="G22" s="27">
        <v>893104</v>
      </c>
      <c r="H22" s="27">
        <v>954778</v>
      </c>
      <c r="I22" s="27">
        <v>935213</v>
      </c>
      <c r="J22" s="27">
        <v>2783095</v>
      </c>
      <c r="K22" s="27">
        <v>906531</v>
      </c>
      <c r="L22" s="27">
        <v>936061</v>
      </c>
      <c r="M22" s="27">
        <v>879911</v>
      </c>
      <c r="N22" s="27">
        <v>2722503</v>
      </c>
      <c r="O22" s="27">
        <v>953992</v>
      </c>
      <c r="P22" s="27">
        <v>957333</v>
      </c>
      <c r="Q22" s="27">
        <v>937999</v>
      </c>
      <c r="R22" s="27">
        <v>2849324</v>
      </c>
      <c r="S22" s="27"/>
      <c r="T22" s="27"/>
      <c r="U22" s="27"/>
      <c r="V22" s="27"/>
      <c r="W22" s="27">
        <v>8354922</v>
      </c>
      <c r="X22" s="27">
        <v>9949500</v>
      </c>
      <c r="Y22" s="27">
        <v>-1594578</v>
      </c>
      <c r="Z22" s="7">
        <v>-16.03</v>
      </c>
      <c r="AA22" s="25">
        <v>13266000</v>
      </c>
    </row>
    <row r="23" spans="1:27" ht="13.5">
      <c r="A23" s="5" t="s">
        <v>50</v>
      </c>
      <c r="B23" s="3"/>
      <c r="C23" s="22">
        <v>21909136</v>
      </c>
      <c r="D23" s="22"/>
      <c r="E23" s="23">
        <v>21974000</v>
      </c>
      <c r="F23" s="24">
        <v>21974000</v>
      </c>
      <c r="G23" s="24">
        <v>1524176</v>
      </c>
      <c r="H23" s="24">
        <v>1557190</v>
      </c>
      <c r="I23" s="24">
        <v>1584164</v>
      </c>
      <c r="J23" s="24">
        <v>4665530</v>
      </c>
      <c r="K23" s="24">
        <v>1561312</v>
      </c>
      <c r="L23" s="24">
        <v>1572913</v>
      </c>
      <c r="M23" s="24">
        <v>1568560</v>
      </c>
      <c r="N23" s="24">
        <v>4702785</v>
      </c>
      <c r="O23" s="24">
        <v>1603753</v>
      </c>
      <c r="P23" s="24">
        <v>1620689</v>
      </c>
      <c r="Q23" s="24">
        <v>1581095</v>
      </c>
      <c r="R23" s="24">
        <v>4805537</v>
      </c>
      <c r="S23" s="24"/>
      <c r="T23" s="24"/>
      <c r="U23" s="24"/>
      <c r="V23" s="24"/>
      <c r="W23" s="24">
        <v>14173852</v>
      </c>
      <c r="X23" s="24">
        <v>16368003</v>
      </c>
      <c r="Y23" s="24">
        <v>-2194151</v>
      </c>
      <c r="Z23" s="6">
        <v>-13.41</v>
      </c>
      <c r="AA23" s="22">
        <v>21974000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278772977</v>
      </c>
      <c r="D25" s="40">
        <f>+D5+D9+D15+D19+D24</f>
        <v>0</v>
      </c>
      <c r="E25" s="41">
        <f t="shared" si="4"/>
        <v>313656530</v>
      </c>
      <c r="F25" s="42">
        <f t="shared" si="4"/>
        <v>313656530</v>
      </c>
      <c r="G25" s="42">
        <f t="shared" si="4"/>
        <v>41613829</v>
      </c>
      <c r="H25" s="42">
        <f t="shared" si="4"/>
        <v>18967888</v>
      </c>
      <c r="I25" s="42">
        <f t="shared" si="4"/>
        <v>20052289</v>
      </c>
      <c r="J25" s="42">
        <f t="shared" si="4"/>
        <v>80634006</v>
      </c>
      <c r="K25" s="42">
        <f t="shared" si="4"/>
        <v>20795805</v>
      </c>
      <c r="L25" s="42">
        <f t="shared" si="4"/>
        <v>20243416</v>
      </c>
      <c r="M25" s="42">
        <f t="shared" si="4"/>
        <v>31498036</v>
      </c>
      <c r="N25" s="42">
        <f t="shared" si="4"/>
        <v>72537257</v>
      </c>
      <c r="O25" s="42">
        <f t="shared" si="4"/>
        <v>22161157</v>
      </c>
      <c r="P25" s="42">
        <f t="shared" si="4"/>
        <v>19635111</v>
      </c>
      <c r="Q25" s="42">
        <f t="shared" si="4"/>
        <v>28731114</v>
      </c>
      <c r="R25" s="42">
        <f t="shared" si="4"/>
        <v>70527382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223698645</v>
      </c>
      <c r="X25" s="42">
        <f t="shared" si="4"/>
        <v>237763439</v>
      </c>
      <c r="Y25" s="42">
        <f t="shared" si="4"/>
        <v>-14064794</v>
      </c>
      <c r="Z25" s="43">
        <f>+IF(X25&lt;&gt;0,+(Y25/X25)*100,0)</f>
        <v>-5.9154570017806645</v>
      </c>
      <c r="AA25" s="40">
        <f>+AA5+AA9+AA15+AA19+AA24</f>
        <v>313656530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56302087</v>
      </c>
      <c r="D28" s="19">
        <f>SUM(D29:D31)</f>
        <v>0</v>
      </c>
      <c r="E28" s="20">
        <f t="shared" si="5"/>
        <v>45780978</v>
      </c>
      <c r="F28" s="21">
        <f t="shared" si="5"/>
        <v>45780978</v>
      </c>
      <c r="G28" s="21">
        <f t="shared" si="5"/>
        <v>2131893</v>
      </c>
      <c r="H28" s="21">
        <f t="shared" si="5"/>
        <v>2544283</v>
      </c>
      <c r="I28" s="21">
        <f t="shared" si="5"/>
        <v>3048460</v>
      </c>
      <c r="J28" s="21">
        <f t="shared" si="5"/>
        <v>7724636</v>
      </c>
      <c r="K28" s="21">
        <f t="shared" si="5"/>
        <v>2726239</v>
      </c>
      <c r="L28" s="21">
        <f t="shared" si="5"/>
        <v>4764960</v>
      </c>
      <c r="M28" s="21">
        <f t="shared" si="5"/>
        <v>3945084</v>
      </c>
      <c r="N28" s="21">
        <f t="shared" si="5"/>
        <v>11436283</v>
      </c>
      <c r="O28" s="21">
        <f t="shared" si="5"/>
        <v>2430378</v>
      </c>
      <c r="P28" s="21">
        <f t="shared" si="5"/>
        <v>3822185</v>
      </c>
      <c r="Q28" s="21">
        <f t="shared" si="5"/>
        <v>4369865</v>
      </c>
      <c r="R28" s="21">
        <f t="shared" si="5"/>
        <v>10622428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29783347</v>
      </c>
      <c r="X28" s="21">
        <f t="shared" si="5"/>
        <v>34425999</v>
      </c>
      <c r="Y28" s="21">
        <f t="shared" si="5"/>
        <v>-4642652</v>
      </c>
      <c r="Z28" s="4">
        <f>+IF(X28&lt;&gt;0,+(Y28/X28)*100,0)</f>
        <v>-13.48588896432606</v>
      </c>
      <c r="AA28" s="19">
        <f>SUM(AA29:AA31)</f>
        <v>45780978</v>
      </c>
    </row>
    <row r="29" spans="1:27" ht="13.5">
      <c r="A29" s="5" t="s">
        <v>33</v>
      </c>
      <c r="B29" s="3"/>
      <c r="C29" s="22">
        <v>16090498</v>
      </c>
      <c r="D29" s="22"/>
      <c r="E29" s="23">
        <v>20573470</v>
      </c>
      <c r="F29" s="24">
        <v>20573470</v>
      </c>
      <c r="G29" s="24">
        <v>1086478</v>
      </c>
      <c r="H29" s="24">
        <v>1498298</v>
      </c>
      <c r="I29" s="24">
        <v>1180304</v>
      </c>
      <c r="J29" s="24">
        <v>3765080</v>
      </c>
      <c r="K29" s="24">
        <v>1266618</v>
      </c>
      <c r="L29" s="24">
        <v>1970052</v>
      </c>
      <c r="M29" s="24">
        <v>1224903</v>
      </c>
      <c r="N29" s="24">
        <v>4461573</v>
      </c>
      <c r="O29" s="24">
        <v>1118388</v>
      </c>
      <c r="P29" s="24">
        <v>2388259</v>
      </c>
      <c r="Q29" s="24">
        <v>1565168</v>
      </c>
      <c r="R29" s="24">
        <v>5071815</v>
      </c>
      <c r="S29" s="24"/>
      <c r="T29" s="24"/>
      <c r="U29" s="24"/>
      <c r="V29" s="24"/>
      <c r="W29" s="24">
        <v>13298468</v>
      </c>
      <c r="X29" s="24">
        <v>15600282</v>
      </c>
      <c r="Y29" s="24">
        <v>-2301814</v>
      </c>
      <c r="Z29" s="6">
        <v>-14.75</v>
      </c>
      <c r="AA29" s="22">
        <v>20573470</v>
      </c>
    </row>
    <row r="30" spans="1:27" ht="13.5">
      <c r="A30" s="5" t="s">
        <v>34</v>
      </c>
      <c r="B30" s="3"/>
      <c r="C30" s="25">
        <v>15900446</v>
      </c>
      <c r="D30" s="25"/>
      <c r="E30" s="26">
        <v>2742429</v>
      </c>
      <c r="F30" s="27">
        <v>2742429</v>
      </c>
      <c r="G30" s="27">
        <v>-434963</v>
      </c>
      <c r="H30" s="27">
        <v>-231493</v>
      </c>
      <c r="I30" s="27">
        <v>121760</v>
      </c>
      <c r="J30" s="27">
        <v>-544696</v>
      </c>
      <c r="K30" s="27">
        <v>30765</v>
      </c>
      <c r="L30" s="27">
        <v>859615</v>
      </c>
      <c r="M30" s="27">
        <v>45867</v>
      </c>
      <c r="N30" s="27">
        <v>936247</v>
      </c>
      <c r="O30" s="27">
        <v>-78011</v>
      </c>
      <c r="P30" s="27">
        <v>-349821</v>
      </c>
      <c r="Q30" s="27">
        <v>1432869</v>
      </c>
      <c r="R30" s="27">
        <v>1005037</v>
      </c>
      <c r="S30" s="27"/>
      <c r="T30" s="27"/>
      <c r="U30" s="27"/>
      <c r="V30" s="27"/>
      <c r="W30" s="27">
        <v>1396588</v>
      </c>
      <c r="X30" s="27">
        <v>2126571</v>
      </c>
      <c r="Y30" s="27">
        <v>-729983</v>
      </c>
      <c r="Z30" s="7">
        <v>-34.33</v>
      </c>
      <c r="AA30" s="25">
        <v>2742429</v>
      </c>
    </row>
    <row r="31" spans="1:27" ht="13.5">
      <c r="A31" s="5" t="s">
        <v>35</v>
      </c>
      <c r="B31" s="3"/>
      <c r="C31" s="22">
        <v>24311143</v>
      </c>
      <c r="D31" s="22"/>
      <c r="E31" s="23">
        <v>22465079</v>
      </c>
      <c r="F31" s="24">
        <v>22465079</v>
      </c>
      <c r="G31" s="24">
        <v>1480378</v>
      </c>
      <c r="H31" s="24">
        <v>1277478</v>
      </c>
      <c r="I31" s="24">
        <v>1746396</v>
      </c>
      <c r="J31" s="24">
        <v>4504252</v>
      </c>
      <c r="K31" s="24">
        <v>1428856</v>
      </c>
      <c r="L31" s="24">
        <v>1935293</v>
      </c>
      <c r="M31" s="24">
        <v>2674314</v>
      </c>
      <c r="N31" s="24">
        <v>6038463</v>
      </c>
      <c r="O31" s="24">
        <v>1390001</v>
      </c>
      <c r="P31" s="24">
        <v>1783747</v>
      </c>
      <c r="Q31" s="24">
        <v>1371828</v>
      </c>
      <c r="R31" s="24">
        <v>4545576</v>
      </c>
      <c r="S31" s="24"/>
      <c r="T31" s="24"/>
      <c r="U31" s="24"/>
      <c r="V31" s="24"/>
      <c r="W31" s="24">
        <v>15088291</v>
      </c>
      <c r="X31" s="24">
        <v>16699146</v>
      </c>
      <c r="Y31" s="24">
        <v>-1610855</v>
      </c>
      <c r="Z31" s="6">
        <v>-9.65</v>
      </c>
      <c r="AA31" s="22">
        <v>22465079</v>
      </c>
    </row>
    <row r="32" spans="1:27" ht="13.5">
      <c r="A32" s="2" t="s">
        <v>36</v>
      </c>
      <c r="B32" s="3"/>
      <c r="C32" s="19">
        <f aca="true" t="shared" si="6" ref="C32:Y32">SUM(C33:C37)</f>
        <v>35824928</v>
      </c>
      <c r="D32" s="19">
        <f>SUM(D33:D37)</f>
        <v>0</v>
      </c>
      <c r="E32" s="20">
        <f t="shared" si="6"/>
        <v>60541471</v>
      </c>
      <c r="F32" s="21">
        <f t="shared" si="6"/>
        <v>60541471</v>
      </c>
      <c r="G32" s="21">
        <f t="shared" si="6"/>
        <v>2598794</v>
      </c>
      <c r="H32" s="21">
        <f t="shared" si="6"/>
        <v>2697270</v>
      </c>
      <c r="I32" s="21">
        <f t="shared" si="6"/>
        <v>2944542</v>
      </c>
      <c r="J32" s="21">
        <f t="shared" si="6"/>
        <v>8240606</v>
      </c>
      <c r="K32" s="21">
        <f t="shared" si="6"/>
        <v>2794887</v>
      </c>
      <c r="L32" s="21">
        <f t="shared" si="6"/>
        <v>4159244</v>
      </c>
      <c r="M32" s="21">
        <f t="shared" si="6"/>
        <v>3262744</v>
      </c>
      <c r="N32" s="21">
        <f t="shared" si="6"/>
        <v>10216875</v>
      </c>
      <c r="O32" s="21">
        <f t="shared" si="6"/>
        <v>3237948</v>
      </c>
      <c r="P32" s="21">
        <f t="shared" si="6"/>
        <v>3060902</v>
      </c>
      <c r="Q32" s="21">
        <f t="shared" si="6"/>
        <v>2529416</v>
      </c>
      <c r="R32" s="21">
        <f t="shared" si="6"/>
        <v>8828266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27285747</v>
      </c>
      <c r="X32" s="21">
        <f t="shared" si="6"/>
        <v>27980696</v>
      </c>
      <c r="Y32" s="21">
        <f t="shared" si="6"/>
        <v>-694949</v>
      </c>
      <c r="Z32" s="4">
        <f>+IF(X32&lt;&gt;0,+(Y32/X32)*100,0)</f>
        <v>-2.483673029434293</v>
      </c>
      <c r="AA32" s="19">
        <f>SUM(AA33:AA37)</f>
        <v>60541471</v>
      </c>
    </row>
    <row r="33" spans="1:27" ht="13.5">
      <c r="A33" s="5" t="s">
        <v>37</v>
      </c>
      <c r="B33" s="3"/>
      <c r="C33" s="22">
        <v>6643572</v>
      </c>
      <c r="D33" s="22"/>
      <c r="E33" s="23">
        <v>7251000</v>
      </c>
      <c r="F33" s="24">
        <v>7251000</v>
      </c>
      <c r="G33" s="24">
        <v>492021</v>
      </c>
      <c r="H33" s="24">
        <v>511974</v>
      </c>
      <c r="I33" s="24">
        <v>619858</v>
      </c>
      <c r="J33" s="24">
        <v>1623853</v>
      </c>
      <c r="K33" s="24">
        <v>506582</v>
      </c>
      <c r="L33" s="24">
        <v>750806</v>
      </c>
      <c r="M33" s="24">
        <v>794629</v>
      </c>
      <c r="N33" s="24">
        <v>2052017</v>
      </c>
      <c r="O33" s="24">
        <v>480221</v>
      </c>
      <c r="P33" s="24">
        <v>466909</v>
      </c>
      <c r="Q33" s="24">
        <v>517841</v>
      </c>
      <c r="R33" s="24">
        <v>1464971</v>
      </c>
      <c r="S33" s="24"/>
      <c r="T33" s="24"/>
      <c r="U33" s="24"/>
      <c r="V33" s="24"/>
      <c r="W33" s="24">
        <v>5140841</v>
      </c>
      <c r="X33" s="24">
        <v>5467242</v>
      </c>
      <c r="Y33" s="24">
        <v>-326401</v>
      </c>
      <c r="Z33" s="6">
        <v>-5.97</v>
      </c>
      <c r="AA33" s="22">
        <v>7251000</v>
      </c>
    </row>
    <row r="34" spans="1:27" ht="13.5">
      <c r="A34" s="5" t="s">
        <v>38</v>
      </c>
      <c r="B34" s="3"/>
      <c r="C34" s="22">
        <v>12685029</v>
      </c>
      <c r="D34" s="22"/>
      <c r="E34" s="23">
        <v>15153780</v>
      </c>
      <c r="F34" s="24">
        <v>15153780</v>
      </c>
      <c r="G34" s="24">
        <v>1109659</v>
      </c>
      <c r="H34" s="24">
        <v>1132429</v>
      </c>
      <c r="I34" s="24">
        <v>1174943</v>
      </c>
      <c r="J34" s="24">
        <v>3417031</v>
      </c>
      <c r="K34" s="24">
        <v>1205092</v>
      </c>
      <c r="L34" s="24">
        <v>1835085</v>
      </c>
      <c r="M34" s="24">
        <v>1271850</v>
      </c>
      <c r="N34" s="24">
        <v>4312027</v>
      </c>
      <c r="O34" s="24">
        <v>1517653</v>
      </c>
      <c r="P34" s="24">
        <v>1417029</v>
      </c>
      <c r="Q34" s="24">
        <v>1130020</v>
      </c>
      <c r="R34" s="24">
        <v>4064702</v>
      </c>
      <c r="S34" s="24"/>
      <c r="T34" s="24"/>
      <c r="U34" s="24"/>
      <c r="V34" s="24"/>
      <c r="W34" s="24">
        <v>11793760</v>
      </c>
      <c r="X34" s="24">
        <v>11339760</v>
      </c>
      <c r="Y34" s="24">
        <v>454000</v>
      </c>
      <c r="Z34" s="6">
        <v>4</v>
      </c>
      <c r="AA34" s="22">
        <v>15153780</v>
      </c>
    </row>
    <row r="35" spans="1:27" ht="13.5">
      <c r="A35" s="5" t="s">
        <v>39</v>
      </c>
      <c r="B35" s="3"/>
      <c r="C35" s="22">
        <v>15217845</v>
      </c>
      <c r="D35" s="22"/>
      <c r="E35" s="23">
        <v>13457351</v>
      </c>
      <c r="F35" s="24">
        <v>13457351</v>
      </c>
      <c r="G35" s="24">
        <v>910503</v>
      </c>
      <c r="H35" s="24">
        <v>968060</v>
      </c>
      <c r="I35" s="24">
        <v>1060488</v>
      </c>
      <c r="J35" s="24">
        <v>2939051</v>
      </c>
      <c r="K35" s="24">
        <v>995110</v>
      </c>
      <c r="L35" s="24">
        <v>1455139</v>
      </c>
      <c r="M35" s="24">
        <v>1116310</v>
      </c>
      <c r="N35" s="24">
        <v>3566559</v>
      </c>
      <c r="O35" s="24">
        <v>1154540</v>
      </c>
      <c r="P35" s="24">
        <v>1095681</v>
      </c>
      <c r="Q35" s="24">
        <v>790302</v>
      </c>
      <c r="R35" s="24">
        <v>3040523</v>
      </c>
      <c r="S35" s="24"/>
      <c r="T35" s="24"/>
      <c r="U35" s="24"/>
      <c r="V35" s="24"/>
      <c r="W35" s="24">
        <v>9546133</v>
      </c>
      <c r="X35" s="24">
        <v>10112789</v>
      </c>
      <c r="Y35" s="24">
        <v>-566656</v>
      </c>
      <c r="Z35" s="6">
        <v>-5.6</v>
      </c>
      <c r="AA35" s="22">
        <v>13457351</v>
      </c>
    </row>
    <row r="36" spans="1:27" ht="13.5">
      <c r="A36" s="5" t="s">
        <v>40</v>
      </c>
      <c r="B36" s="3"/>
      <c r="C36" s="22">
        <v>1278482</v>
      </c>
      <c r="D36" s="22"/>
      <c r="E36" s="23">
        <v>24679340</v>
      </c>
      <c r="F36" s="24">
        <v>24679340</v>
      </c>
      <c r="G36" s="24">
        <v>86611</v>
      </c>
      <c r="H36" s="24">
        <v>84807</v>
      </c>
      <c r="I36" s="24">
        <v>89253</v>
      </c>
      <c r="J36" s="24">
        <v>260671</v>
      </c>
      <c r="K36" s="24">
        <v>88103</v>
      </c>
      <c r="L36" s="24">
        <v>118214</v>
      </c>
      <c r="M36" s="24">
        <v>79955</v>
      </c>
      <c r="N36" s="24">
        <v>286272</v>
      </c>
      <c r="O36" s="24">
        <v>85534</v>
      </c>
      <c r="P36" s="24">
        <v>81283</v>
      </c>
      <c r="Q36" s="24">
        <v>91253</v>
      </c>
      <c r="R36" s="24">
        <v>258070</v>
      </c>
      <c r="S36" s="24"/>
      <c r="T36" s="24"/>
      <c r="U36" s="24"/>
      <c r="V36" s="24"/>
      <c r="W36" s="24">
        <v>805013</v>
      </c>
      <c r="X36" s="24">
        <v>1060905</v>
      </c>
      <c r="Y36" s="24">
        <v>-255892</v>
      </c>
      <c r="Z36" s="6">
        <v>-24.12</v>
      </c>
      <c r="AA36" s="22">
        <v>24679340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28626106</v>
      </c>
      <c r="D38" s="19">
        <f>SUM(D39:D41)</f>
        <v>0</v>
      </c>
      <c r="E38" s="20">
        <f t="shared" si="7"/>
        <v>35118580</v>
      </c>
      <c r="F38" s="21">
        <f t="shared" si="7"/>
        <v>35118580</v>
      </c>
      <c r="G38" s="21">
        <f t="shared" si="7"/>
        <v>2444895</v>
      </c>
      <c r="H38" s="21">
        <f t="shared" si="7"/>
        <v>2546404</v>
      </c>
      <c r="I38" s="21">
        <f t="shared" si="7"/>
        <v>2742675</v>
      </c>
      <c r="J38" s="21">
        <f t="shared" si="7"/>
        <v>7733974</v>
      </c>
      <c r="K38" s="21">
        <f t="shared" si="7"/>
        <v>2893378</v>
      </c>
      <c r="L38" s="21">
        <f t="shared" si="7"/>
        <v>3861014</v>
      </c>
      <c r="M38" s="21">
        <f t="shared" si="7"/>
        <v>2832896</v>
      </c>
      <c r="N38" s="21">
        <f t="shared" si="7"/>
        <v>9587288</v>
      </c>
      <c r="O38" s="21">
        <f t="shared" si="7"/>
        <v>2539352</v>
      </c>
      <c r="P38" s="21">
        <f t="shared" si="7"/>
        <v>2487427</v>
      </c>
      <c r="Q38" s="21">
        <f t="shared" si="7"/>
        <v>2614321</v>
      </c>
      <c r="R38" s="21">
        <f t="shared" si="7"/>
        <v>7641100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24962362</v>
      </c>
      <c r="X38" s="21">
        <f t="shared" si="7"/>
        <v>26263396</v>
      </c>
      <c r="Y38" s="21">
        <f t="shared" si="7"/>
        <v>-1301034</v>
      </c>
      <c r="Z38" s="4">
        <f>+IF(X38&lt;&gt;0,+(Y38/X38)*100,0)</f>
        <v>-4.953791962014356</v>
      </c>
      <c r="AA38" s="19">
        <f>SUM(AA39:AA41)</f>
        <v>35118580</v>
      </c>
    </row>
    <row r="39" spans="1:27" ht="13.5">
      <c r="A39" s="5" t="s">
        <v>43</v>
      </c>
      <c r="B39" s="3"/>
      <c r="C39" s="22">
        <v>4208368</v>
      </c>
      <c r="D39" s="22"/>
      <c r="E39" s="23">
        <v>4510870</v>
      </c>
      <c r="F39" s="24">
        <v>4510870</v>
      </c>
      <c r="G39" s="24">
        <v>306867</v>
      </c>
      <c r="H39" s="24">
        <v>309432</v>
      </c>
      <c r="I39" s="24">
        <v>326619</v>
      </c>
      <c r="J39" s="24">
        <v>942918</v>
      </c>
      <c r="K39" s="24">
        <v>351722</v>
      </c>
      <c r="L39" s="24">
        <v>504115</v>
      </c>
      <c r="M39" s="24">
        <v>305030</v>
      </c>
      <c r="N39" s="24">
        <v>1160867</v>
      </c>
      <c r="O39" s="24">
        <v>340740</v>
      </c>
      <c r="P39" s="24">
        <v>319851</v>
      </c>
      <c r="Q39" s="24">
        <v>383746</v>
      </c>
      <c r="R39" s="24">
        <v>1044337</v>
      </c>
      <c r="S39" s="24"/>
      <c r="T39" s="24"/>
      <c r="U39" s="24"/>
      <c r="V39" s="24"/>
      <c r="W39" s="24">
        <v>3148122</v>
      </c>
      <c r="X39" s="24">
        <v>3391665</v>
      </c>
      <c r="Y39" s="24">
        <v>-243543</v>
      </c>
      <c r="Z39" s="6">
        <v>-7.18</v>
      </c>
      <c r="AA39" s="22">
        <v>4510870</v>
      </c>
    </row>
    <row r="40" spans="1:27" ht="13.5">
      <c r="A40" s="5" t="s">
        <v>44</v>
      </c>
      <c r="B40" s="3"/>
      <c r="C40" s="22">
        <v>24417738</v>
      </c>
      <c r="D40" s="22"/>
      <c r="E40" s="23">
        <v>30607710</v>
      </c>
      <c r="F40" s="24">
        <v>30607710</v>
      </c>
      <c r="G40" s="24">
        <v>2138028</v>
      </c>
      <c r="H40" s="24">
        <v>2236972</v>
      </c>
      <c r="I40" s="24">
        <v>2416056</v>
      </c>
      <c r="J40" s="24">
        <v>6791056</v>
      </c>
      <c r="K40" s="24">
        <v>2541656</v>
      </c>
      <c r="L40" s="24">
        <v>3356899</v>
      </c>
      <c r="M40" s="24">
        <v>2527866</v>
      </c>
      <c r="N40" s="24">
        <v>8426421</v>
      </c>
      <c r="O40" s="24">
        <v>2198612</v>
      </c>
      <c r="P40" s="24">
        <v>2167576</v>
      </c>
      <c r="Q40" s="24">
        <v>2230575</v>
      </c>
      <c r="R40" s="24">
        <v>6596763</v>
      </c>
      <c r="S40" s="24"/>
      <c r="T40" s="24"/>
      <c r="U40" s="24"/>
      <c r="V40" s="24"/>
      <c r="W40" s="24">
        <v>21814240</v>
      </c>
      <c r="X40" s="24">
        <v>22871731</v>
      </c>
      <c r="Y40" s="24">
        <v>-1057491</v>
      </c>
      <c r="Z40" s="6">
        <v>-4.62</v>
      </c>
      <c r="AA40" s="22">
        <v>30607710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132548850</v>
      </c>
      <c r="D42" s="19">
        <f>SUM(D43:D46)</f>
        <v>0</v>
      </c>
      <c r="E42" s="20">
        <f t="shared" si="8"/>
        <v>164135634</v>
      </c>
      <c r="F42" s="21">
        <f t="shared" si="8"/>
        <v>164135634</v>
      </c>
      <c r="G42" s="21">
        <f t="shared" si="8"/>
        <v>15066382</v>
      </c>
      <c r="H42" s="21">
        <f t="shared" si="8"/>
        <v>7228727</v>
      </c>
      <c r="I42" s="21">
        <f t="shared" si="8"/>
        <v>22200724</v>
      </c>
      <c r="J42" s="21">
        <f t="shared" si="8"/>
        <v>44495833</v>
      </c>
      <c r="K42" s="21">
        <f t="shared" si="8"/>
        <v>7747538</v>
      </c>
      <c r="L42" s="21">
        <f t="shared" si="8"/>
        <v>18770620</v>
      </c>
      <c r="M42" s="21">
        <f t="shared" si="8"/>
        <v>13820800</v>
      </c>
      <c r="N42" s="21">
        <f t="shared" si="8"/>
        <v>40338958</v>
      </c>
      <c r="O42" s="21">
        <f t="shared" si="8"/>
        <v>7689778</v>
      </c>
      <c r="P42" s="21">
        <f t="shared" si="8"/>
        <v>12935330</v>
      </c>
      <c r="Q42" s="21">
        <f t="shared" si="8"/>
        <v>11918062</v>
      </c>
      <c r="R42" s="21">
        <f t="shared" si="8"/>
        <v>32543170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117377961</v>
      </c>
      <c r="X42" s="21">
        <f t="shared" si="8"/>
        <v>123747889</v>
      </c>
      <c r="Y42" s="21">
        <f t="shared" si="8"/>
        <v>-6369928</v>
      </c>
      <c r="Z42" s="4">
        <f>+IF(X42&lt;&gt;0,+(Y42/X42)*100,0)</f>
        <v>-5.1475043748019</v>
      </c>
      <c r="AA42" s="19">
        <f>SUM(AA43:AA46)</f>
        <v>164135634</v>
      </c>
    </row>
    <row r="43" spans="1:27" ht="13.5">
      <c r="A43" s="5" t="s">
        <v>47</v>
      </c>
      <c r="B43" s="3"/>
      <c r="C43" s="22">
        <v>86193635</v>
      </c>
      <c r="D43" s="22"/>
      <c r="E43" s="23">
        <v>103144577</v>
      </c>
      <c r="F43" s="24">
        <v>103144577</v>
      </c>
      <c r="G43" s="24">
        <v>11194917</v>
      </c>
      <c r="H43" s="24">
        <v>2961625</v>
      </c>
      <c r="I43" s="24">
        <v>17329680</v>
      </c>
      <c r="J43" s="24">
        <v>31486222</v>
      </c>
      <c r="K43" s="24">
        <v>3256469</v>
      </c>
      <c r="L43" s="24">
        <v>13064246</v>
      </c>
      <c r="M43" s="24">
        <v>7903922</v>
      </c>
      <c r="N43" s="24">
        <v>24224637</v>
      </c>
      <c r="O43" s="24">
        <v>2965520</v>
      </c>
      <c r="P43" s="24">
        <v>8131978</v>
      </c>
      <c r="Q43" s="24">
        <v>8374410</v>
      </c>
      <c r="R43" s="24">
        <v>19471908</v>
      </c>
      <c r="S43" s="24"/>
      <c r="T43" s="24"/>
      <c r="U43" s="24"/>
      <c r="V43" s="24"/>
      <c r="W43" s="24">
        <v>75182767</v>
      </c>
      <c r="X43" s="24">
        <v>78338202</v>
      </c>
      <c r="Y43" s="24">
        <v>-3155435</v>
      </c>
      <c r="Z43" s="6">
        <v>-4.03</v>
      </c>
      <c r="AA43" s="22">
        <v>103144577</v>
      </c>
    </row>
    <row r="44" spans="1:27" ht="13.5">
      <c r="A44" s="5" t="s">
        <v>48</v>
      </c>
      <c r="B44" s="3"/>
      <c r="C44" s="22">
        <v>18043856</v>
      </c>
      <c r="D44" s="22"/>
      <c r="E44" s="23">
        <v>21845230</v>
      </c>
      <c r="F44" s="24">
        <v>21845230</v>
      </c>
      <c r="G44" s="24">
        <v>1040679</v>
      </c>
      <c r="H44" s="24">
        <v>1552765</v>
      </c>
      <c r="I44" s="24">
        <v>1790998</v>
      </c>
      <c r="J44" s="24">
        <v>4384442</v>
      </c>
      <c r="K44" s="24">
        <v>1684269</v>
      </c>
      <c r="L44" s="24">
        <v>2189025</v>
      </c>
      <c r="M44" s="24">
        <v>2406411</v>
      </c>
      <c r="N44" s="24">
        <v>6279705</v>
      </c>
      <c r="O44" s="24">
        <v>1921932</v>
      </c>
      <c r="P44" s="24">
        <v>1840461</v>
      </c>
      <c r="Q44" s="24">
        <v>1528350</v>
      </c>
      <c r="R44" s="24">
        <v>5290743</v>
      </c>
      <c r="S44" s="24"/>
      <c r="T44" s="24"/>
      <c r="U44" s="24"/>
      <c r="V44" s="24"/>
      <c r="W44" s="24">
        <v>15954890</v>
      </c>
      <c r="X44" s="24">
        <v>16197885</v>
      </c>
      <c r="Y44" s="24">
        <v>-242995</v>
      </c>
      <c r="Z44" s="6">
        <v>-1.5</v>
      </c>
      <c r="AA44" s="22">
        <v>21845230</v>
      </c>
    </row>
    <row r="45" spans="1:27" ht="13.5">
      <c r="A45" s="5" t="s">
        <v>49</v>
      </c>
      <c r="B45" s="3"/>
      <c r="C45" s="25">
        <v>8198420</v>
      </c>
      <c r="D45" s="25"/>
      <c r="E45" s="26">
        <v>13578030</v>
      </c>
      <c r="F45" s="27">
        <v>13578030</v>
      </c>
      <c r="G45" s="27">
        <v>1284643</v>
      </c>
      <c r="H45" s="27">
        <v>947440</v>
      </c>
      <c r="I45" s="27">
        <v>1125252</v>
      </c>
      <c r="J45" s="27">
        <v>3357335</v>
      </c>
      <c r="K45" s="27">
        <v>1020058</v>
      </c>
      <c r="L45" s="27">
        <v>1191921</v>
      </c>
      <c r="M45" s="27">
        <v>1437316</v>
      </c>
      <c r="N45" s="27">
        <v>3649295</v>
      </c>
      <c r="O45" s="27">
        <v>999825</v>
      </c>
      <c r="P45" s="27">
        <v>961146</v>
      </c>
      <c r="Q45" s="27">
        <v>516367</v>
      </c>
      <c r="R45" s="27">
        <v>2477338</v>
      </c>
      <c r="S45" s="27"/>
      <c r="T45" s="27"/>
      <c r="U45" s="27"/>
      <c r="V45" s="27"/>
      <c r="W45" s="27">
        <v>9483968</v>
      </c>
      <c r="X45" s="27">
        <v>10065088</v>
      </c>
      <c r="Y45" s="27">
        <v>-581120</v>
      </c>
      <c r="Z45" s="7">
        <v>-5.77</v>
      </c>
      <c r="AA45" s="25">
        <v>13578030</v>
      </c>
    </row>
    <row r="46" spans="1:27" ht="13.5">
      <c r="A46" s="5" t="s">
        <v>50</v>
      </c>
      <c r="B46" s="3"/>
      <c r="C46" s="22">
        <v>20112939</v>
      </c>
      <c r="D46" s="22"/>
      <c r="E46" s="23">
        <v>25567797</v>
      </c>
      <c r="F46" s="24">
        <v>25567797</v>
      </c>
      <c r="G46" s="24">
        <v>1546143</v>
      </c>
      <c r="H46" s="24">
        <v>1766897</v>
      </c>
      <c r="I46" s="24">
        <v>1954794</v>
      </c>
      <c r="J46" s="24">
        <v>5267834</v>
      </c>
      <c r="K46" s="24">
        <v>1786742</v>
      </c>
      <c r="L46" s="24">
        <v>2325428</v>
      </c>
      <c r="M46" s="24">
        <v>2073151</v>
      </c>
      <c r="N46" s="24">
        <v>6185321</v>
      </c>
      <c r="O46" s="24">
        <v>1802501</v>
      </c>
      <c r="P46" s="24">
        <v>2001745</v>
      </c>
      <c r="Q46" s="24">
        <v>1498935</v>
      </c>
      <c r="R46" s="24">
        <v>5303181</v>
      </c>
      <c r="S46" s="24"/>
      <c r="T46" s="24"/>
      <c r="U46" s="24"/>
      <c r="V46" s="24"/>
      <c r="W46" s="24">
        <v>16756336</v>
      </c>
      <c r="X46" s="24">
        <v>19146714</v>
      </c>
      <c r="Y46" s="24">
        <v>-2390378</v>
      </c>
      <c r="Z46" s="6">
        <v>-12.48</v>
      </c>
      <c r="AA46" s="22">
        <v>25567797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253301971</v>
      </c>
      <c r="D48" s="40">
        <f>+D28+D32+D38+D42+D47</f>
        <v>0</v>
      </c>
      <c r="E48" s="41">
        <f t="shared" si="9"/>
        <v>305576663</v>
      </c>
      <c r="F48" s="42">
        <f t="shared" si="9"/>
        <v>305576663</v>
      </c>
      <c r="G48" s="42">
        <f t="shared" si="9"/>
        <v>22241964</v>
      </c>
      <c r="H48" s="42">
        <f t="shared" si="9"/>
        <v>15016684</v>
      </c>
      <c r="I48" s="42">
        <f t="shared" si="9"/>
        <v>30936401</v>
      </c>
      <c r="J48" s="42">
        <f t="shared" si="9"/>
        <v>68195049</v>
      </c>
      <c r="K48" s="42">
        <f t="shared" si="9"/>
        <v>16162042</v>
      </c>
      <c r="L48" s="42">
        <f t="shared" si="9"/>
        <v>31555838</v>
      </c>
      <c r="M48" s="42">
        <f t="shared" si="9"/>
        <v>23861524</v>
      </c>
      <c r="N48" s="42">
        <f t="shared" si="9"/>
        <v>71579404</v>
      </c>
      <c r="O48" s="42">
        <f t="shared" si="9"/>
        <v>15897456</v>
      </c>
      <c r="P48" s="42">
        <f t="shared" si="9"/>
        <v>22305844</v>
      </c>
      <c r="Q48" s="42">
        <f t="shared" si="9"/>
        <v>21431664</v>
      </c>
      <c r="R48" s="42">
        <f t="shared" si="9"/>
        <v>59634964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199409417</v>
      </c>
      <c r="X48" s="42">
        <f t="shared" si="9"/>
        <v>212417980</v>
      </c>
      <c r="Y48" s="42">
        <f t="shared" si="9"/>
        <v>-13008563</v>
      </c>
      <c r="Z48" s="43">
        <f>+IF(X48&lt;&gt;0,+(Y48/X48)*100,0)</f>
        <v>-6.124040441397663</v>
      </c>
      <c r="AA48" s="40">
        <f>+AA28+AA32+AA38+AA42+AA47</f>
        <v>305576663</v>
      </c>
    </row>
    <row r="49" spans="1:27" ht="13.5">
      <c r="A49" s="14" t="s">
        <v>58</v>
      </c>
      <c r="B49" s="15"/>
      <c r="C49" s="44">
        <f aca="true" t="shared" si="10" ref="C49:Y49">+C25-C48</f>
        <v>25471006</v>
      </c>
      <c r="D49" s="44">
        <f>+D25-D48</f>
        <v>0</v>
      </c>
      <c r="E49" s="45">
        <f t="shared" si="10"/>
        <v>8079867</v>
      </c>
      <c r="F49" s="46">
        <f t="shared" si="10"/>
        <v>8079867</v>
      </c>
      <c r="G49" s="46">
        <f t="shared" si="10"/>
        <v>19371865</v>
      </c>
      <c r="H49" s="46">
        <f t="shared" si="10"/>
        <v>3951204</v>
      </c>
      <c r="I49" s="46">
        <f t="shared" si="10"/>
        <v>-10884112</v>
      </c>
      <c r="J49" s="46">
        <f t="shared" si="10"/>
        <v>12438957</v>
      </c>
      <c r="K49" s="46">
        <f t="shared" si="10"/>
        <v>4633763</v>
      </c>
      <c r="L49" s="46">
        <f t="shared" si="10"/>
        <v>-11312422</v>
      </c>
      <c r="M49" s="46">
        <f t="shared" si="10"/>
        <v>7636512</v>
      </c>
      <c r="N49" s="46">
        <f t="shared" si="10"/>
        <v>957853</v>
      </c>
      <c r="O49" s="46">
        <f t="shared" si="10"/>
        <v>6263701</v>
      </c>
      <c r="P49" s="46">
        <f t="shared" si="10"/>
        <v>-2670733</v>
      </c>
      <c r="Q49" s="46">
        <f t="shared" si="10"/>
        <v>7299450</v>
      </c>
      <c r="R49" s="46">
        <f t="shared" si="10"/>
        <v>10892418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24289228</v>
      </c>
      <c r="X49" s="46">
        <f>IF(F25=F48,0,X25-X48)</f>
        <v>25345459</v>
      </c>
      <c r="Y49" s="46">
        <f t="shared" si="10"/>
        <v>-1056231</v>
      </c>
      <c r="Z49" s="47">
        <f>+IF(X49&lt;&gt;0,+(Y49/X49)*100,0)</f>
        <v>-4.167338220231088</v>
      </c>
      <c r="AA49" s="44">
        <f>+AA25-AA48</f>
        <v>8079867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273883827</v>
      </c>
      <c r="D5" s="19">
        <f>SUM(D6:D8)</f>
        <v>0</v>
      </c>
      <c r="E5" s="20">
        <f t="shared" si="0"/>
        <v>259126202</v>
      </c>
      <c r="F5" s="21">
        <f t="shared" si="0"/>
        <v>273784645</v>
      </c>
      <c r="G5" s="21">
        <f t="shared" si="0"/>
        <v>52032018</v>
      </c>
      <c r="H5" s="21">
        <f t="shared" si="0"/>
        <v>17671706</v>
      </c>
      <c r="I5" s="21">
        <f t="shared" si="0"/>
        <v>20808512</v>
      </c>
      <c r="J5" s="21">
        <f t="shared" si="0"/>
        <v>90512236</v>
      </c>
      <c r="K5" s="21">
        <f t="shared" si="0"/>
        <v>17621838</v>
      </c>
      <c r="L5" s="21">
        <f t="shared" si="0"/>
        <v>17602347</v>
      </c>
      <c r="M5" s="21">
        <f t="shared" si="0"/>
        <v>29153342</v>
      </c>
      <c r="N5" s="21">
        <f t="shared" si="0"/>
        <v>64377527</v>
      </c>
      <c r="O5" s="21">
        <f t="shared" si="0"/>
        <v>19291534</v>
      </c>
      <c r="P5" s="21">
        <f t="shared" si="0"/>
        <v>20760369</v>
      </c>
      <c r="Q5" s="21">
        <f t="shared" si="0"/>
        <v>27245175</v>
      </c>
      <c r="R5" s="21">
        <f t="shared" si="0"/>
        <v>67297078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222186841</v>
      </c>
      <c r="X5" s="21">
        <f t="shared" si="0"/>
        <v>207885154</v>
      </c>
      <c r="Y5" s="21">
        <f t="shared" si="0"/>
        <v>14301687</v>
      </c>
      <c r="Z5" s="4">
        <f>+IF(X5&lt;&gt;0,+(Y5/X5)*100,0)</f>
        <v>6.879609594439823</v>
      </c>
      <c r="AA5" s="19">
        <f>SUM(AA6:AA8)</f>
        <v>273784645</v>
      </c>
    </row>
    <row r="6" spans="1:27" ht="13.5">
      <c r="A6" s="5" t="s">
        <v>33</v>
      </c>
      <c r="B6" s="3"/>
      <c r="C6" s="22">
        <v>34449719</v>
      </c>
      <c r="D6" s="22"/>
      <c r="E6" s="23">
        <v>28684675</v>
      </c>
      <c r="F6" s="24">
        <v>28893730</v>
      </c>
      <c r="G6" s="24">
        <v>10190001</v>
      </c>
      <c r="H6" s="24">
        <v>432640</v>
      </c>
      <c r="I6" s="24">
        <v>3658813</v>
      </c>
      <c r="J6" s="24">
        <v>14281454</v>
      </c>
      <c r="K6" s="24">
        <v>368734</v>
      </c>
      <c r="L6" s="24">
        <v>267069</v>
      </c>
      <c r="M6" s="24">
        <v>10715339</v>
      </c>
      <c r="N6" s="24">
        <v>11351142</v>
      </c>
      <c r="O6" s="24">
        <v>684205</v>
      </c>
      <c r="P6" s="24">
        <v>2798972</v>
      </c>
      <c r="Q6" s="24">
        <v>8774599</v>
      </c>
      <c r="R6" s="24">
        <v>12257776</v>
      </c>
      <c r="S6" s="24"/>
      <c r="T6" s="24"/>
      <c r="U6" s="24"/>
      <c r="V6" s="24"/>
      <c r="W6" s="24">
        <v>37890372</v>
      </c>
      <c r="X6" s="24">
        <v>23482898</v>
      </c>
      <c r="Y6" s="24">
        <v>14407474</v>
      </c>
      <c r="Z6" s="6">
        <v>61.35</v>
      </c>
      <c r="AA6" s="22">
        <v>28893730</v>
      </c>
    </row>
    <row r="7" spans="1:27" ht="13.5">
      <c r="A7" s="5" t="s">
        <v>34</v>
      </c>
      <c r="B7" s="3"/>
      <c r="C7" s="25">
        <v>211448511</v>
      </c>
      <c r="D7" s="25"/>
      <c r="E7" s="26">
        <v>214099140</v>
      </c>
      <c r="F7" s="27">
        <v>213900365</v>
      </c>
      <c r="G7" s="27">
        <v>41983785</v>
      </c>
      <c r="H7" s="27">
        <v>17309592</v>
      </c>
      <c r="I7" s="27">
        <v>17283207</v>
      </c>
      <c r="J7" s="27">
        <v>76576584</v>
      </c>
      <c r="K7" s="27">
        <v>17149285</v>
      </c>
      <c r="L7" s="27">
        <v>17284083</v>
      </c>
      <c r="M7" s="27">
        <v>18190245</v>
      </c>
      <c r="N7" s="27">
        <v>52623613</v>
      </c>
      <c r="O7" s="27">
        <v>18631922</v>
      </c>
      <c r="P7" s="27">
        <v>17805969</v>
      </c>
      <c r="Q7" s="27">
        <v>18288804</v>
      </c>
      <c r="R7" s="27">
        <v>54726695</v>
      </c>
      <c r="S7" s="27"/>
      <c r="T7" s="27"/>
      <c r="U7" s="27"/>
      <c r="V7" s="27"/>
      <c r="W7" s="27">
        <v>183926892</v>
      </c>
      <c r="X7" s="27">
        <v>173999775</v>
      </c>
      <c r="Y7" s="27">
        <v>9927117</v>
      </c>
      <c r="Z7" s="7">
        <v>5.71</v>
      </c>
      <c r="AA7" s="25">
        <v>213900365</v>
      </c>
    </row>
    <row r="8" spans="1:27" ht="13.5">
      <c r="A8" s="5" t="s">
        <v>35</v>
      </c>
      <c r="B8" s="3"/>
      <c r="C8" s="22">
        <v>27985597</v>
      </c>
      <c r="D8" s="22"/>
      <c r="E8" s="23">
        <v>16342387</v>
      </c>
      <c r="F8" s="24">
        <v>30990550</v>
      </c>
      <c r="G8" s="24">
        <v>-141768</v>
      </c>
      <c r="H8" s="24">
        <v>-70526</v>
      </c>
      <c r="I8" s="24">
        <v>-133508</v>
      </c>
      <c r="J8" s="24">
        <v>-345802</v>
      </c>
      <c r="K8" s="24">
        <v>103819</v>
      </c>
      <c r="L8" s="24">
        <v>51195</v>
      </c>
      <c r="M8" s="24">
        <v>247758</v>
      </c>
      <c r="N8" s="24">
        <v>402772</v>
      </c>
      <c r="O8" s="24">
        <v>-24593</v>
      </c>
      <c r="P8" s="24">
        <v>155428</v>
      </c>
      <c r="Q8" s="24">
        <v>181772</v>
      </c>
      <c r="R8" s="24">
        <v>312607</v>
      </c>
      <c r="S8" s="24"/>
      <c r="T8" s="24"/>
      <c r="U8" s="24"/>
      <c r="V8" s="24"/>
      <c r="W8" s="24">
        <v>369577</v>
      </c>
      <c r="X8" s="24">
        <v>10402481</v>
      </c>
      <c r="Y8" s="24">
        <v>-10032904</v>
      </c>
      <c r="Z8" s="6">
        <v>-96.45</v>
      </c>
      <c r="AA8" s="22">
        <v>30990550</v>
      </c>
    </row>
    <row r="9" spans="1:27" ht="13.5">
      <c r="A9" s="2" t="s">
        <v>36</v>
      </c>
      <c r="B9" s="3"/>
      <c r="C9" s="19">
        <f aca="true" t="shared" si="1" ref="C9:Y9">SUM(C10:C14)</f>
        <v>55625308</v>
      </c>
      <c r="D9" s="19">
        <f>SUM(D10:D14)</f>
        <v>0</v>
      </c>
      <c r="E9" s="20">
        <f t="shared" si="1"/>
        <v>21597767</v>
      </c>
      <c r="F9" s="21">
        <f t="shared" si="1"/>
        <v>22829247</v>
      </c>
      <c r="G9" s="21">
        <f t="shared" si="1"/>
        <v>894771</v>
      </c>
      <c r="H9" s="21">
        <f t="shared" si="1"/>
        <v>1982333</v>
      </c>
      <c r="I9" s="21">
        <f t="shared" si="1"/>
        <v>2288234</v>
      </c>
      <c r="J9" s="21">
        <f t="shared" si="1"/>
        <v>5165338</v>
      </c>
      <c r="K9" s="21">
        <f t="shared" si="1"/>
        <v>2104857</v>
      </c>
      <c r="L9" s="21">
        <f t="shared" si="1"/>
        <v>2129305</v>
      </c>
      <c r="M9" s="21">
        <f t="shared" si="1"/>
        <v>2833521</v>
      </c>
      <c r="N9" s="21">
        <f t="shared" si="1"/>
        <v>7067683</v>
      </c>
      <c r="O9" s="21">
        <f t="shared" si="1"/>
        <v>2500764</v>
      </c>
      <c r="P9" s="21">
        <f t="shared" si="1"/>
        <v>1863657</v>
      </c>
      <c r="Q9" s="21">
        <f t="shared" si="1"/>
        <v>2252824</v>
      </c>
      <c r="R9" s="21">
        <f t="shared" si="1"/>
        <v>6617245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18850266</v>
      </c>
      <c r="X9" s="21">
        <f t="shared" si="1"/>
        <v>16290325</v>
      </c>
      <c r="Y9" s="21">
        <f t="shared" si="1"/>
        <v>2559941</v>
      </c>
      <c r="Z9" s="4">
        <f>+IF(X9&lt;&gt;0,+(Y9/X9)*100,0)</f>
        <v>15.714486973095996</v>
      </c>
      <c r="AA9" s="19">
        <f>SUM(AA10:AA14)</f>
        <v>22829247</v>
      </c>
    </row>
    <row r="10" spans="1:27" ht="13.5">
      <c r="A10" s="5" t="s">
        <v>37</v>
      </c>
      <c r="B10" s="3"/>
      <c r="C10" s="22">
        <v>7317683</v>
      </c>
      <c r="D10" s="22"/>
      <c r="E10" s="23">
        <v>6719113</v>
      </c>
      <c r="F10" s="24">
        <v>6824841</v>
      </c>
      <c r="G10" s="24">
        <v>17174</v>
      </c>
      <c r="H10" s="24">
        <v>417786</v>
      </c>
      <c r="I10" s="24">
        <v>469384</v>
      </c>
      <c r="J10" s="24">
        <v>904344</v>
      </c>
      <c r="K10" s="24">
        <v>439501</v>
      </c>
      <c r="L10" s="24">
        <v>47423</v>
      </c>
      <c r="M10" s="24">
        <v>946723</v>
      </c>
      <c r="N10" s="24">
        <v>1433647</v>
      </c>
      <c r="O10" s="24">
        <v>533114</v>
      </c>
      <c r="P10" s="24">
        <v>553125</v>
      </c>
      <c r="Q10" s="24">
        <v>535464</v>
      </c>
      <c r="R10" s="24">
        <v>1621703</v>
      </c>
      <c r="S10" s="24"/>
      <c r="T10" s="24"/>
      <c r="U10" s="24"/>
      <c r="V10" s="24"/>
      <c r="W10" s="24">
        <v>3959694</v>
      </c>
      <c r="X10" s="24">
        <v>4598700</v>
      </c>
      <c r="Y10" s="24">
        <v>-639006</v>
      </c>
      <c r="Z10" s="6">
        <v>-13.9</v>
      </c>
      <c r="AA10" s="22">
        <v>6824841</v>
      </c>
    </row>
    <row r="11" spans="1:27" ht="13.5">
      <c r="A11" s="5" t="s">
        <v>38</v>
      </c>
      <c r="B11" s="3"/>
      <c r="C11" s="22">
        <v>21116264</v>
      </c>
      <c r="D11" s="22"/>
      <c r="E11" s="23">
        <v>14303144</v>
      </c>
      <c r="F11" s="24">
        <v>14051743</v>
      </c>
      <c r="G11" s="24">
        <v>363536</v>
      </c>
      <c r="H11" s="24">
        <v>1019376</v>
      </c>
      <c r="I11" s="24">
        <v>1112837</v>
      </c>
      <c r="J11" s="24">
        <v>2495749</v>
      </c>
      <c r="K11" s="24">
        <v>944606</v>
      </c>
      <c r="L11" s="24">
        <v>1055813</v>
      </c>
      <c r="M11" s="24">
        <v>949814</v>
      </c>
      <c r="N11" s="24">
        <v>2950233</v>
      </c>
      <c r="O11" s="24">
        <v>908765</v>
      </c>
      <c r="P11" s="24">
        <v>661212</v>
      </c>
      <c r="Q11" s="24">
        <v>703894</v>
      </c>
      <c r="R11" s="24">
        <v>2273871</v>
      </c>
      <c r="S11" s="24"/>
      <c r="T11" s="24"/>
      <c r="U11" s="24"/>
      <c r="V11" s="24"/>
      <c r="W11" s="24">
        <v>7719853</v>
      </c>
      <c r="X11" s="24">
        <v>10981625</v>
      </c>
      <c r="Y11" s="24">
        <v>-3261772</v>
      </c>
      <c r="Z11" s="6">
        <v>-29.7</v>
      </c>
      <c r="AA11" s="22">
        <v>14051743</v>
      </c>
    </row>
    <row r="12" spans="1:27" ht="13.5">
      <c r="A12" s="5" t="s">
        <v>39</v>
      </c>
      <c r="B12" s="3"/>
      <c r="C12" s="22">
        <v>26118439</v>
      </c>
      <c r="D12" s="22"/>
      <c r="E12" s="23">
        <v>-79308</v>
      </c>
      <c r="F12" s="24">
        <v>-79308</v>
      </c>
      <c r="G12" s="24">
        <v>152053</v>
      </c>
      <c r="H12" s="24">
        <v>515978</v>
      </c>
      <c r="I12" s="24">
        <v>699379</v>
      </c>
      <c r="J12" s="24">
        <v>1367410</v>
      </c>
      <c r="K12" s="24">
        <v>715393</v>
      </c>
      <c r="L12" s="24">
        <v>1017132</v>
      </c>
      <c r="M12" s="24">
        <v>422485</v>
      </c>
      <c r="N12" s="24">
        <v>2155010</v>
      </c>
      <c r="O12" s="24">
        <v>495584</v>
      </c>
      <c r="P12" s="24">
        <v>441523</v>
      </c>
      <c r="Q12" s="24">
        <v>811018</v>
      </c>
      <c r="R12" s="24">
        <v>1748125</v>
      </c>
      <c r="S12" s="24"/>
      <c r="T12" s="24"/>
      <c r="U12" s="24"/>
      <c r="V12" s="24"/>
      <c r="W12" s="24">
        <v>5270545</v>
      </c>
      <c r="X12" s="24">
        <v>-57000</v>
      </c>
      <c r="Y12" s="24">
        <v>5327545</v>
      </c>
      <c r="Z12" s="6">
        <v>-9346.57</v>
      </c>
      <c r="AA12" s="22">
        <v>-79308</v>
      </c>
    </row>
    <row r="13" spans="1:27" ht="13.5">
      <c r="A13" s="5" t="s">
        <v>40</v>
      </c>
      <c r="B13" s="3"/>
      <c r="C13" s="22">
        <v>1072922</v>
      </c>
      <c r="D13" s="22"/>
      <c r="E13" s="23">
        <v>654818</v>
      </c>
      <c r="F13" s="24">
        <v>2031971</v>
      </c>
      <c r="G13" s="24">
        <v>362008</v>
      </c>
      <c r="H13" s="24">
        <v>29193</v>
      </c>
      <c r="I13" s="24">
        <v>6634</v>
      </c>
      <c r="J13" s="24">
        <v>397835</v>
      </c>
      <c r="K13" s="24">
        <v>5357</v>
      </c>
      <c r="L13" s="24">
        <v>8937</v>
      </c>
      <c r="M13" s="24">
        <v>514499</v>
      </c>
      <c r="N13" s="24">
        <v>528793</v>
      </c>
      <c r="O13" s="24">
        <v>563301</v>
      </c>
      <c r="P13" s="24">
        <v>207797</v>
      </c>
      <c r="Q13" s="24">
        <v>202448</v>
      </c>
      <c r="R13" s="24">
        <v>973546</v>
      </c>
      <c r="S13" s="24"/>
      <c r="T13" s="24"/>
      <c r="U13" s="24"/>
      <c r="V13" s="24"/>
      <c r="W13" s="24">
        <v>1900174</v>
      </c>
      <c r="X13" s="24">
        <v>767000</v>
      </c>
      <c r="Y13" s="24">
        <v>1133174</v>
      </c>
      <c r="Z13" s="6">
        <v>147.74</v>
      </c>
      <c r="AA13" s="22">
        <v>2031971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20919376</v>
      </c>
      <c r="D15" s="19">
        <f>SUM(D16:D18)</f>
        <v>0</v>
      </c>
      <c r="E15" s="20">
        <f t="shared" si="2"/>
        <v>23576462</v>
      </c>
      <c r="F15" s="21">
        <f t="shared" si="2"/>
        <v>27284106</v>
      </c>
      <c r="G15" s="21">
        <f t="shared" si="2"/>
        <v>992896</v>
      </c>
      <c r="H15" s="21">
        <f t="shared" si="2"/>
        <v>977554</v>
      </c>
      <c r="I15" s="21">
        <f t="shared" si="2"/>
        <v>1146381</v>
      </c>
      <c r="J15" s="21">
        <f t="shared" si="2"/>
        <v>3116831</v>
      </c>
      <c r="K15" s="21">
        <f t="shared" si="2"/>
        <v>928545</v>
      </c>
      <c r="L15" s="21">
        <f t="shared" si="2"/>
        <v>871153</v>
      </c>
      <c r="M15" s="21">
        <f t="shared" si="2"/>
        <v>992059</v>
      </c>
      <c r="N15" s="21">
        <f t="shared" si="2"/>
        <v>2791757</v>
      </c>
      <c r="O15" s="21">
        <f t="shared" si="2"/>
        <v>1244032</v>
      </c>
      <c r="P15" s="21">
        <f t="shared" si="2"/>
        <v>1308663</v>
      </c>
      <c r="Q15" s="21">
        <f t="shared" si="2"/>
        <v>1861150</v>
      </c>
      <c r="R15" s="21">
        <f t="shared" si="2"/>
        <v>4413845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10322433</v>
      </c>
      <c r="X15" s="21">
        <f t="shared" si="2"/>
        <v>11302429</v>
      </c>
      <c r="Y15" s="21">
        <f t="shared" si="2"/>
        <v>-979996</v>
      </c>
      <c r="Z15" s="4">
        <f>+IF(X15&lt;&gt;0,+(Y15/X15)*100,0)</f>
        <v>-8.670667163668979</v>
      </c>
      <c r="AA15" s="19">
        <f>SUM(AA16:AA18)</f>
        <v>27284106</v>
      </c>
    </row>
    <row r="16" spans="1:27" ht="13.5">
      <c r="A16" s="5" t="s">
        <v>43</v>
      </c>
      <c r="B16" s="3"/>
      <c r="C16" s="22">
        <v>6584493</v>
      </c>
      <c r="D16" s="22"/>
      <c r="E16" s="23">
        <v>5808631</v>
      </c>
      <c r="F16" s="24">
        <v>7313831</v>
      </c>
      <c r="G16" s="24">
        <v>670727</v>
      </c>
      <c r="H16" s="24">
        <v>514726</v>
      </c>
      <c r="I16" s="24">
        <v>681748</v>
      </c>
      <c r="J16" s="24">
        <v>1867201</v>
      </c>
      <c r="K16" s="24">
        <v>486718</v>
      </c>
      <c r="L16" s="24">
        <v>289182</v>
      </c>
      <c r="M16" s="24">
        <v>581986</v>
      </c>
      <c r="N16" s="24">
        <v>1357886</v>
      </c>
      <c r="O16" s="24">
        <v>879471</v>
      </c>
      <c r="P16" s="24">
        <v>510367</v>
      </c>
      <c r="Q16" s="24">
        <v>1142153</v>
      </c>
      <c r="R16" s="24">
        <v>2531991</v>
      </c>
      <c r="S16" s="24"/>
      <c r="T16" s="24"/>
      <c r="U16" s="24"/>
      <c r="V16" s="24"/>
      <c r="W16" s="24">
        <v>5757078</v>
      </c>
      <c r="X16" s="24">
        <v>4728716</v>
      </c>
      <c r="Y16" s="24">
        <v>1028362</v>
      </c>
      <c r="Z16" s="6">
        <v>21.75</v>
      </c>
      <c r="AA16" s="22">
        <v>7313831</v>
      </c>
    </row>
    <row r="17" spans="1:27" ht="13.5">
      <c r="A17" s="5" t="s">
        <v>44</v>
      </c>
      <c r="B17" s="3"/>
      <c r="C17" s="22">
        <v>14334883</v>
      </c>
      <c r="D17" s="22"/>
      <c r="E17" s="23">
        <v>17767531</v>
      </c>
      <c r="F17" s="24">
        <v>19969975</v>
      </c>
      <c r="G17" s="24">
        <v>322169</v>
      </c>
      <c r="H17" s="24">
        <v>462828</v>
      </c>
      <c r="I17" s="24">
        <v>464633</v>
      </c>
      <c r="J17" s="24">
        <v>1249630</v>
      </c>
      <c r="K17" s="24">
        <v>441827</v>
      </c>
      <c r="L17" s="24">
        <v>581971</v>
      </c>
      <c r="M17" s="24">
        <v>410073</v>
      </c>
      <c r="N17" s="24">
        <v>1433871</v>
      </c>
      <c r="O17" s="24">
        <v>355010</v>
      </c>
      <c r="P17" s="24">
        <v>798296</v>
      </c>
      <c r="Q17" s="24">
        <v>718997</v>
      </c>
      <c r="R17" s="24">
        <v>1872303</v>
      </c>
      <c r="S17" s="24"/>
      <c r="T17" s="24"/>
      <c r="U17" s="24"/>
      <c r="V17" s="24"/>
      <c r="W17" s="24">
        <v>4555804</v>
      </c>
      <c r="X17" s="24">
        <v>6573488</v>
      </c>
      <c r="Y17" s="24">
        <v>-2017684</v>
      </c>
      <c r="Z17" s="6">
        <v>-30.69</v>
      </c>
      <c r="AA17" s="22">
        <v>19969975</v>
      </c>
    </row>
    <row r="18" spans="1:27" ht="13.5">
      <c r="A18" s="5" t="s">
        <v>45</v>
      </c>
      <c r="B18" s="3"/>
      <c r="C18" s="22"/>
      <c r="D18" s="22"/>
      <c r="E18" s="23">
        <v>300</v>
      </c>
      <c r="F18" s="24">
        <v>300</v>
      </c>
      <c r="G18" s="24"/>
      <c r="H18" s="24"/>
      <c r="I18" s="24"/>
      <c r="J18" s="24"/>
      <c r="K18" s="24"/>
      <c r="L18" s="24"/>
      <c r="M18" s="24"/>
      <c r="N18" s="24"/>
      <c r="O18" s="24">
        <v>9551</v>
      </c>
      <c r="P18" s="24"/>
      <c r="Q18" s="24"/>
      <c r="R18" s="24">
        <v>9551</v>
      </c>
      <c r="S18" s="24"/>
      <c r="T18" s="24"/>
      <c r="U18" s="24"/>
      <c r="V18" s="24"/>
      <c r="W18" s="24">
        <v>9551</v>
      </c>
      <c r="X18" s="24">
        <v>225</v>
      </c>
      <c r="Y18" s="24">
        <v>9326</v>
      </c>
      <c r="Z18" s="6">
        <v>4144.89</v>
      </c>
      <c r="AA18" s="22">
        <v>300</v>
      </c>
    </row>
    <row r="19" spans="1:27" ht="13.5">
      <c r="A19" s="2" t="s">
        <v>46</v>
      </c>
      <c r="B19" s="8"/>
      <c r="C19" s="19">
        <f aca="true" t="shared" si="3" ref="C19:Y19">SUM(C20:C23)</f>
        <v>589126815</v>
      </c>
      <c r="D19" s="19">
        <f>SUM(D20:D23)</f>
        <v>0</v>
      </c>
      <c r="E19" s="20">
        <f t="shared" si="3"/>
        <v>595508812</v>
      </c>
      <c r="F19" s="21">
        <f t="shared" si="3"/>
        <v>596863330</v>
      </c>
      <c r="G19" s="21">
        <f t="shared" si="3"/>
        <v>61123051</v>
      </c>
      <c r="H19" s="21">
        <f t="shared" si="3"/>
        <v>48272150</v>
      </c>
      <c r="I19" s="21">
        <f t="shared" si="3"/>
        <v>42270070</v>
      </c>
      <c r="J19" s="21">
        <f t="shared" si="3"/>
        <v>151665271</v>
      </c>
      <c r="K19" s="21">
        <f t="shared" si="3"/>
        <v>44791011</v>
      </c>
      <c r="L19" s="21">
        <f t="shared" si="3"/>
        <v>46613274</v>
      </c>
      <c r="M19" s="21">
        <f t="shared" si="3"/>
        <v>53533353</v>
      </c>
      <c r="N19" s="21">
        <f t="shared" si="3"/>
        <v>144937638</v>
      </c>
      <c r="O19" s="21">
        <f t="shared" si="3"/>
        <v>46287911</v>
      </c>
      <c r="P19" s="21">
        <f t="shared" si="3"/>
        <v>45091074</v>
      </c>
      <c r="Q19" s="21">
        <f t="shared" si="3"/>
        <v>53762400</v>
      </c>
      <c r="R19" s="21">
        <f t="shared" si="3"/>
        <v>145141385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441744294</v>
      </c>
      <c r="X19" s="21">
        <f t="shared" si="3"/>
        <v>481912588</v>
      </c>
      <c r="Y19" s="21">
        <f t="shared" si="3"/>
        <v>-40168294</v>
      </c>
      <c r="Z19" s="4">
        <f>+IF(X19&lt;&gt;0,+(Y19/X19)*100,0)</f>
        <v>-8.335182562195284</v>
      </c>
      <c r="AA19" s="19">
        <f>SUM(AA20:AA23)</f>
        <v>596863330</v>
      </c>
    </row>
    <row r="20" spans="1:27" ht="13.5">
      <c r="A20" s="5" t="s">
        <v>47</v>
      </c>
      <c r="B20" s="3"/>
      <c r="C20" s="22">
        <v>300872898</v>
      </c>
      <c r="D20" s="22"/>
      <c r="E20" s="23">
        <v>334036264</v>
      </c>
      <c r="F20" s="24">
        <v>334536265</v>
      </c>
      <c r="G20" s="24">
        <v>30082972</v>
      </c>
      <c r="H20" s="24">
        <v>27482936</v>
      </c>
      <c r="I20" s="24">
        <v>22855380</v>
      </c>
      <c r="J20" s="24">
        <v>80421288</v>
      </c>
      <c r="K20" s="24">
        <v>25965935</v>
      </c>
      <c r="L20" s="24">
        <v>25698056</v>
      </c>
      <c r="M20" s="24">
        <v>22983129</v>
      </c>
      <c r="N20" s="24">
        <v>74647120</v>
      </c>
      <c r="O20" s="24">
        <v>26265692</v>
      </c>
      <c r="P20" s="24">
        <v>23693516</v>
      </c>
      <c r="Q20" s="24">
        <v>25007372</v>
      </c>
      <c r="R20" s="24">
        <v>74966580</v>
      </c>
      <c r="S20" s="24"/>
      <c r="T20" s="24"/>
      <c r="U20" s="24"/>
      <c r="V20" s="24"/>
      <c r="W20" s="24">
        <v>230034988</v>
      </c>
      <c r="X20" s="24">
        <v>278706502</v>
      </c>
      <c r="Y20" s="24">
        <v>-48671514</v>
      </c>
      <c r="Z20" s="6">
        <v>-17.46</v>
      </c>
      <c r="AA20" s="22">
        <v>334536265</v>
      </c>
    </row>
    <row r="21" spans="1:27" ht="13.5">
      <c r="A21" s="5" t="s">
        <v>48</v>
      </c>
      <c r="B21" s="3"/>
      <c r="C21" s="22">
        <v>160173393</v>
      </c>
      <c r="D21" s="22"/>
      <c r="E21" s="23">
        <v>131699800</v>
      </c>
      <c r="F21" s="24">
        <v>132054317</v>
      </c>
      <c r="G21" s="24">
        <v>12805064</v>
      </c>
      <c r="H21" s="24">
        <v>11426957</v>
      </c>
      <c r="I21" s="24">
        <v>8224662</v>
      </c>
      <c r="J21" s="24">
        <v>32456683</v>
      </c>
      <c r="K21" s="24">
        <v>9435966</v>
      </c>
      <c r="L21" s="24">
        <v>11217465</v>
      </c>
      <c r="M21" s="24">
        <v>13412740</v>
      </c>
      <c r="N21" s="24">
        <v>34066171</v>
      </c>
      <c r="O21" s="24">
        <v>12934875</v>
      </c>
      <c r="P21" s="24">
        <v>12289157</v>
      </c>
      <c r="Q21" s="24">
        <v>13698514</v>
      </c>
      <c r="R21" s="24">
        <v>38922546</v>
      </c>
      <c r="S21" s="24"/>
      <c r="T21" s="24"/>
      <c r="U21" s="24"/>
      <c r="V21" s="24"/>
      <c r="W21" s="24">
        <v>105445400</v>
      </c>
      <c r="X21" s="24">
        <v>103892111</v>
      </c>
      <c r="Y21" s="24">
        <v>1553289</v>
      </c>
      <c r="Z21" s="6">
        <v>1.5</v>
      </c>
      <c r="AA21" s="22">
        <v>132054317</v>
      </c>
    </row>
    <row r="22" spans="1:27" ht="13.5">
      <c r="A22" s="5" t="s">
        <v>49</v>
      </c>
      <c r="B22" s="3"/>
      <c r="C22" s="25">
        <v>64809178</v>
      </c>
      <c r="D22" s="25"/>
      <c r="E22" s="26">
        <v>59529384</v>
      </c>
      <c r="F22" s="27">
        <v>60029384</v>
      </c>
      <c r="G22" s="27">
        <v>7225124</v>
      </c>
      <c r="H22" s="27">
        <v>4800592</v>
      </c>
      <c r="I22" s="27">
        <v>6470914</v>
      </c>
      <c r="J22" s="27">
        <v>18496630</v>
      </c>
      <c r="K22" s="27">
        <v>3905216</v>
      </c>
      <c r="L22" s="27">
        <v>4080019</v>
      </c>
      <c r="M22" s="27">
        <v>6909775</v>
      </c>
      <c r="N22" s="27">
        <v>14895010</v>
      </c>
      <c r="O22" s="27">
        <v>4605463</v>
      </c>
      <c r="P22" s="27">
        <v>4338038</v>
      </c>
      <c r="Q22" s="27">
        <v>6576724</v>
      </c>
      <c r="R22" s="27">
        <v>15520225</v>
      </c>
      <c r="S22" s="27"/>
      <c r="T22" s="27"/>
      <c r="U22" s="27"/>
      <c r="V22" s="27"/>
      <c r="W22" s="27">
        <v>48911865</v>
      </c>
      <c r="X22" s="27">
        <v>44989713</v>
      </c>
      <c r="Y22" s="27">
        <v>3922152</v>
      </c>
      <c r="Z22" s="7">
        <v>8.72</v>
      </c>
      <c r="AA22" s="25">
        <v>60029384</v>
      </c>
    </row>
    <row r="23" spans="1:27" ht="13.5">
      <c r="A23" s="5" t="s">
        <v>50</v>
      </c>
      <c r="B23" s="3"/>
      <c r="C23" s="22">
        <v>63271346</v>
      </c>
      <c r="D23" s="22"/>
      <c r="E23" s="23">
        <v>70243364</v>
      </c>
      <c r="F23" s="24">
        <v>70243364</v>
      </c>
      <c r="G23" s="24">
        <v>11009891</v>
      </c>
      <c r="H23" s="24">
        <v>4561665</v>
      </c>
      <c r="I23" s="24">
        <v>4719114</v>
      </c>
      <c r="J23" s="24">
        <v>20290670</v>
      </c>
      <c r="K23" s="24">
        <v>5483894</v>
      </c>
      <c r="L23" s="24">
        <v>5617734</v>
      </c>
      <c r="M23" s="24">
        <v>10227709</v>
      </c>
      <c r="N23" s="24">
        <v>21329337</v>
      </c>
      <c r="O23" s="24">
        <v>2481881</v>
      </c>
      <c r="P23" s="24">
        <v>4770363</v>
      </c>
      <c r="Q23" s="24">
        <v>8479790</v>
      </c>
      <c r="R23" s="24">
        <v>15732034</v>
      </c>
      <c r="S23" s="24"/>
      <c r="T23" s="24"/>
      <c r="U23" s="24"/>
      <c r="V23" s="24"/>
      <c r="W23" s="24">
        <v>57352041</v>
      </c>
      <c r="X23" s="24">
        <v>54324262</v>
      </c>
      <c r="Y23" s="24">
        <v>3027779</v>
      </c>
      <c r="Z23" s="6">
        <v>5.57</v>
      </c>
      <c r="AA23" s="22">
        <v>70243364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939555326</v>
      </c>
      <c r="D25" s="40">
        <f>+D5+D9+D15+D19+D24</f>
        <v>0</v>
      </c>
      <c r="E25" s="41">
        <f t="shared" si="4"/>
        <v>899809243</v>
      </c>
      <c r="F25" s="42">
        <f t="shared" si="4"/>
        <v>920761328</v>
      </c>
      <c r="G25" s="42">
        <f t="shared" si="4"/>
        <v>115042736</v>
      </c>
      <c r="H25" s="42">
        <f t="shared" si="4"/>
        <v>68903743</v>
      </c>
      <c r="I25" s="42">
        <f t="shared" si="4"/>
        <v>66513197</v>
      </c>
      <c r="J25" s="42">
        <f t="shared" si="4"/>
        <v>250459676</v>
      </c>
      <c r="K25" s="42">
        <f t="shared" si="4"/>
        <v>65446251</v>
      </c>
      <c r="L25" s="42">
        <f t="shared" si="4"/>
        <v>67216079</v>
      </c>
      <c r="M25" s="42">
        <f t="shared" si="4"/>
        <v>86512275</v>
      </c>
      <c r="N25" s="42">
        <f t="shared" si="4"/>
        <v>219174605</v>
      </c>
      <c r="O25" s="42">
        <f t="shared" si="4"/>
        <v>69324241</v>
      </c>
      <c r="P25" s="42">
        <f t="shared" si="4"/>
        <v>69023763</v>
      </c>
      <c r="Q25" s="42">
        <f t="shared" si="4"/>
        <v>85121549</v>
      </c>
      <c r="R25" s="42">
        <f t="shared" si="4"/>
        <v>223469553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693103834</v>
      </c>
      <c r="X25" s="42">
        <f t="shared" si="4"/>
        <v>717390496</v>
      </c>
      <c r="Y25" s="42">
        <f t="shared" si="4"/>
        <v>-24286662</v>
      </c>
      <c r="Z25" s="43">
        <f>+IF(X25&lt;&gt;0,+(Y25/X25)*100,0)</f>
        <v>-3.3854173055562757</v>
      </c>
      <c r="AA25" s="40">
        <f>+AA5+AA9+AA15+AA19+AA24</f>
        <v>920761328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148797124</v>
      </c>
      <c r="D28" s="19">
        <f>SUM(D29:D31)</f>
        <v>0</v>
      </c>
      <c r="E28" s="20">
        <f t="shared" si="5"/>
        <v>195250626</v>
      </c>
      <c r="F28" s="21">
        <f t="shared" si="5"/>
        <v>196896587</v>
      </c>
      <c r="G28" s="21">
        <f t="shared" si="5"/>
        <v>8616583</v>
      </c>
      <c r="H28" s="21">
        <f t="shared" si="5"/>
        <v>11005276</v>
      </c>
      <c r="I28" s="21">
        <f t="shared" si="5"/>
        <v>14279890</v>
      </c>
      <c r="J28" s="21">
        <f t="shared" si="5"/>
        <v>33901749</v>
      </c>
      <c r="K28" s="21">
        <f t="shared" si="5"/>
        <v>11250147</v>
      </c>
      <c r="L28" s="21">
        <f t="shared" si="5"/>
        <v>16468667</v>
      </c>
      <c r="M28" s="21">
        <f t="shared" si="5"/>
        <v>18896859</v>
      </c>
      <c r="N28" s="21">
        <f t="shared" si="5"/>
        <v>46615673</v>
      </c>
      <c r="O28" s="21">
        <f t="shared" si="5"/>
        <v>12704213</v>
      </c>
      <c r="P28" s="21">
        <f t="shared" si="5"/>
        <v>8964171</v>
      </c>
      <c r="Q28" s="21">
        <f t="shared" si="5"/>
        <v>7647618</v>
      </c>
      <c r="R28" s="21">
        <f t="shared" si="5"/>
        <v>29316002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109833424</v>
      </c>
      <c r="X28" s="21">
        <f t="shared" si="5"/>
        <v>142780145</v>
      </c>
      <c r="Y28" s="21">
        <f t="shared" si="5"/>
        <v>-32946721</v>
      </c>
      <c r="Z28" s="4">
        <f>+IF(X28&lt;&gt;0,+(Y28/X28)*100,0)</f>
        <v>-23.075141855332898</v>
      </c>
      <c r="AA28" s="19">
        <f>SUM(AA29:AA31)</f>
        <v>196896587</v>
      </c>
    </row>
    <row r="29" spans="1:27" ht="13.5">
      <c r="A29" s="5" t="s">
        <v>33</v>
      </c>
      <c r="B29" s="3"/>
      <c r="C29" s="22">
        <v>38149000</v>
      </c>
      <c r="D29" s="22"/>
      <c r="E29" s="23">
        <v>45285326</v>
      </c>
      <c r="F29" s="24">
        <v>45489291</v>
      </c>
      <c r="G29" s="24">
        <v>2676407</v>
      </c>
      <c r="H29" s="24">
        <v>3159115</v>
      </c>
      <c r="I29" s="24">
        <v>3285690</v>
      </c>
      <c r="J29" s="24">
        <v>9121212</v>
      </c>
      <c r="K29" s="24">
        <v>2823446</v>
      </c>
      <c r="L29" s="24">
        <v>3767951</v>
      </c>
      <c r="M29" s="24">
        <v>3609683</v>
      </c>
      <c r="N29" s="24">
        <v>10201080</v>
      </c>
      <c r="O29" s="24">
        <v>2724192</v>
      </c>
      <c r="P29" s="24">
        <v>2794632</v>
      </c>
      <c r="Q29" s="24">
        <v>-7157917</v>
      </c>
      <c r="R29" s="24">
        <v>-1639093</v>
      </c>
      <c r="S29" s="24"/>
      <c r="T29" s="24"/>
      <c r="U29" s="24"/>
      <c r="V29" s="24"/>
      <c r="W29" s="24">
        <v>17683199</v>
      </c>
      <c r="X29" s="24">
        <v>34320600</v>
      </c>
      <c r="Y29" s="24">
        <v>-16637401</v>
      </c>
      <c r="Z29" s="6">
        <v>-48.48</v>
      </c>
      <c r="AA29" s="22">
        <v>45489291</v>
      </c>
    </row>
    <row r="30" spans="1:27" ht="13.5">
      <c r="A30" s="5" t="s">
        <v>34</v>
      </c>
      <c r="B30" s="3"/>
      <c r="C30" s="25">
        <v>50285736</v>
      </c>
      <c r="D30" s="25"/>
      <c r="E30" s="26">
        <v>77584390</v>
      </c>
      <c r="F30" s="27">
        <v>77864389</v>
      </c>
      <c r="G30" s="27">
        <v>3478544</v>
      </c>
      <c r="H30" s="27">
        <v>4075244</v>
      </c>
      <c r="I30" s="27">
        <v>6204089</v>
      </c>
      <c r="J30" s="27">
        <v>13757877</v>
      </c>
      <c r="K30" s="27">
        <v>4765427</v>
      </c>
      <c r="L30" s="27">
        <v>7484043</v>
      </c>
      <c r="M30" s="27">
        <v>5474051</v>
      </c>
      <c r="N30" s="27">
        <v>17723521</v>
      </c>
      <c r="O30" s="27">
        <v>6378881</v>
      </c>
      <c r="P30" s="27">
        <v>2043782</v>
      </c>
      <c r="Q30" s="27">
        <v>7441164</v>
      </c>
      <c r="R30" s="27">
        <v>15863827</v>
      </c>
      <c r="S30" s="27"/>
      <c r="T30" s="27"/>
      <c r="U30" s="27"/>
      <c r="V30" s="27"/>
      <c r="W30" s="27">
        <v>47345225</v>
      </c>
      <c r="X30" s="27">
        <v>55472807</v>
      </c>
      <c r="Y30" s="27">
        <v>-8127582</v>
      </c>
      <c r="Z30" s="7">
        <v>-14.65</v>
      </c>
      <c r="AA30" s="25">
        <v>77864389</v>
      </c>
    </row>
    <row r="31" spans="1:27" ht="13.5">
      <c r="A31" s="5" t="s">
        <v>35</v>
      </c>
      <c r="B31" s="3"/>
      <c r="C31" s="22">
        <v>60362388</v>
      </c>
      <c r="D31" s="22"/>
      <c r="E31" s="23">
        <v>72380910</v>
      </c>
      <c r="F31" s="24">
        <v>73542907</v>
      </c>
      <c r="G31" s="24">
        <v>2461632</v>
      </c>
      <c r="H31" s="24">
        <v>3770917</v>
      </c>
      <c r="I31" s="24">
        <v>4790111</v>
      </c>
      <c r="J31" s="24">
        <v>11022660</v>
      </c>
      <c r="K31" s="24">
        <v>3661274</v>
      </c>
      <c r="L31" s="24">
        <v>5216673</v>
      </c>
      <c r="M31" s="24">
        <v>9813125</v>
      </c>
      <c r="N31" s="24">
        <v>18691072</v>
      </c>
      <c r="O31" s="24">
        <v>3601140</v>
      </c>
      <c r="P31" s="24">
        <v>4125757</v>
      </c>
      <c r="Q31" s="24">
        <v>7364371</v>
      </c>
      <c r="R31" s="24">
        <v>15091268</v>
      </c>
      <c r="S31" s="24"/>
      <c r="T31" s="24"/>
      <c r="U31" s="24"/>
      <c r="V31" s="24"/>
      <c r="W31" s="24">
        <v>44805000</v>
      </c>
      <c r="X31" s="24">
        <v>52986738</v>
      </c>
      <c r="Y31" s="24">
        <v>-8181738</v>
      </c>
      <c r="Z31" s="6">
        <v>-15.44</v>
      </c>
      <c r="AA31" s="22">
        <v>73542907</v>
      </c>
    </row>
    <row r="32" spans="1:27" ht="13.5">
      <c r="A32" s="2" t="s">
        <v>36</v>
      </c>
      <c r="B32" s="3"/>
      <c r="C32" s="19">
        <f aca="true" t="shared" si="6" ref="C32:Y32">SUM(C33:C37)</f>
        <v>112774847</v>
      </c>
      <c r="D32" s="19">
        <f>SUM(D33:D37)</f>
        <v>0</v>
      </c>
      <c r="E32" s="20">
        <f t="shared" si="6"/>
        <v>113170234</v>
      </c>
      <c r="F32" s="21">
        <f t="shared" si="6"/>
        <v>114262337</v>
      </c>
      <c r="G32" s="21">
        <f t="shared" si="6"/>
        <v>4891532</v>
      </c>
      <c r="H32" s="21">
        <f t="shared" si="6"/>
        <v>6991784</v>
      </c>
      <c r="I32" s="21">
        <f t="shared" si="6"/>
        <v>7317117</v>
      </c>
      <c r="J32" s="21">
        <f t="shared" si="6"/>
        <v>19200433</v>
      </c>
      <c r="K32" s="21">
        <f t="shared" si="6"/>
        <v>5767250</v>
      </c>
      <c r="L32" s="21">
        <f t="shared" si="6"/>
        <v>10657914</v>
      </c>
      <c r="M32" s="21">
        <f t="shared" si="6"/>
        <v>14178789</v>
      </c>
      <c r="N32" s="21">
        <f t="shared" si="6"/>
        <v>30603953</v>
      </c>
      <c r="O32" s="21">
        <f t="shared" si="6"/>
        <v>7963775</v>
      </c>
      <c r="P32" s="21">
        <f t="shared" si="6"/>
        <v>7469109</v>
      </c>
      <c r="Q32" s="21">
        <f t="shared" si="6"/>
        <v>17464012</v>
      </c>
      <c r="R32" s="21">
        <f t="shared" si="6"/>
        <v>32896896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82701282</v>
      </c>
      <c r="X32" s="21">
        <f t="shared" si="6"/>
        <v>85982207</v>
      </c>
      <c r="Y32" s="21">
        <f t="shared" si="6"/>
        <v>-3280925</v>
      </c>
      <c r="Z32" s="4">
        <f>+IF(X32&lt;&gt;0,+(Y32/X32)*100,0)</f>
        <v>-3.8158185448763837</v>
      </c>
      <c r="AA32" s="19">
        <f>SUM(AA33:AA37)</f>
        <v>114262337</v>
      </c>
    </row>
    <row r="33" spans="1:27" ht="13.5">
      <c r="A33" s="5" t="s">
        <v>37</v>
      </c>
      <c r="B33" s="3"/>
      <c r="C33" s="22">
        <v>22285399</v>
      </c>
      <c r="D33" s="22"/>
      <c r="E33" s="23">
        <v>26993404</v>
      </c>
      <c r="F33" s="24">
        <v>27099131</v>
      </c>
      <c r="G33" s="24">
        <v>1617422</v>
      </c>
      <c r="H33" s="24">
        <v>1749274</v>
      </c>
      <c r="I33" s="24">
        <v>1821836</v>
      </c>
      <c r="J33" s="24">
        <v>5188532</v>
      </c>
      <c r="K33" s="24">
        <v>1667740</v>
      </c>
      <c r="L33" s="24">
        <v>2802905</v>
      </c>
      <c r="M33" s="24">
        <v>2655811</v>
      </c>
      <c r="N33" s="24">
        <v>7126456</v>
      </c>
      <c r="O33" s="24">
        <v>1773138</v>
      </c>
      <c r="P33" s="24">
        <v>1623554</v>
      </c>
      <c r="Q33" s="24">
        <v>3502934</v>
      </c>
      <c r="R33" s="24">
        <v>6899626</v>
      </c>
      <c r="S33" s="24"/>
      <c r="T33" s="24"/>
      <c r="U33" s="24"/>
      <c r="V33" s="24"/>
      <c r="W33" s="24">
        <v>19214614</v>
      </c>
      <c r="X33" s="24">
        <v>19184332</v>
      </c>
      <c r="Y33" s="24">
        <v>30282</v>
      </c>
      <c r="Z33" s="6">
        <v>0.16</v>
      </c>
      <c r="AA33" s="22">
        <v>27099131</v>
      </c>
    </row>
    <row r="34" spans="1:27" ht="13.5">
      <c r="A34" s="5" t="s">
        <v>38</v>
      </c>
      <c r="B34" s="3"/>
      <c r="C34" s="22">
        <v>35699082</v>
      </c>
      <c r="D34" s="22"/>
      <c r="E34" s="23">
        <v>40976097</v>
      </c>
      <c r="F34" s="24">
        <v>40976096</v>
      </c>
      <c r="G34" s="24">
        <v>1894604</v>
      </c>
      <c r="H34" s="24">
        <v>2231916</v>
      </c>
      <c r="I34" s="24">
        <v>2276848</v>
      </c>
      <c r="J34" s="24">
        <v>6403368</v>
      </c>
      <c r="K34" s="24">
        <v>2164430</v>
      </c>
      <c r="L34" s="24">
        <v>3427947</v>
      </c>
      <c r="M34" s="24">
        <v>6055230</v>
      </c>
      <c r="N34" s="24">
        <v>11647607</v>
      </c>
      <c r="O34" s="24">
        <v>2546022</v>
      </c>
      <c r="P34" s="24">
        <v>2600326</v>
      </c>
      <c r="Q34" s="24">
        <v>5024573</v>
      </c>
      <c r="R34" s="24">
        <v>10170921</v>
      </c>
      <c r="S34" s="24"/>
      <c r="T34" s="24"/>
      <c r="U34" s="24"/>
      <c r="V34" s="24"/>
      <c r="W34" s="24">
        <v>28221896</v>
      </c>
      <c r="X34" s="24">
        <v>31008545</v>
      </c>
      <c r="Y34" s="24">
        <v>-2786649</v>
      </c>
      <c r="Z34" s="6">
        <v>-8.99</v>
      </c>
      <c r="AA34" s="22">
        <v>40976096</v>
      </c>
    </row>
    <row r="35" spans="1:27" ht="13.5">
      <c r="A35" s="5" t="s">
        <v>39</v>
      </c>
      <c r="B35" s="3"/>
      <c r="C35" s="22">
        <v>45879075</v>
      </c>
      <c r="D35" s="22"/>
      <c r="E35" s="23">
        <v>39518331</v>
      </c>
      <c r="F35" s="24">
        <v>39606331</v>
      </c>
      <c r="G35" s="24">
        <v>1200630</v>
      </c>
      <c r="H35" s="24">
        <v>2689524</v>
      </c>
      <c r="I35" s="24">
        <v>2977389</v>
      </c>
      <c r="J35" s="24">
        <v>6867543</v>
      </c>
      <c r="K35" s="24">
        <v>1698252</v>
      </c>
      <c r="L35" s="24">
        <v>3867601</v>
      </c>
      <c r="M35" s="24">
        <v>4332818</v>
      </c>
      <c r="N35" s="24">
        <v>9898671</v>
      </c>
      <c r="O35" s="24">
        <v>3235565</v>
      </c>
      <c r="P35" s="24">
        <v>3004602</v>
      </c>
      <c r="Q35" s="24">
        <v>8129872</v>
      </c>
      <c r="R35" s="24">
        <v>14370039</v>
      </c>
      <c r="S35" s="24"/>
      <c r="T35" s="24"/>
      <c r="U35" s="24"/>
      <c r="V35" s="24"/>
      <c r="W35" s="24">
        <v>31136253</v>
      </c>
      <c r="X35" s="24">
        <v>31865330</v>
      </c>
      <c r="Y35" s="24">
        <v>-729077</v>
      </c>
      <c r="Z35" s="6">
        <v>-2.29</v>
      </c>
      <c r="AA35" s="22">
        <v>39606331</v>
      </c>
    </row>
    <row r="36" spans="1:27" ht="13.5">
      <c r="A36" s="5" t="s">
        <v>40</v>
      </c>
      <c r="B36" s="3"/>
      <c r="C36" s="22">
        <v>8911291</v>
      </c>
      <c r="D36" s="22"/>
      <c r="E36" s="23">
        <v>5682402</v>
      </c>
      <c r="F36" s="24">
        <v>6580779</v>
      </c>
      <c r="G36" s="24">
        <v>178876</v>
      </c>
      <c r="H36" s="24">
        <v>321070</v>
      </c>
      <c r="I36" s="24">
        <v>241044</v>
      </c>
      <c r="J36" s="24">
        <v>740990</v>
      </c>
      <c r="K36" s="24">
        <v>236828</v>
      </c>
      <c r="L36" s="24">
        <v>559461</v>
      </c>
      <c r="M36" s="24">
        <v>1134930</v>
      </c>
      <c r="N36" s="24">
        <v>1931219</v>
      </c>
      <c r="O36" s="24">
        <v>409050</v>
      </c>
      <c r="P36" s="24">
        <v>240627</v>
      </c>
      <c r="Q36" s="24">
        <v>806633</v>
      </c>
      <c r="R36" s="24">
        <v>1456310</v>
      </c>
      <c r="S36" s="24"/>
      <c r="T36" s="24"/>
      <c r="U36" s="24"/>
      <c r="V36" s="24"/>
      <c r="W36" s="24">
        <v>4128519</v>
      </c>
      <c r="X36" s="24">
        <v>3924000</v>
      </c>
      <c r="Y36" s="24">
        <v>204519</v>
      </c>
      <c r="Z36" s="6">
        <v>5.21</v>
      </c>
      <c r="AA36" s="22">
        <v>6580779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115451674</v>
      </c>
      <c r="D38" s="19">
        <f>SUM(D39:D41)</f>
        <v>0</v>
      </c>
      <c r="E38" s="20">
        <f t="shared" si="7"/>
        <v>133007710</v>
      </c>
      <c r="F38" s="21">
        <f t="shared" si="7"/>
        <v>134512913</v>
      </c>
      <c r="G38" s="21">
        <f t="shared" si="7"/>
        <v>5542088</v>
      </c>
      <c r="H38" s="21">
        <f t="shared" si="7"/>
        <v>6709925</v>
      </c>
      <c r="I38" s="21">
        <f t="shared" si="7"/>
        <v>6569192</v>
      </c>
      <c r="J38" s="21">
        <f t="shared" si="7"/>
        <v>18821205</v>
      </c>
      <c r="K38" s="21">
        <f t="shared" si="7"/>
        <v>6543934</v>
      </c>
      <c r="L38" s="21">
        <f t="shared" si="7"/>
        <v>11283063</v>
      </c>
      <c r="M38" s="21">
        <f t="shared" si="7"/>
        <v>26820583</v>
      </c>
      <c r="N38" s="21">
        <f t="shared" si="7"/>
        <v>44647580</v>
      </c>
      <c r="O38" s="21">
        <f t="shared" si="7"/>
        <v>7787391</v>
      </c>
      <c r="P38" s="21">
        <f t="shared" si="7"/>
        <v>7190098</v>
      </c>
      <c r="Q38" s="21">
        <f t="shared" si="7"/>
        <v>7919897</v>
      </c>
      <c r="R38" s="21">
        <f t="shared" si="7"/>
        <v>22897386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86366171</v>
      </c>
      <c r="X38" s="21">
        <f t="shared" si="7"/>
        <v>100640629</v>
      </c>
      <c r="Y38" s="21">
        <f t="shared" si="7"/>
        <v>-14274458</v>
      </c>
      <c r="Z38" s="4">
        <f>+IF(X38&lt;&gt;0,+(Y38/X38)*100,0)</f>
        <v>-14.183593784971277</v>
      </c>
      <c r="AA38" s="19">
        <f>SUM(AA39:AA41)</f>
        <v>134512913</v>
      </c>
    </row>
    <row r="39" spans="1:27" ht="13.5">
      <c r="A39" s="5" t="s">
        <v>43</v>
      </c>
      <c r="B39" s="3"/>
      <c r="C39" s="22">
        <v>34921508</v>
      </c>
      <c r="D39" s="22"/>
      <c r="E39" s="23">
        <v>41132717</v>
      </c>
      <c r="F39" s="24">
        <v>42672917</v>
      </c>
      <c r="G39" s="24">
        <v>2271701</v>
      </c>
      <c r="H39" s="24">
        <v>2445778</v>
      </c>
      <c r="I39" s="24">
        <v>2399352</v>
      </c>
      <c r="J39" s="24">
        <v>7116831</v>
      </c>
      <c r="K39" s="24">
        <v>2417467</v>
      </c>
      <c r="L39" s="24">
        <v>4472693</v>
      </c>
      <c r="M39" s="24">
        <v>3530747</v>
      </c>
      <c r="N39" s="24">
        <v>10420907</v>
      </c>
      <c r="O39" s="24">
        <v>3183740</v>
      </c>
      <c r="P39" s="24">
        <v>3150645</v>
      </c>
      <c r="Q39" s="24">
        <v>4392191</v>
      </c>
      <c r="R39" s="24">
        <v>10726576</v>
      </c>
      <c r="S39" s="24"/>
      <c r="T39" s="24"/>
      <c r="U39" s="24"/>
      <c r="V39" s="24"/>
      <c r="W39" s="24">
        <v>28264314</v>
      </c>
      <c r="X39" s="24">
        <v>30541520</v>
      </c>
      <c r="Y39" s="24">
        <v>-2277206</v>
      </c>
      <c r="Z39" s="6">
        <v>-7.46</v>
      </c>
      <c r="AA39" s="22">
        <v>42672917</v>
      </c>
    </row>
    <row r="40" spans="1:27" ht="13.5">
      <c r="A40" s="5" t="s">
        <v>44</v>
      </c>
      <c r="B40" s="3"/>
      <c r="C40" s="22">
        <v>77675624</v>
      </c>
      <c r="D40" s="22"/>
      <c r="E40" s="23">
        <v>88398252</v>
      </c>
      <c r="F40" s="24">
        <v>88363255</v>
      </c>
      <c r="G40" s="24">
        <v>3199309</v>
      </c>
      <c r="H40" s="24">
        <v>4055988</v>
      </c>
      <c r="I40" s="24">
        <v>4002407</v>
      </c>
      <c r="J40" s="24">
        <v>11257704</v>
      </c>
      <c r="K40" s="24">
        <v>3952564</v>
      </c>
      <c r="L40" s="24">
        <v>6531195</v>
      </c>
      <c r="M40" s="24">
        <v>22689342</v>
      </c>
      <c r="N40" s="24">
        <v>33173101</v>
      </c>
      <c r="O40" s="24">
        <v>4319093</v>
      </c>
      <c r="P40" s="24">
        <v>3913072</v>
      </c>
      <c r="Q40" s="24">
        <v>3210739</v>
      </c>
      <c r="R40" s="24">
        <v>11442904</v>
      </c>
      <c r="S40" s="24"/>
      <c r="T40" s="24"/>
      <c r="U40" s="24"/>
      <c r="V40" s="24"/>
      <c r="W40" s="24">
        <v>55873709</v>
      </c>
      <c r="X40" s="24">
        <v>67808928</v>
      </c>
      <c r="Y40" s="24">
        <v>-11935219</v>
      </c>
      <c r="Z40" s="6">
        <v>-17.6</v>
      </c>
      <c r="AA40" s="22">
        <v>88363255</v>
      </c>
    </row>
    <row r="41" spans="1:27" ht="13.5">
      <c r="A41" s="5" t="s">
        <v>45</v>
      </c>
      <c r="B41" s="3"/>
      <c r="C41" s="22">
        <v>2854542</v>
      </c>
      <c r="D41" s="22"/>
      <c r="E41" s="23">
        <v>3476741</v>
      </c>
      <c r="F41" s="24">
        <v>3476741</v>
      </c>
      <c r="G41" s="24">
        <v>71078</v>
      </c>
      <c r="H41" s="24">
        <v>208159</v>
      </c>
      <c r="I41" s="24">
        <v>167433</v>
      </c>
      <c r="J41" s="24">
        <v>446670</v>
      </c>
      <c r="K41" s="24">
        <v>173903</v>
      </c>
      <c r="L41" s="24">
        <v>279175</v>
      </c>
      <c r="M41" s="24">
        <v>600494</v>
      </c>
      <c r="N41" s="24">
        <v>1053572</v>
      </c>
      <c r="O41" s="24">
        <v>284558</v>
      </c>
      <c r="P41" s="24">
        <v>126381</v>
      </c>
      <c r="Q41" s="24">
        <v>316967</v>
      </c>
      <c r="R41" s="24">
        <v>727906</v>
      </c>
      <c r="S41" s="24"/>
      <c r="T41" s="24"/>
      <c r="U41" s="24"/>
      <c r="V41" s="24"/>
      <c r="W41" s="24">
        <v>2228148</v>
      </c>
      <c r="X41" s="24">
        <v>2290181</v>
      </c>
      <c r="Y41" s="24">
        <v>-62033</v>
      </c>
      <c r="Z41" s="6">
        <v>-2.71</v>
      </c>
      <c r="AA41" s="22">
        <v>3476741</v>
      </c>
    </row>
    <row r="42" spans="1:27" ht="13.5">
      <c r="A42" s="2" t="s">
        <v>46</v>
      </c>
      <c r="B42" s="8"/>
      <c r="C42" s="19">
        <f aca="true" t="shared" si="8" ref="C42:Y42">SUM(C43:C46)</f>
        <v>456334504</v>
      </c>
      <c r="D42" s="19">
        <f>SUM(D43:D46)</f>
        <v>0</v>
      </c>
      <c r="E42" s="20">
        <f t="shared" si="8"/>
        <v>499793629</v>
      </c>
      <c r="F42" s="21">
        <f t="shared" si="8"/>
        <v>499793630</v>
      </c>
      <c r="G42" s="21">
        <f t="shared" si="8"/>
        <v>7291016</v>
      </c>
      <c r="H42" s="21">
        <f t="shared" si="8"/>
        <v>39598388</v>
      </c>
      <c r="I42" s="21">
        <f t="shared" si="8"/>
        <v>48597297</v>
      </c>
      <c r="J42" s="21">
        <f t="shared" si="8"/>
        <v>95486701</v>
      </c>
      <c r="K42" s="21">
        <f t="shared" si="8"/>
        <v>30385631</v>
      </c>
      <c r="L42" s="21">
        <f t="shared" si="8"/>
        <v>34705281</v>
      </c>
      <c r="M42" s="21">
        <f t="shared" si="8"/>
        <v>65848140</v>
      </c>
      <c r="N42" s="21">
        <f t="shared" si="8"/>
        <v>130939052</v>
      </c>
      <c r="O42" s="21">
        <f t="shared" si="8"/>
        <v>31100482</v>
      </c>
      <c r="P42" s="21">
        <f t="shared" si="8"/>
        <v>31545390</v>
      </c>
      <c r="Q42" s="21">
        <f t="shared" si="8"/>
        <v>43491457</v>
      </c>
      <c r="R42" s="21">
        <f t="shared" si="8"/>
        <v>106137329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332563082</v>
      </c>
      <c r="X42" s="21">
        <f t="shared" si="8"/>
        <v>330895955</v>
      </c>
      <c r="Y42" s="21">
        <f t="shared" si="8"/>
        <v>1667127</v>
      </c>
      <c r="Z42" s="4">
        <f>+IF(X42&lt;&gt;0,+(Y42/X42)*100,0)</f>
        <v>0.5038221153232291</v>
      </c>
      <c r="AA42" s="19">
        <f>SUM(AA43:AA46)</f>
        <v>499793630</v>
      </c>
    </row>
    <row r="43" spans="1:27" ht="13.5">
      <c r="A43" s="5" t="s">
        <v>47</v>
      </c>
      <c r="B43" s="3"/>
      <c r="C43" s="22">
        <v>249327574</v>
      </c>
      <c r="D43" s="22"/>
      <c r="E43" s="23">
        <v>283275511</v>
      </c>
      <c r="F43" s="24">
        <v>283275509</v>
      </c>
      <c r="G43" s="24">
        <v>1827518</v>
      </c>
      <c r="H43" s="24">
        <v>29835560</v>
      </c>
      <c r="I43" s="24">
        <v>28909880</v>
      </c>
      <c r="J43" s="24">
        <v>60572958</v>
      </c>
      <c r="K43" s="24">
        <v>18772172</v>
      </c>
      <c r="L43" s="24">
        <v>19425810</v>
      </c>
      <c r="M43" s="24">
        <v>26424413</v>
      </c>
      <c r="N43" s="24">
        <v>64622395</v>
      </c>
      <c r="O43" s="24">
        <v>18144493</v>
      </c>
      <c r="P43" s="24">
        <v>18025939</v>
      </c>
      <c r="Q43" s="24">
        <v>21514012</v>
      </c>
      <c r="R43" s="24">
        <v>57684444</v>
      </c>
      <c r="S43" s="24"/>
      <c r="T43" s="24"/>
      <c r="U43" s="24"/>
      <c r="V43" s="24"/>
      <c r="W43" s="24">
        <v>182879797</v>
      </c>
      <c r="X43" s="24">
        <v>168243182</v>
      </c>
      <c r="Y43" s="24">
        <v>14636615</v>
      </c>
      <c r="Z43" s="6">
        <v>8.7</v>
      </c>
      <c r="AA43" s="22">
        <v>283275509</v>
      </c>
    </row>
    <row r="44" spans="1:27" ht="13.5">
      <c r="A44" s="5" t="s">
        <v>48</v>
      </c>
      <c r="B44" s="3"/>
      <c r="C44" s="22">
        <v>103463816</v>
      </c>
      <c r="D44" s="22"/>
      <c r="E44" s="23">
        <v>102968924</v>
      </c>
      <c r="F44" s="24">
        <v>102968925</v>
      </c>
      <c r="G44" s="24">
        <v>1392144</v>
      </c>
      <c r="H44" s="24">
        <v>4192548</v>
      </c>
      <c r="I44" s="24">
        <v>11472501</v>
      </c>
      <c r="J44" s="24">
        <v>17057193</v>
      </c>
      <c r="K44" s="24">
        <v>6365070</v>
      </c>
      <c r="L44" s="24">
        <v>7856732</v>
      </c>
      <c r="M44" s="24">
        <v>14928253</v>
      </c>
      <c r="N44" s="24">
        <v>29150055</v>
      </c>
      <c r="O44" s="24">
        <v>6774048</v>
      </c>
      <c r="P44" s="24">
        <v>7527689</v>
      </c>
      <c r="Q44" s="24">
        <v>12250390</v>
      </c>
      <c r="R44" s="24">
        <v>26552127</v>
      </c>
      <c r="S44" s="24"/>
      <c r="T44" s="24"/>
      <c r="U44" s="24"/>
      <c r="V44" s="24"/>
      <c r="W44" s="24">
        <v>72759375</v>
      </c>
      <c r="X44" s="24">
        <v>70647515</v>
      </c>
      <c r="Y44" s="24">
        <v>2111860</v>
      </c>
      <c r="Z44" s="6">
        <v>2.99</v>
      </c>
      <c r="AA44" s="22">
        <v>102968925</v>
      </c>
    </row>
    <row r="45" spans="1:27" ht="13.5">
      <c r="A45" s="5" t="s">
        <v>49</v>
      </c>
      <c r="B45" s="3"/>
      <c r="C45" s="25">
        <v>46055519</v>
      </c>
      <c r="D45" s="25"/>
      <c r="E45" s="26">
        <v>50527223</v>
      </c>
      <c r="F45" s="27">
        <v>50527224</v>
      </c>
      <c r="G45" s="27">
        <v>1836523</v>
      </c>
      <c r="H45" s="27">
        <v>2670027</v>
      </c>
      <c r="I45" s="27">
        <v>3682245</v>
      </c>
      <c r="J45" s="27">
        <v>8188795</v>
      </c>
      <c r="K45" s="27">
        <v>2579300</v>
      </c>
      <c r="L45" s="27">
        <v>3344898</v>
      </c>
      <c r="M45" s="27">
        <v>11329095</v>
      </c>
      <c r="N45" s="27">
        <v>17253293</v>
      </c>
      <c r="O45" s="27">
        <v>2882902</v>
      </c>
      <c r="P45" s="27">
        <v>3034115</v>
      </c>
      <c r="Q45" s="27">
        <v>8646467</v>
      </c>
      <c r="R45" s="27">
        <v>14563484</v>
      </c>
      <c r="S45" s="27"/>
      <c r="T45" s="27"/>
      <c r="U45" s="27"/>
      <c r="V45" s="27"/>
      <c r="W45" s="27">
        <v>40005572</v>
      </c>
      <c r="X45" s="27">
        <v>40860126</v>
      </c>
      <c r="Y45" s="27">
        <v>-854554</v>
      </c>
      <c r="Z45" s="7">
        <v>-2.09</v>
      </c>
      <c r="AA45" s="25">
        <v>50527224</v>
      </c>
    </row>
    <row r="46" spans="1:27" ht="13.5">
      <c r="A46" s="5" t="s">
        <v>50</v>
      </c>
      <c r="B46" s="3"/>
      <c r="C46" s="22">
        <v>57487595</v>
      </c>
      <c r="D46" s="22"/>
      <c r="E46" s="23">
        <v>63021971</v>
      </c>
      <c r="F46" s="24">
        <v>63021972</v>
      </c>
      <c r="G46" s="24">
        <v>2234831</v>
      </c>
      <c r="H46" s="24">
        <v>2900253</v>
      </c>
      <c r="I46" s="24">
        <v>4532671</v>
      </c>
      <c r="J46" s="24">
        <v>9667755</v>
      </c>
      <c r="K46" s="24">
        <v>2669089</v>
      </c>
      <c r="L46" s="24">
        <v>4077841</v>
      </c>
      <c r="M46" s="24">
        <v>13166379</v>
      </c>
      <c r="N46" s="24">
        <v>19913309</v>
      </c>
      <c r="O46" s="24">
        <v>3299039</v>
      </c>
      <c r="P46" s="24">
        <v>2957647</v>
      </c>
      <c r="Q46" s="24">
        <v>1080588</v>
      </c>
      <c r="R46" s="24">
        <v>7337274</v>
      </c>
      <c r="S46" s="24"/>
      <c r="T46" s="24"/>
      <c r="U46" s="24"/>
      <c r="V46" s="24"/>
      <c r="W46" s="24">
        <v>36918338</v>
      </c>
      <c r="X46" s="24">
        <v>51145132</v>
      </c>
      <c r="Y46" s="24">
        <v>-14226794</v>
      </c>
      <c r="Z46" s="6">
        <v>-27.82</v>
      </c>
      <c r="AA46" s="22">
        <v>63021972</v>
      </c>
    </row>
    <row r="47" spans="1:27" ht="13.5">
      <c r="A47" s="2" t="s">
        <v>51</v>
      </c>
      <c r="B47" s="8" t="s">
        <v>52</v>
      </c>
      <c r="C47" s="19">
        <v>574</v>
      </c>
      <c r="D47" s="19"/>
      <c r="E47" s="20">
        <v>3737</v>
      </c>
      <c r="F47" s="21">
        <v>3739</v>
      </c>
      <c r="G47" s="21"/>
      <c r="H47" s="21"/>
      <c r="I47" s="21"/>
      <c r="J47" s="21"/>
      <c r="K47" s="21"/>
      <c r="L47" s="21"/>
      <c r="M47" s="21">
        <v>287</v>
      </c>
      <c r="N47" s="21">
        <v>287</v>
      </c>
      <c r="O47" s="21"/>
      <c r="P47" s="21"/>
      <c r="Q47" s="21">
        <v>142</v>
      </c>
      <c r="R47" s="21">
        <v>142</v>
      </c>
      <c r="S47" s="21"/>
      <c r="T47" s="21"/>
      <c r="U47" s="21"/>
      <c r="V47" s="21"/>
      <c r="W47" s="21">
        <v>429</v>
      </c>
      <c r="X47" s="21">
        <v>2799</v>
      </c>
      <c r="Y47" s="21">
        <v>-2370</v>
      </c>
      <c r="Z47" s="4">
        <v>-84.67</v>
      </c>
      <c r="AA47" s="19">
        <v>3739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833358723</v>
      </c>
      <c r="D48" s="40">
        <f>+D28+D32+D38+D42+D47</f>
        <v>0</v>
      </c>
      <c r="E48" s="41">
        <f t="shared" si="9"/>
        <v>941225936</v>
      </c>
      <c r="F48" s="42">
        <f t="shared" si="9"/>
        <v>945469206</v>
      </c>
      <c r="G48" s="42">
        <f t="shared" si="9"/>
        <v>26341219</v>
      </c>
      <c r="H48" s="42">
        <f t="shared" si="9"/>
        <v>64305373</v>
      </c>
      <c r="I48" s="42">
        <f t="shared" si="9"/>
        <v>76763496</v>
      </c>
      <c r="J48" s="42">
        <f t="shared" si="9"/>
        <v>167410088</v>
      </c>
      <c r="K48" s="42">
        <f t="shared" si="9"/>
        <v>53946962</v>
      </c>
      <c r="L48" s="42">
        <f t="shared" si="9"/>
        <v>73114925</v>
      </c>
      <c r="M48" s="42">
        <f t="shared" si="9"/>
        <v>125744658</v>
      </c>
      <c r="N48" s="42">
        <f t="shared" si="9"/>
        <v>252806545</v>
      </c>
      <c r="O48" s="42">
        <f t="shared" si="9"/>
        <v>59555861</v>
      </c>
      <c r="P48" s="42">
        <f t="shared" si="9"/>
        <v>55168768</v>
      </c>
      <c r="Q48" s="42">
        <f t="shared" si="9"/>
        <v>76523126</v>
      </c>
      <c r="R48" s="42">
        <f t="shared" si="9"/>
        <v>191247755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611464388</v>
      </c>
      <c r="X48" s="42">
        <f t="shared" si="9"/>
        <v>660301735</v>
      </c>
      <c r="Y48" s="42">
        <f t="shared" si="9"/>
        <v>-48837347</v>
      </c>
      <c r="Z48" s="43">
        <f>+IF(X48&lt;&gt;0,+(Y48/X48)*100,0)</f>
        <v>-7.396216670549865</v>
      </c>
      <c r="AA48" s="40">
        <f>+AA28+AA32+AA38+AA42+AA47</f>
        <v>945469206</v>
      </c>
    </row>
    <row r="49" spans="1:27" ht="13.5">
      <c r="A49" s="14" t="s">
        <v>58</v>
      </c>
      <c r="B49" s="15"/>
      <c r="C49" s="44">
        <f aca="true" t="shared" si="10" ref="C49:Y49">+C25-C48</f>
        <v>106196603</v>
      </c>
      <c r="D49" s="44">
        <f>+D25-D48</f>
        <v>0</v>
      </c>
      <c r="E49" s="45">
        <f t="shared" si="10"/>
        <v>-41416693</v>
      </c>
      <c r="F49" s="46">
        <f t="shared" si="10"/>
        <v>-24707878</v>
      </c>
      <c r="G49" s="46">
        <f t="shared" si="10"/>
        <v>88701517</v>
      </c>
      <c r="H49" s="46">
        <f t="shared" si="10"/>
        <v>4598370</v>
      </c>
      <c r="I49" s="46">
        <f t="shared" si="10"/>
        <v>-10250299</v>
      </c>
      <c r="J49" s="46">
        <f t="shared" si="10"/>
        <v>83049588</v>
      </c>
      <c r="K49" s="46">
        <f t="shared" si="10"/>
        <v>11499289</v>
      </c>
      <c r="L49" s="46">
        <f t="shared" si="10"/>
        <v>-5898846</v>
      </c>
      <c r="M49" s="46">
        <f t="shared" si="10"/>
        <v>-39232383</v>
      </c>
      <c r="N49" s="46">
        <f t="shared" si="10"/>
        <v>-33631940</v>
      </c>
      <c r="O49" s="46">
        <f t="shared" si="10"/>
        <v>9768380</v>
      </c>
      <c r="P49" s="46">
        <f t="shared" si="10"/>
        <v>13854995</v>
      </c>
      <c r="Q49" s="46">
        <f t="shared" si="10"/>
        <v>8598423</v>
      </c>
      <c r="R49" s="46">
        <f t="shared" si="10"/>
        <v>32221798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81639446</v>
      </c>
      <c r="X49" s="46">
        <f>IF(F25=F48,0,X25-X48)</f>
        <v>57088761</v>
      </c>
      <c r="Y49" s="46">
        <f t="shared" si="10"/>
        <v>24550685</v>
      </c>
      <c r="Z49" s="47">
        <f>+IF(X49&lt;&gt;0,+(Y49/X49)*100,0)</f>
        <v>43.00441027262792</v>
      </c>
      <c r="AA49" s="44">
        <f>+AA25-AA48</f>
        <v>-24707878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125716005</v>
      </c>
      <c r="D5" s="19">
        <f>SUM(D6:D8)</f>
        <v>0</v>
      </c>
      <c r="E5" s="20">
        <f t="shared" si="0"/>
        <v>133241604</v>
      </c>
      <c r="F5" s="21">
        <f t="shared" si="0"/>
        <v>140584929</v>
      </c>
      <c r="G5" s="21">
        <f t="shared" si="0"/>
        <v>17111695</v>
      </c>
      <c r="H5" s="21">
        <f t="shared" si="0"/>
        <v>16294965</v>
      </c>
      <c r="I5" s="21">
        <f t="shared" si="0"/>
        <v>7591246</v>
      </c>
      <c r="J5" s="21">
        <f t="shared" si="0"/>
        <v>40997906</v>
      </c>
      <c r="K5" s="21">
        <f t="shared" si="0"/>
        <v>7935099</v>
      </c>
      <c r="L5" s="21">
        <f t="shared" si="0"/>
        <v>7779131</v>
      </c>
      <c r="M5" s="21">
        <f t="shared" si="0"/>
        <v>14647050</v>
      </c>
      <c r="N5" s="21">
        <f t="shared" si="0"/>
        <v>30361280</v>
      </c>
      <c r="O5" s="21">
        <f t="shared" si="0"/>
        <v>12370667</v>
      </c>
      <c r="P5" s="21">
        <f t="shared" si="0"/>
        <v>7985992</v>
      </c>
      <c r="Q5" s="21">
        <f t="shared" si="0"/>
        <v>14364318</v>
      </c>
      <c r="R5" s="21">
        <f t="shared" si="0"/>
        <v>34720977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106080163</v>
      </c>
      <c r="X5" s="21">
        <f t="shared" si="0"/>
        <v>92412174</v>
      </c>
      <c r="Y5" s="21">
        <f t="shared" si="0"/>
        <v>13667989</v>
      </c>
      <c r="Z5" s="4">
        <f>+IF(X5&lt;&gt;0,+(Y5/X5)*100,0)</f>
        <v>14.790247224353795</v>
      </c>
      <c r="AA5" s="19">
        <f>SUM(AA6:AA8)</f>
        <v>140584929</v>
      </c>
    </row>
    <row r="6" spans="1:27" ht="13.5">
      <c r="A6" s="5" t="s">
        <v>33</v>
      </c>
      <c r="B6" s="3"/>
      <c r="C6" s="22">
        <v>638374</v>
      </c>
      <c r="D6" s="22"/>
      <c r="E6" s="23">
        <v>125200</v>
      </c>
      <c r="F6" s="24">
        <v>462525</v>
      </c>
      <c r="G6" s="24">
        <v>9863</v>
      </c>
      <c r="H6" s="24">
        <v>15859</v>
      </c>
      <c r="I6" s="24">
        <v>5912</v>
      </c>
      <c r="J6" s="24">
        <v>31634</v>
      </c>
      <c r="K6" s="24">
        <v>22158</v>
      </c>
      <c r="L6" s="24">
        <v>150595</v>
      </c>
      <c r="M6" s="24"/>
      <c r="N6" s="24">
        <v>172753</v>
      </c>
      <c r="O6" s="24">
        <v>257</v>
      </c>
      <c r="P6" s="24">
        <v>263</v>
      </c>
      <c r="Q6" s="24">
        <v>26718</v>
      </c>
      <c r="R6" s="24">
        <v>27238</v>
      </c>
      <c r="S6" s="24"/>
      <c r="T6" s="24"/>
      <c r="U6" s="24"/>
      <c r="V6" s="24"/>
      <c r="W6" s="24">
        <v>231625</v>
      </c>
      <c r="X6" s="24">
        <v>118900</v>
      </c>
      <c r="Y6" s="24">
        <v>112725</v>
      </c>
      <c r="Z6" s="6">
        <v>94.81</v>
      </c>
      <c r="AA6" s="22">
        <v>462525</v>
      </c>
    </row>
    <row r="7" spans="1:27" ht="13.5">
      <c r="A7" s="5" t="s">
        <v>34</v>
      </c>
      <c r="B7" s="3"/>
      <c r="C7" s="25">
        <v>121532421</v>
      </c>
      <c r="D7" s="25"/>
      <c r="E7" s="26">
        <v>129014459</v>
      </c>
      <c r="F7" s="27">
        <v>135960459</v>
      </c>
      <c r="G7" s="27">
        <v>17045878</v>
      </c>
      <c r="H7" s="27">
        <v>16165224</v>
      </c>
      <c r="I7" s="27">
        <v>7531815</v>
      </c>
      <c r="J7" s="27">
        <v>40742917</v>
      </c>
      <c r="K7" s="27">
        <v>7834105</v>
      </c>
      <c r="L7" s="27">
        <v>7574490</v>
      </c>
      <c r="M7" s="27">
        <v>14585732</v>
      </c>
      <c r="N7" s="27">
        <v>29994327</v>
      </c>
      <c r="O7" s="27">
        <v>12293670</v>
      </c>
      <c r="P7" s="27">
        <v>7922199</v>
      </c>
      <c r="Q7" s="27">
        <v>14163242</v>
      </c>
      <c r="R7" s="27">
        <v>34379111</v>
      </c>
      <c r="S7" s="27"/>
      <c r="T7" s="27"/>
      <c r="U7" s="27"/>
      <c r="V7" s="27"/>
      <c r="W7" s="27">
        <v>105116355</v>
      </c>
      <c r="X7" s="27">
        <v>91626259</v>
      </c>
      <c r="Y7" s="27">
        <v>13490096</v>
      </c>
      <c r="Z7" s="7">
        <v>14.72</v>
      </c>
      <c r="AA7" s="25">
        <v>135960459</v>
      </c>
    </row>
    <row r="8" spans="1:27" ht="13.5">
      <c r="A8" s="5" t="s">
        <v>35</v>
      </c>
      <c r="B8" s="3"/>
      <c r="C8" s="22">
        <v>3545210</v>
      </c>
      <c r="D8" s="22"/>
      <c r="E8" s="23">
        <v>4101945</v>
      </c>
      <c r="F8" s="24">
        <v>4161945</v>
      </c>
      <c r="G8" s="24">
        <v>55954</v>
      </c>
      <c r="H8" s="24">
        <v>113882</v>
      </c>
      <c r="I8" s="24">
        <v>53519</v>
      </c>
      <c r="J8" s="24">
        <v>223355</v>
      </c>
      <c r="K8" s="24">
        <v>78836</v>
      </c>
      <c r="L8" s="24">
        <v>54046</v>
      </c>
      <c r="M8" s="24">
        <v>61318</v>
      </c>
      <c r="N8" s="24">
        <v>194200</v>
      </c>
      <c r="O8" s="24">
        <v>76740</v>
      </c>
      <c r="P8" s="24">
        <v>63530</v>
      </c>
      <c r="Q8" s="24">
        <v>174358</v>
      </c>
      <c r="R8" s="24">
        <v>314628</v>
      </c>
      <c r="S8" s="24"/>
      <c r="T8" s="24"/>
      <c r="U8" s="24"/>
      <c r="V8" s="24"/>
      <c r="W8" s="24">
        <v>732183</v>
      </c>
      <c r="X8" s="24">
        <v>667015</v>
      </c>
      <c r="Y8" s="24">
        <v>65168</v>
      </c>
      <c r="Z8" s="6">
        <v>9.77</v>
      </c>
      <c r="AA8" s="22">
        <v>4161945</v>
      </c>
    </row>
    <row r="9" spans="1:27" ht="13.5">
      <c r="A9" s="2" t="s">
        <v>36</v>
      </c>
      <c r="B9" s="3"/>
      <c r="C9" s="19">
        <f aca="true" t="shared" si="1" ref="C9:Y9">SUM(C10:C14)</f>
        <v>80871278</v>
      </c>
      <c r="D9" s="19">
        <f>SUM(D10:D14)</f>
        <v>0</v>
      </c>
      <c r="E9" s="20">
        <f t="shared" si="1"/>
        <v>78534139</v>
      </c>
      <c r="F9" s="21">
        <f t="shared" si="1"/>
        <v>71104519</v>
      </c>
      <c r="G9" s="21">
        <f t="shared" si="1"/>
        <v>683260</v>
      </c>
      <c r="H9" s="21">
        <f t="shared" si="1"/>
        <v>579703</v>
      </c>
      <c r="I9" s="21">
        <f t="shared" si="1"/>
        <v>726264</v>
      </c>
      <c r="J9" s="21">
        <f t="shared" si="1"/>
        <v>1989227</v>
      </c>
      <c r="K9" s="21">
        <f t="shared" si="1"/>
        <v>1259009</v>
      </c>
      <c r="L9" s="21">
        <f t="shared" si="1"/>
        <v>449638</v>
      </c>
      <c r="M9" s="21">
        <f t="shared" si="1"/>
        <v>327237</v>
      </c>
      <c r="N9" s="21">
        <f t="shared" si="1"/>
        <v>2035884</v>
      </c>
      <c r="O9" s="21">
        <f t="shared" si="1"/>
        <v>-753603</v>
      </c>
      <c r="P9" s="21">
        <f t="shared" si="1"/>
        <v>454190</v>
      </c>
      <c r="Q9" s="21">
        <f t="shared" si="1"/>
        <v>532810</v>
      </c>
      <c r="R9" s="21">
        <f t="shared" si="1"/>
        <v>233397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4258508</v>
      </c>
      <c r="X9" s="21">
        <f t="shared" si="1"/>
        <v>47495373</v>
      </c>
      <c r="Y9" s="21">
        <f t="shared" si="1"/>
        <v>-43236865</v>
      </c>
      <c r="Z9" s="4">
        <f>+IF(X9&lt;&gt;0,+(Y9/X9)*100,0)</f>
        <v>-91.0338466022785</v>
      </c>
      <c r="AA9" s="19">
        <f>SUM(AA10:AA14)</f>
        <v>71104519</v>
      </c>
    </row>
    <row r="10" spans="1:27" ht="13.5">
      <c r="A10" s="5" t="s">
        <v>37</v>
      </c>
      <c r="B10" s="3"/>
      <c r="C10" s="22">
        <v>9743096</v>
      </c>
      <c r="D10" s="22"/>
      <c r="E10" s="23">
        <v>11640087</v>
      </c>
      <c r="F10" s="24">
        <v>10735604</v>
      </c>
      <c r="G10" s="24">
        <v>101006</v>
      </c>
      <c r="H10" s="24">
        <v>101711</v>
      </c>
      <c r="I10" s="24">
        <v>94906</v>
      </c>
      <c r="J10" s="24">
        <v>297623</v>
      </c>
      <c r="K10" s="24">
        <v>86589</v>
      </c>
      <c r="L10" s="24">
        <v>83532</v>
      </c>
      <c r="M10" s="24">
        <v>65758</v>
      </c>
      <c r="N10" s="24">
        <v>235879</v>
      </c>
      <c r="O10" s="24">
        <v>84185</v>
      </c>
      <c r="P10" s="24">
        <v>90498</v>
      </c>
      <c r="Q10" s="24">
        <v>104591</v>
      </c>
      <c r="R10" s="24">
        <v>279274</v>
      </c>
      <c r="S10" s="24"/>
      <c r="T10" s="24"/>
      <c r="U10" s="24"/>
      <c r="V10" s="24"/>
      <c r="W10" s="24">
        <v>812776</v>
      </c>
      <c r="X10" s="24">
        <v>11385971</v>
      </c>
      <c r="Y10" s="24">
        <v>-10573195</v>
      </c>
      <c r="Z10" s="6">
        <v>-92.86</v>
      </c>
      <c r="AA10" s="22">
        <v>10735604</v>
      </c>
    </row>
    <row r="11" spans="1:27" ht="13.5">
      <c r="A11" s="5" t="s">
        <v>38</v>
      </c>
      <c r="B11" s="3"/>
      <c r="C11" s="22">
        <v>7241311</v>
      </c>
      <c r="D11" s="22"/>
      <c r="E11" s="23">
        <v>17769918</v>
      </c>
      <c r="F11" s="24">
        <v>19284824</v>
      </c>
      <c r="G11" s="24">
        <v>150085</v>
      </c>
      <c r="H11" s="24">
        <v>178378</v>
      </c>
      <c r="I11" s="24">
        <v>328996</v>
      </c>
      <c r="J11" s="24">
        <v>657459</v>
      </c>
      <c r="K11" s="24">
        <v>754487</v>
      </c>
      <c r="L11" s="24">
        <v>345753</v>
      </c>
      <c r="M11" s="24">
        <v>245822</v>
      </c>
      <c r="N11" s="24">
        <v>1346062</v>
      </c>
      <c r="O11" s="24">
        <v>342638</v>
      </c>
      <c r="P11" s="24">
        <v>336212</v>
      </c>
      <c r="Q11" s="24">
        <v>354738</v>
      </c>
      <c r="R11" s="24">
        <v>1033588</v>
      </c>
      <c r="S11" s="24"/>
      <c r="T11" s="24"/>
      <c r="U11" s="24"/>
      <c r="V11" s="24"/>
      <c r="W11" s="24">
        <v>3037109</v>
      </c>
      <c r="X11" s="24">
        <v>16481709</v>
      </c>
      <c r="Y11" s="24">
        <v>-13444600</v>
      </c>
      <c r="Z11" s="6">
        <v>-81.57</v>
      </c>
      <c r="AA11" s="22">
        <v>19284824</v>
      </c>
    </row>
    <row r="12" spans="1:27" ht="13.5">
      <c r="A12" s="5" t="s">
        <v>39</v>
      </c>
      <c r="B12" s="3"/>
      <c r="C12" s="22">
        <v>17772433</v>
      </c>
      <c r="D12" s="22"/>
      <c r="E12" s="23">
        <v>28896003</v>
      </c>
      <c r="F12" s="24">
        <v>28896003</v>
      </c>
      <c r="G12" s="24">
        <v>416512</v>
      </c>
      <c r="H12" s="24">
        <v>283957</v>
      </c>
      <c r="I12" s="24">
        <v>286705</v>
      </c>
      <c r="J12" s="24">
        <v>987174</v>
      </c>
      <c r="K12" s="24">
        <v>402276</v>
      </c>
      <c r="L12" s="24">
        <v>4696</v>
      </c>
      <c r="M12" s="24"/>
      <c r="N12" s="24">
        <v>406972</v>
      </c>
      <c r="O12" s="24">
        <v>-1192559</v>
      </c>
      <c r="P12" s="24">
        <v>11823</v>
      </c>
      <c r="Q12" s="24">
        <v>57824</v>
      </c>
      <c r="R12" s="24">
        <v>-1122912</v>
      </c>
      <c r="S12" s="24"/>
      <c r="T12" s="24"/>
      <c r="U12" s="24"/>
      <c r="V12" s="24"/>
      <c r="W12" s="24">
        <v>271234</v>
      </c>
      <c r="X12" s="24">
        <v>5066265</v>
      </c>
      <c r="Y12" s="24">
        <v>-4795031</v>
      </c>
      <c r="Z12" s="6">
        <v>-94.65</v>
      </c>
      <c r="AA12" s="22">
        <v>28896003</v>
      </c>
    </row>
    <row r="13" spans="1:27" ht="13.5">
      <c r="A13" s="5" t="s">
        <v>40</v>
      </c>
      <c r="B13" s="3"/>
      <c r="C13" s="22">
        <v>46114438</v>
      </c>
      <c r="D13" s="22"/>
      <c r="E13" s="23">
        <v>20228131</v>
      </c>
      <c r="F13" s="24">
        <v>12188088</v>
      </c>
      <c r="G13" s="24">
        <v>15657</v>
      </c>
      <c r="H13" s="24">
        <v>15657</v>
      </c>
      <c r="I13" s="24">
        <v>15657</v>
      </c>
      <c r="J13" s="24">
        <v>46971</v>
      </c>
      <c r="K13" s="24">
        <v>15657</v>
      </c>
      <c r="L13" s="24">
        <v>15657</v>
      </c>
      <c r="M13" s="24">
        <v>15657</v>
      </c>
      <c r="N13" s="24">
        <v>46971</v>
      </c>
      <c r="O13" s="24">
        <v>12133</v>
      </c>
      <c r="P13" s="24">
        <v>15657</v>
      </c>
      <c r="Q13" s="24">
        <v>15657</v>
      </c>
      <c r="R13" s="24">
        <v>43447</v>
      </c>
      <c r="S13" s="24"/>
      <c r="T13" s="24"/>
      <c r="U13" s="24"/>
      <c r="V13" s="24"/>
      <c r="W13" s="24">
        <v>137389</v>
      </c>
      <c r="X13" s="24">
        <v>14561428</v>
      </c>
      <c r="Y13" s="24">
        <v>-14424039</v>
      </c>
      <c r="Z13" s="6">
        <v>-99.06</v>
      </c>
      <c r="AA13" s="22">
        <v>12188088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37879069</v>
      </c>
      <c r="D15" s="19">
        <f>SUM(D16:D18)</f>
        <v>0</v>
      </c>
      <c r="E15" s="20">
        <f t="shared" si="2"/>
        <v>30281290</v>
      </c>
      <c r="F15" s="21">
        <f t="shared" si="2"/>
        <v>31184290</v>
      </c>
      <c r="G15" s="21">
        <f t="shared" si="2"/>
        <v>881929</v>
      </c>
      <c r="H15" s="21">
        <f t="shared" si="2"/>
        <v>899970</v>
      </c>
      <c r="I15" s="21">
        <f t="shared" si="2"/>
        <v>1062197</v>
      </c>
      <c r="J15" s="21">
        <f t="shared" si="2"/>
        <v>2844096</v>
      </c>
      <c r="K15" s="21">
        <f t="shared" si="2"/>
        <v>921577</v>
      </c>
      <c r="L15" s="21">
        <f t="shared" si="2"/>
        <v>996093</v>
      </c>
      <c r="M15" s="21">
        <f t="shared" si="2"/>
        <v>768608</v>
      </c>
      <c r="N15" s="21">
        <f t="shared" si="2"/>
        <v>2686278</v>
      </c>
      <c r="O15" s="21">
        <f t="shared" si="2"/>
        <v>895164</v>
      </c>
      <c r="P15" s="21">
        <f t="shared" si="2"/>
        <v>1040168</v>
      </c>
      <c r="Q15" s="21">
        <f t="shared" si="2"/>
        <v>983624</v>
      </c>
      <c r="R15" s="21">
        <f t="shared" si="2"/>
        <v>2918956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8449330</v>
      </c>
      <c r="X15" s="21">
        <f t="shared" si="2"/>
        <v>12776905</v>
      </c>
      <c r="Y15" s="21">
        <f t="shared" si="2"/>
        <v>-4327575</v>
      </c>
      <c r="Z15" s="4">
        <f>+IF(X15&lt;&gt;0,+(Y15/X15)*100,0)</f>
        <v>-33.87029174905816</v>
      </c>
      <c r="AA15" s="19">
        <f>SUM(AA16:AA18)</f>
        <v>31184290</v>
      </c>
    </row>
    <row r="16" spans="1:27" ht="13.5">
      <c r="A16" s="5" t="s">
        <v>43</v>
      </c>
      <c r="B16" s="3"/>
      <c r="C16" s="22">
        <v>4320440</v>
      </c>
      <c r="D16" s="22"/>
      <c r="E16" s="23">
        <v>2468572</v>
      </c>
      <c r="F16" s="24">
        <v>3038572</v>
      </c>
      <c r="G16" s="24">
        <v>228841</v>
      </c>
      <c r="H16" s="24">
        <v>222166</v>
      </c>
      <c r="I16" s="24">
        <v>365705</v>
      </c>
      <c r="J16" s="24">
        <v>816712</v>
      </c>
      <c r="K16" s="24">
        <v>215592</v>
      </c>
      <c r="L16" s="24">
        <v>291317</v>
      </c>
      <c r="M16" s="24">
        <v>232589</v>
      </c>
      <c r="N16" s="24">
        <v>739498</v>
      </c>
      <c r="O16" s="24">
        <v>153509</v>
      </c>
      <c r="P16" s="24">
        <v>341652</v>
      </c>
      <c r="Q16" s="24">
        <v>254791</v>
      </c>
      <c r="R16" s="24">
        <v>749952</v>
      </c>
      <c r="S16" s="24"/>
      <c r="T16" s="24"/>
      <c r="U16" s="24"/>
      <c r="V16" s="24"/>
      <c r="W16" s="24">
        <v>2306162</v>
      </c>
      <c r="X16" s="24">
        <v>1605536</v>
      </c>
      <c r="Y16" s="24">
        <v>700626</v>
      </c>
      <c r="Z16" s="6">
        <v>43.64</v>
      </c>
      <c r="AA16" s="22">
        <v>3038572</v>
      </c>
    </row>
    <row r="17" spans="1:27" ht="13.5">
      <c r="A17" s="5" t="s">
        <v>44</v>
      </c>
      <c r="B17" s="3"/>
      <c r="C17" s="22">
        <v>33558629</v>
      </c>
      <c r="D17" s="22"/>
      <c r="E17" s="23">
        <v>27812718</v>
      </c>
      <c r="F17" s="24">
        <v>28145718</v>
      </c>
      <c r="G17" s="24">
        <v>653088</v>
      </c>
      <c r="H17" s="24">
        <v>677804</v>
      </c>
      <c r="I17" s="24">
        <v>696492</v>
      </c>
      <c r="J17" s="24">
        <v>2027384</v>
      </c>
      <c r="K17" s="24">
        <v>705985</v>
      </c>
      <c r="L17" s="24">
        <v>704776</v>
      </c>
      <c r="M17" s="24">
        <v>536019</v>
      </c>
      <c r="N17" s="24">
        <v>1946780</v>
      </c>
      <c r="O17" s="24">
        <v>741655</v>
      </c>
      <c r="P17" s="24">
        <v>698516</v>
      </c>
      <c r="Q17" s="24">
        <v>728833</v>
      </c>
      <c r="R17" s="24">
        <v>2169004</v>
      </c>
      <c r="S17" s="24"/>
      <c r="T17" s="24"/>
      <c r="U17" s="24"/>
      <c r="V17" s="24"/>
      <c r="W17" s="24">
        <v>6143168</v>
      </c>
      <c r="X17" s="24">
        <v>11171369</v>
      </c>
      <c r="Y17" s="24">
        <v>-5028201</v>
      </c>
      <c r="Z17" s="6">
        <v>-45.01</v>
      </c>
      <c r="AA17" s="22">
        <v>28145718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368376252</v>
      </c>
      <c r="D19" s="19">
        <f>SUM(D20:D23)</f>
        <v>0</v>
      </c>
      <c r="E19" s="20">
        <f t="shared" si="3"/>
        <v>386360543</v>
      </c>
      <c r="F19" s="21">
        <f t="shared" si="3"/>
        <v>393373780</v>
      </c>
      <c r="G19" s="21">
        <f t="shared" si="3"/>
        <v>44800963</v>
      </c>
      <c r="H19" s="21">
        <f t="shared" si="3"/>
        <v>30170717</v>
      </c>
      <c r="I19" s="21">
        <f t="shared" si="3"/>
        <v>27891726</v>
      </c>
      <c r="J19" s="21">
        <f t="shared" si="3"/>
        <v>102863406</v>
      </c>
      <c r="K19" s="21">
        <f t="shared" si="3"/>
        <v>28102578</v>
      </c>
      <c r="L19" s="21">
        <f t="shared" si="3"/>
        <v>28383004</v>
      </c>
      <c r="M19" s="21">
        <f t="shared" si="3"/>
        <v>42640981</v>
      </c>
      <c r="N19" s="21">
        <f t="shared" si="3"/>
        <v>99126563</v>
      </c>
      <c r="O19" s="21">
        <f t="shared" si="3"/>
        <v>29206859</v>
      </c>
      <c r="P19" s="21">
        <f t="shared" si="3"/>
        <v>28640208</v>
      </c>
      <c r="Q19" s="21">
        <f t="shared" si="3"/>
        <v>37466310</v>
      </c>
      <c r="R19" s="21">
        <f t="shared" si="3"/>
        <v>95313377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297303346</v>
      </c>
      <c r="X19" s="21">
        <f t="shared" si="3"/>
        <v>299450789</v>
      </c>
      <c r="Y19" s="21">
        <f t="shared" si="3"/>
        <v>-2147443</v>
      </c>
      <c r="Z19" s="4">
        <f>+IF(X19&lt;&gt;0,+(Y19/X19)*100,0)</f>
        <v>-0.7171271804530126</v>
      </c>
      <c r="AA19" s="19">
        <f>SUM(AA20:AA23)</f>
        <v>393373780</v>
      </c>
    </row>
    <row r="20" spans="1:27" ht="13.5">
      <c r="A20" s="5" t="s">
        <v>47</v>
      </c>
      <c r="B20" s="3"/>
      <c r="C20" s="22">
        <v>227853008</v>
      </c>
      <c r="D20" s="22"/>
      <c r="E20" s="23">
        <v>241994978</v>
      </c>
      <c r="F20" s="24">
        <v>244627213</v>
      </c>
      <c r="G20" s="24">
        <v>22977241</v>
      </c>
      <c r="H20" s="24">
        <v>21388673</v>
      </c>
      <c r="I20" s="24">
        <v>19096468</v>
      </c>
      <c r="J20" s="24">
        <v>63462382</v>
      </c>
      <c r="K20" s="24">
        <v>19477145</v>
      </c>
      <c r="L20" s="24">
        <v>18986782</v>
      </c>
      <c r="M20" s="24">
        <v>20953335</v>
      </c>
      <c r="N20" s="24">
        <v>59417262</v>
      </c>
      <c r="O20" s="24">
        <v>18561946</v>
      </c>
      <c r="P20" s="24">
        <v>18375886</v>
      </c>
      <c r="Q20" s="24">
        <v>19779981</v>
      </c>
      <c r="R20" s="24">
        <v>56717813</v>
      </c>
      <c r="S20" s="24"/>
      <c r="T20" s="24"/>
      <c r="U20" s="24"/>
      <c r="V20" s="24"/>
      <c r="W20" s="24">
        <v>179597457</v>
      </c>
      <c r="X20" s="24">
        <v>181657641</v>
      </c>
      <c r="Y20" s="24">
        <v>-2060184</v>
      </c>
      <c r="Z20" s="6">
        <v>-1.13</v>
      </c>
      <c r="AA20" s="22">
        <v>244627213</v>
      </c>
    </row>
    <row r="21" spans="1:27" ht="13.5">
      <c r="A21" s="5" t="s">
        <v>48</v>
      </c>
      <c r="B21" s="3"/>
      <c r="C21" s="22">
        <v>56079092</v>
      </c>
      <c r="D21" s="22"/>
      <c r="E21" s="23">
        <v>59466895</v>
      </c>
      <c r="F21" s="24">
        <v>61066896</v>
      </c>
      <c r="G21" s="24">
        <v>4921675</v>
      </c>
      <c r="H21" s="24">
        <v>3656549</v>
      </c>
      <c r="I21" s="24">
        <v>3578668</v>
      </c>
      <c r="J21" s="24">
        <v>12156892</v>
      </c>
      <c r="K21" s="24">
        <v>3759464</v>
      </c>
      <c r="L21" s="24">
        <v>4198194</v>
      </c>
      <c r="M21" s="24">
        <v>6514504</v>
      </c>
      <c r="N21" s="24">
        <v>14472162</v>
      </c>
      <c r="O21" s="24">
        <v>5253474</v>
      </c>
      <c r="P21" s="24">
        <v>4884842</v>
      </c>
      <c r="Q21" s="24">
        <v>5135614</v>
      </c>
      <c r="R21" s="24">
        <v>15273930</v>
      </c>
      <c r="S21" s="24"/>
      <c r="T21" s="24"/>
      <c r="U21" s="24"/>
      <c r="V21" s="24"/>
      <c r="W21" s="24">
        <v>41902984</v>
      </c>
      <c r="X21" s="24">
        <v>46992115</v>
      </c>
      <c r="Y21" s="24">
        <v>-5089131</v>
      </c>
      <c r="Z21" s="6">
        <v>-10.83</v>
      </c>
      <c r="AA21" s="22">
        <v>61066896</v>
      </c>
    </row>
    <row r="22" spans="1:27" ht="13.5">
      <c r="A22" s="5" t="s">
        <v>49</v>
      </c>
      <c r="B22" s="3"/>
      <c r="C22" s="25">
        <v>52712107</v>
      </c>
      <c r="D22" s="25"/>
      <c r="E22" s="26">
        <v>51680736</v>
      </c>
      <c r="F22" s="27">
        <v>53880737</v>
      </c>
      <c r="G22" s="27">
        <v>10572411</v>
      </c>
      <c r="H22" s="27">
        <v>3118058</v>
      </c>
      <c r="I22" s="27">
        <v>2627334</v>
      </c>
      <c r="J22" s="27">
        <v>16317803</v>
      </c>
      <c r="K22" s="27">
        <v>3527913</v>
      </c>
      <c r="L22" s="27">
        <v>3213223</v>
      </c>
      <c r="M22" s="27">
        <v>9552484</v>
      </c>
      <c r="N22" s="27">
        <v>16293620</v>
      </c>
      <c r="O22" s="27">
        <v>3363437</v>
      </c>
      <c r="P22" s="27">
        <v>3392507</v>
      </c>
      <c r="Q22" s="27">
        <v>7802862</v>
      </c>
      <c r="R22" s="27">
        <v>14558806</v>
      </c>
      <c r="S22" s="27"/>
      <c r="T22" s="27"/>
      <c r="U22" s="27"/>
      <c r="V22" s="27"/>
      <c r="W22" s="27">
        <v>47170229</v>
      </c>
      <c r="X22" s="27">
        <v>43340248</v>
      </c>
      <c r="Y22" s="27">
        <v>3829981</v>
      </c>
      <c r="Z22" s="7">
        <v>8.84</v>
      </c>
      <c r="AA22" s="25">
        <v>53880737</v>
      </c>
    </row>
    <row r="23" spans="1:27" ht="13.5">
      <c r="A23" s="5" t="s">
        <v>50</v>
      </c>
      <c r="B23" s="3"/>
      <c r="C23" s="22">
        <v>31732045</v>
      </c>
      <c r="D23" s="22"/>
      <c r="E23" s="23">
        <v>33217934</v>
      </c>
      <c r="F23" s="24">
        <v>33798934</v>
      </c>
      <c r="G23" s="24">
        <v>6329636</v>
      </c>
      <c r="H23" s="24">
        <v>2007437</v>
      </c>
      <c r="I23" s="24">
        <v>2589256</v>
      </c>
      <c r="J23" s="24">
        <v>10926329</v>
      </c>
      <c r="K23" s="24">
        <v>1338056</v>
      </c>
      <c r="L23" s="24">
        <v>1984805</v>
      </c>
      <c r="M23" s="24">
        <v>5620658</v>
      </c>
      <c r="N23" s="24">
        <v>8943519</v>
      </c>
      <c r="O23" s="24">
        <v>2028002</v>
      </c>
      <c r="P23" s="24">
        <v>1986973</v>
      </c>
      <c r="Q23" s="24">
        <v>4747853</v>
      </c>
      <c r="R23" s="24">
        <v>8762828</v>
      </c>
      <c r="S23" s="24"/>
      <c r="T23" s="24"/>
      <c r="U23" s="24"/>
      <c r="V23" s="24"/>
      <c r="W23" s="24">
        <v>28632676</v>
      </c>
      <c r="X23" s="24">
        <v>27460785</v>
      </c>
      <c r="Y23" s="24">
        <v>1171891</v>
      </c>
      <c r="Z23" s="6">
        <v>4.27</v>
      </c>
      <c r="AA23" s="22">
        <v>33798934</v>
      </c>
    </row>
    <row r="24" spans="1:27" ht="13.5">
      <c r="A24" s="2" t="s">
        <v>51</v>
      </c>
      <c r="B24" s="8" t="s">
        <v>52</v>
      </c>
      <c r="C24" s="19">
        <v>22018</v>
      </c>
      <c r="D24" s="19"/>
      <c r="E24" s="20">
        <v>23300</v>
      </c>
      <c r="F24" s="21">
        <v>23300</v>
      </c>
      <c r="G24" s="21">
        <v>1885</v>
      </c>
      <c r="H24" s="21">
        <v>1885</v>
      </c>
      <c r="I24" s="21">
        <v>1885</v>
      </c>
      <c r="J24" s="21">
        <v>5655</v>
      </c>
      <c r="K24" s="21">
        <v>1885</v>
      </c>
      <c r="L24" s="21">
        <v>1885</v>
      </c>
      <c r="M24" s="21">
        <v>1885</v>
      </c>
      <c r="N24" s="21">
        <v>5655</v>
      </c>
      <c r="O24" s="21">
        <v>1998</v>
      </c>
      <c r="P24" s="21">
        <v>1998</v>
      </c>
      <c r="Q24" s="21">
        <v>1998</v>
      </c>
      <c r="R24" s="21">
        <v>5994</v>
      </c>
      <c r="S24" s="21"/>
      <c r="T24" s="21"/>
      <c r="U24" s="21"/>
      <c r="V24" s="21"/>
      <c r="W24" s="21">
        <v>17304</v>
      </c>
      <c r="X24" s="21">
        <v>17478</v>
      </c>
      <c r="Y24" s="21">
        <v>-174</v>
      </c>
      <c r="Z24" s="4">
        <v>-1</v>
      </c>
      <c r="AA24" s="19">
        <v>23300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612864622</v>
      </c>
      <c r="D25" s="40">
        <f>+D5+D9+D15+D19+D24</f>
        <v>0</v>
      </c>
      <c r="E25" s="41">
        <f t="shared" si="4"/>
        <v>628440876</v>
      </c>
      <c r="F25" s="42">
        <f t="shared" si="4"/>
        <v>636270818</v>
      </c>
      <c r="G25" s="42">
        <f t="shared" si="4"/>
        <v>63479732</v>
      </c>
      <c r="H25" s="42">
        <f t="shared" si="4"/>
        <v>47947240</v>
      </c>
      <c r="I25" s="42">
        <f t="shared" si="4"/>
        <v>37273318</v>
      </c>
      <c r="J25" s="42">
        <f t="shared" si="4"/>
        <v>148700290</v>
      </c>
      <c r="K25" s="42">
        <f t="shared" si="4"/>
        <v>38220148</v>
      </c>
      <c r="L25" s="42">
        <f t="shared" si="4"/>
        <v>37609751</v>
      </c>
      <c r="M25" s="42">
        <f t="shared" si="4"/>
        <v>58385761</v>
      </c>
      <c r="N25" s="42">
        <f t="shared" si="4"/>
        <v>134215660</v>
      </c>
      <c r="O25" s="42">
        <f t="shared" si="4"/>
        <v>41721085</v>
      </c>
      <c r="P25" s="42">
        <f t="shared" si="4"/>
        <v>38122556</v>
      </c>
      <c r="Q25" s="42">
        <f t="shared" si="4"/>
        <v>53349060</v>
      </c>
      <c r="R25" s="42">
        <f t="shared" si="4"/>
        <v>133192701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416108651</v>
      </c>
      <c r="X25" s="42">
        <f t="shared" si="4"/>
        <v>452152719</v>
      </c>
      <c r="Y25" s="42">
        <f t="shared" si="4"/>
        <v>-36044068</v>
      </c>
      <c r="Z25" s="43">
        <f>+IF(X25&lt;&gt;0,+(Y25/X25)*100,0)</f>
        <v>-7.971657912334703</v>
      </c>
      <c r="AA25" s="40">
        <f>+AA5+AA9+AA15+AA19+AA24</f>
        <v>636270818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80474323</v>
      </c>
      <c r="D28" s="19">
        <f>SUM(D29:D31)</f>
        <v>0</v>
      </c>
      <c r="E28" s="20">
        <f t="shared" si="5"/>
        <v>96491042</v>
      </c>
      <c r="F28" s="21">
        <f t="shared" si="5"/>
        <v>95707615</v>
      </c>
      <c r="G28" s="21">
        <f t="shared" si="5"/>
        <v>4852066</v>
      </c>
      <c r="H28" s="21">
        <f t="shared" si="5"/>
        <v>7935902</v>
      </c>
      <c r="I28" s="21">
        <f t="shared" si="5"/>
        <v>5908767</v>
      </c>
      <c r="J28" s="21">
        <f t="shared" si="5"/>
        <v>18696735</v>
      </c>
      <c r="K28" s="21">
        <f t="shared" si="5"/>
        <v>6186861</v>
      </c>
      <c r="L28" s="21">
        <f t="shared" si="5"/>
        <v>7939785</v>
      </c>
      <c r="M28" s="21">
        <f t="shared" si="5"/>
        <v>7599425</v>
      </c>
      <c r="N28" s="21">
        <f t="shared" si="5"/>
        <v>21726071</v>
      </c>
      <c r="O28" s="21">
        <f t="shared" si="5"/>
        <v>5763098</v>
      </c>
      <c r="P28" s="21">
        <f t="shared" si="5"/>
        <v>5691245</v>
      </c>
      <c r="Q28" s="21">
        <f t="shared" si="5"/>
        <v>5607384</v>
      </c>
      <c r="R28" s="21">
        <f t="shared" si="5"/>
        <v>17061727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57484533</v>
      </c>
      <c r="X28" s="21">
        <f t="shared" si="5"/>
        <v>56620892</v>
      </c>
      <c r="Y28" s="21">
        <f t="shared" si="5"/>
        <v>863641</v>
      </c>
      <c r="Z28" s="4">
        <f>+IF(X28&lt;&gt;0,+(Y28/X28)*100,0)</f>
        <v>1.525304475952092</v>
      </c>
      <c r="AA28" s="19">
        <f>SUM(AA29:AA31)</f>
        <v>95707615</v>
      </c>
    </row>
    <row r="29" spans="1:27" ht="13.5">
      <c r="A29" s="5" t="s">
        <v>33</v>
      </c>
      <c r="B29" s="3"/>
      <c r="C29" s="22">
        <v>18627895</v>
      </c>
      <c r="D29" s="22"/>
      <c r="E29" s="23">
        <v>21389825</v>
      </c>
      <c r="F29" s="24">
        <v>20652047</v>
      </c>
      <c r="G29" s="24">
        <v>1162239</v>
      </c>
      <c r="H29" s="24">
        <v>2734722</v>
      </c>
      <c r="I29" s="24">
        <v>1380125</v>
      </c>
      <c r="J29" s="24">
        <v>5277086</v>
      </c>
      <c r="K29" s="24">
        <v>1298003</v>
      </c>
      <c r="L29" s="24">
        <v>1357691</v>
      </c>
      <c r="M29" s="24">
        <v>1722819</v>
      </c>
      <c r="N29" s="24">
        <v>4378513</v>
      </c>
      <c r="O29" s="24">
        <v>1340075</v>
      </c>
      <c r="P29" s="24">
        <v>1353960</v>
      </c>
      <c r="Q29" s="24">
        <v>1419560</v>
      </c>
      <c r="R29" s="24">
        <v>4113595</v>
      </c>
      <c r="S29" s="24"/>
      <c r="T29" s="24"/>
      <c r="U29" s="24"/>
      <c r="V29" s="24"/>
      <c r="W29" s="24">
        <v>13769194</v>
      </c>
      <c r="X29" s="24">
        <v>15670113</v>
      </c>
      <c r="Y29" s="24">
        <v>-1900919</v>
      </c>
      <c r="Z29" s="6">
        <v>-12.13</v>
      </c>
      <c r="AA29" s="22">
        <v>20652047</v>
      </c>
    </row>
    <row r="30" spans="1:27" ht="13.5">
      <c r="A30" s="5" t="s">
        <v>34</v>
      </c>
      <c r="B30" s="3"/>
      <c r="C30" s="25">
        <v>32921014</v>
      </c>
      <c r="D30" s="25"/>
      <c r="E30" s="26">
        <v>39689277</v>
      </c>
      <c r="F30" s="27">
        <v>39279837</v>
      </c>
      <c r="G30" s="27">
        <v>2044079</v>
      </c>
      <c r="H30" s="27">
        <v>2527901</v>
      </c>
      <c r="I30" s="27">
        <v>2579127</v>
      </c>
      <c r="J30" s="27">
        <v>7151107</v>
      </c>
      <c r="K30" s="27">
        <v>2388732</v>
      </c>
      <c r="L30" s="27">
        <v>3428113</v>
      </c>
      <c r="M30" s="27">
        <v>2957296</v>
      </c>
      <c r="N30" s="27">
        <v>8774141</v>
      </c>
      <c r="O30" s="27">
        <v>1913764</v>
      </c>
      <c r="P30" s="27">
        <v>2317458</v>
      </c>
      <c r="Q30" s="27">
        <v>1830386</v>
      </c>
      <c r="R30" s="27">
        <v>6061608</v>
      </c>
      <c r="S30" s="27"/>
      <c r="T30" s="27"/>
      <c r="U30" s="27"/>
      <c r="V30" s="27"/>
      <c r="W30" s="27">
        <v>21986856</v>
      </c>
      <c r="X30" s="27">
        <v>22762518</v>
      </c>
      <c r="Y30" s="27">
        <v>-775662</v>
      </c>
      <c r="Z30" s="7">
        <v>-3.41</v>
      </c>
      <c r="AA30" s="25">
        <v>39279837</v>
      </c>
    </row>
    <row r="31" spans="1:27" ht="13.5">
      <c r="A31" s="5" t="s">
        <v>35</v>
      </c>
      <c r="B31" s="3"/>
      <c r="C31" s="22">
        <v>28925414</v>
      </c>
      <c r="D31" s="22"/>
      <c r="E31" s="23">
        <v>35411940</v>
      </c>
      <c r="F31" s="24">
        <v>35775731</v>
      </c>
      <c r="G31" s="24">
        <v>1645748</v>
      </c>
      <c r="H31" s="24">
        <v>2673279</v>
      </c>
      <c r="I31" s="24">
        <v>1949515</v>
      </c>
      <c r="J31" s="24">
        <v>6268542</v>
      </c>
      <c r="K31" s="24">
        <v>2500126</v>
      </c>
      <c r="L31" s="24">
        <v>3153981</v>
      </c>
      <c r="M31" s="24">
        <v>2919310</v>
      </c>
      <c r="N31" s="24">
        <v>8573417</v>
      </c>
      <c r="O31" s="24">
        <v>2509259</v>
      </c>
      <c r="P31" s="24">
        <v>2019827</v>
      </c>
      <c r="Q31" s="24">
        <v>2357438</v>
      </c>
      <c r="R31" s="24">
        <v>6886524</v>
      </c>
      <c r="S31" s="24"/>
      <c r="T31" s="24"/>
      <c r="U31" s="24"/>
      <c r="V31" s="24"/>
      <c r="W31" s="24">
        <v>21728483</v>
      </c>
      <c r="X31" s="24">
        <v>18188261</v>
      </c>
      <c r="Y31" s="24">
        <v>3540222</v>
      </c>
      <c r="Z31" s="6">
        <v>19.46</v>
      </c>
      <c r="AA31" s="22">
        <v>35775731</v>
      </c>
    </row>
    <row r="32" spans="1:27" ht="13.5">
      <c r="A32" s="2" t="s">
        <v>36</v>
      </c>
      <c r="B32" s="3"/>
      <c r="C32" s="19">
        <f aca="true" t="shared" si="6" ref="C32:Y32">SUM(C33:C37)</f>
        <v>83529206</v>
      </c>
      <c r="D32" s="19">
        <f>SUM(D33:D37)</f>
        <v>0</v>
      </c>
      <c r="E32" s="20">
        <f t="shared" si="6"/>
        <v>103223212</v>
      </c>
      <c r="F32" s="21">
        <f t="shared" si="6"/>
        <v>91619740</v>
      </c>
      <c r="G32" s="21">
        <f t="shared" si="6"/>
        <v>5155323</v>
      </c>
      <c r="H32" s="21">
        <f t="shared" si="6"/>
        <v>5628224</v>
      </c>
      <c r="I32" s="21">
        <f t="shared" si="6"/>
        <v>6316409</v>
      </c>
      <c r="J32" s="21">
        <f t="shared" si="6"/>
        <v>17099956</v>
      </c>
      <c r="K32" s="21">
        <f t="shared" si="6"/>
        <v>5120346</v>
      </c>
      <c r="L32" s="21">
        <f t="shared" si="6"/>
        <v>6603537</v>
      </c>
      <c r="M32" s="21">
        <f t="shared" si="6"/>
        <v>4964967</v>
      </c>
      <c r="N32" s="21">
        <f t="shared" si="6"/>
        <v>16688850</v>
      </c>
      <c r="O32" s="21">
        <f t="shared" si="6"/>
        <v>5070647</v>
      </c>
      <c r="P32" s="21">
        <f t="shared" si="6"/>
        <v>4583404</v>
      </c>
      <c r="Q32" s="21">
        <f t="shared" si="6"/>
        <v>5008423</v>
      </c>
      <c r="R32" s="21">
        <f t="shared" si="6"/>
        <v>14662474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48451280</v>
      </c>
      <c r="X32" s="21">
        <f t="shared" si="6"/>
        <v>65358888</v>
      </c>
      <c r="Y32" s="21">
        <f t="shared" si="6"/>
        <v>-16907608</v>
      </c>
      <c r="Z32" s="4">
        <f>+IF(X32&lt;&gt;0,+(Y32/X32)*100,0)</f>
        <v>-25.868873411677384</v>
      </c>
      <c r="AA32" s="19">
        <f>SUM(AA33:AA37)</f>
        <v>91619740</v>
      </c>
    </row>
    <row r="33" spans="1:27" ht="13.5">
      <c r="A33" s="5" t="s">
        <v>37</v>
      </c>
      <c r="B33" s="3"/>
      <c r="C33" s="22">
        <v>15740484</v>
      </c>
      <c r="D33" s="22"/>
      <c r="E33" s="23">
        <v>17744396</v>
      </c>
      <c r="F33" s="24">
        <v>17743394</v>
      </c>
      <c r="G33" s="24">
        <v>1034154</v>
      </c>
      <c r="H33" s="24">
        <v>1251737</v>
      </c>
      <c r="I33" s="24">
        <v>1196539</v>
      </c>
      <c r="J33" s="24">
        <v>3482430</v>
      </c>
      <c r="K33" s="24">
        <v>1164029</v>
      </c>
      <c r="L33" s="24">
        <v>1673821</v>
      </c>
      <c r="M33" s="24">
        <v>1134690</v>
      </c>
      <c r="N33" s="24">
        <v>3972540</v>
      </c>
      <c r="O33" s="24">
        <v>1209942</v>
      </c>
      <c r="P33" s="24">
        <v>1232517</v>
      </c>
      <c r="Q33" s="24">
        <v>1288718</v>
      </c>
      <c r="R33" s="24">
        <v>3731177</v>
      </c>
      <c r="S33" s="24"/>
      <c r="T33" s="24"/>
      <c r="U33" s="24"/>
      <c r="V33" s="24"/>
      <c r="W33" s="24">
        <v>11186147</v>
      </c>
      <c r="X33" s="24">
        <v>12822123</v>
      </c>
      <c r="Y33" s="24">
        <v>-1635976</v>
      </c>
      <c r="Z33" s="6">
        <v>-12.76</v>
      </c>
      <c r="AA33" s="22">
        <v>17743394</v>
      </c>
    </row>
    <row r="34" spans="1:27" ht="13.5">
      <c r="A34" s="5" t="s">
        <v>38</v>
      </c>
      <c r="B34" s="3"/>
      <c r="C34" s="22">
        <v>16494346</v>
      </c>
      <c r="D34" s="22"/>
      <c r="E34" s="23">
        <v>21290748</v>
      </c>
      <c r="F34" s="24">
        <v>20297577</v>
      </c>
      <c r="G34" s="24">
        <v>891329</v>
      </c>
      <c r="H34" s="24">
        <v>1483048</v>
      </c>
      <c r="I34" s="24">
        <v>1395895</v>
      </c>
      <c r="J34" s="24">
        <v>3770272</v>
      </c>
      <c r="K34" s="24">
        <v>1416141</v>
      </c>
      <c r="L34" s="24">
        <v>2082375</v>
      </c>
      <c r="M34" s="24">
        <v>1482657</v>
      </c>
      <c r="N34" s="24">
        <v>4981173</v>
      </c>
      <c r="O34" s="24">
        <v>1655570</v>
      </c>
      <c r="P34" s="24">
        <v>1390491</v>
      </c>
      <c r="Q34" s="24">
        <v>1418585</v>
      </c>
      <c r="R34" s="24">
        <v>4464646</v>
      </c>
      <c r="S34" s="24"/>
      <c r="T34" s="24"/>
      <c r="U34" s="24"/>
      <c r="V34" s="24"/>
      <c r="W34" s="24">
        <v>13216091</v>
      </c>
      <c r="X34" s="24">
        <v>15490127</v>
      </c>
      <c r="Y34" s="24">
        <v>-2274036</v>
      </c>
      <c r="Z34" s="6">
        <v>-14.68</v>
      </c>
      <c r="AA34" s="22">
        <v>20297577</v>
      </c>
    </row>
    <row r="35" spans="1:27" ht="13.5">
      <c r="A35" s="5" t="s">
        <v>39</v>
      </c>
      <c r="B35" s="3"/>
      <c r="C35" s="22">
        <v>30197796</v>
      </c>
      <c r="D35" s="22"/>
      <c r="E35" s="23">
        <v>40022594</v>
      </c>
      <c r="F35" s="24">
        <v>39680411</v>
      </c>
      <c r="G35" s="24">
        <v>1194956</v>
      </c>
      <c r="H35" s="24">
        <v>1748668</v>
      </c>
      <c r="I35" s="24">
        <v>1861297</v>
      </c>
      <c r="J35" s="24">
        <v>4804921</v>
      </c>
      <c r="K35" s="24">
        <v>1719836</v>
      </c>
      <c r="L35" s="24">
        <v>2652032</v>
      </c>
      <c r="M35" s="24">
        <v>2184265</v>
      </c>
      <c r="N35" s="24">
        <v>6556133</v>
      </c>
      <c r="O35" s="24">
        <v>2059242</v>
      </c>
      <c r="P35" s="24">
        <v>1809594</v>
      </c>
      <c r="Q35" s="24">
        <v>1767573</v>
      </c>
      <c r="R35" s="24">
        <v>5636409</v>
      </c>
      <c r="S35" s="24"/>
      <c r="T35" s="24"/>
      <c r="U35" s="24"/>
      <c r="V35" s="24"/>
      <c r="W35" s="24">
        <v>16997463</v>
      </c>
      <c r="X35" s="24">
        <v>19060950</v>
      </c>
      <c r="Y35" s="24">
        <v>-2063487</v>
      </c>
      <c r="Z35" s="6">
        <v>-10.83</v>
      </c>
      <c r="AA35" s="22">
        <v>39680411</v>
      </c>
    </row>
    <row r="36" spans="1:27" ht="13.5">
      <c r="A36" s="5" t="s">
        <v>40</v>
      </c>
      <c r="B36" s="3"/>
      <c r="C36" s="22">
        <v>21096580</v>
      </c>
      <c r="D36" s="22"/>
      <c r="E36" s="23">
        <v>24165474</v>
      </c>
      <c r="F36" s="24">
        <v>13898358</v>
      </c>
      <c r="G36" s="24">
        <v>2034884</v>
      </c>
      <c r="H36" s="24">
        <v>1144771</v>
      </c>
      <c r="I36" s="24">
        <v>1862678</v>
      </c>
      <c r="J36" s="24">
        <v>5042333</v>
      </c>
      <c r="K36" s="24">
        <v>820340</v>
      </c>
      <c r="L36" s="24">
        <v>195309</v>
      </c>
      <c r="M36" s="24">
        <v>163355</v>
      </c>
      <c r="N36" s="24">
        <v>1179004</v>
      </c>
      <c r="O36" s="24">
        <v>145893</v>
      </c>
      <c r="P36" s="24">
        <v>150802</v>
      </c>
      <c r="Q36" s="24">
        <v>533547</v>
      </c>
      <c r="R36" s="24">
        <v>830242</v>
      </c>
      <c r="S36" s="24"/>
      <c r="T36" s="24"/>
      <c r="U36" s="24"/>
      <c r="V36" s="24"/>
      <c r="W36" s="24">
        <v>7051579</v>
      </c>
      <c r="X36" s="24">
        <v>17985688</v>
      </c>
      <c r="Y36" s="24">
        <v>-10934109</v>
      </c>
      <c r="Z36" s="6">
        <v>-60.79</v>
      </c>
      <c r="AA36" s="22">
        <v>13898358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76171700</v>
      </c>
      <c r="D38" s="19">
        <f>SUM(D39:D41)</f>
        <v>0</v>
      </c>
      <c r="E38" s="20">
        <f t="shared" si="7"/>
        <v>89028071</v>
      </c>
      <c r="F38" s="21">
        <f t="shared" si="7"/>
        <v>88892261</v>
      </c>
      <c r="G38" s="21">
        <f t="shared" si="7"/>
        <v>2184588</v>
      </c>
      <c r="H38" s="21">
        <f t="shared" si="7"/>
        <v>7292232</v>
      </c>
      <c r="I38" s="21">
        <f t="shared" si="7"/>
        <v>5085849</v>
      </c>
      <c r="J38" s="21">
        <f t="shared" si="7"/>
        <v>14562669</v>
      </c>
      <c r="K38" s="21">
        <f t="shared" si="7"/>
        <v>5618748</v>
      </c>
      <c r="L38" s="21">
        <f t="shared" si="7"/>
        <v>6917946</v>
      </c>
      <c r="M38" s="21">
        <f t="shared" si="7"/>
        <v>5836010</v>
      </c>
      <c r="N38" s="21">
        <f t="shared" si="7"/>
        <v>18372704</v>
      </c>
      <c r="O38" s="21">
        <f t="shared" si="7"/>
        <v>4807712</v>
      </c>
      <c r="P38" s="21">
        <f t="shared" si="7"/>
        <v>5196033</v>
      </c>
      <c r="Q38" s="21">
        <f t="shared" si="7"/>
        <v>12702101</v>
      </c>
      <c r="R38" s="21">
        <f t="shared" si="7"/>
        <v>22705846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55641219</v>
      </c>
      <c r="X38" s="21">
        <f t="shared" si="7"/>
        <v>64399883</v>
      </c>
      <c r="Y38" s="21">
        <f t="shared" si="7"/>
        <v>-8758664</v>
      </c>
      <c r="Z38" s="4">
        <f>+IF(X38&lt;&gt;0,+(Y38/X38)*100,0)</f>
        <v>-13.600434646752385</v>
      </c>
      <c r="AA38" s="19">
        <f>SUM(AA39:AA41)</f>
        <v>88892261</v>
      </c>
    </row>
    <row r="39" spans="1:27" ht="13.5">
      <c r="A39" s="5" t="s">
        <v>43</v>
      </c>
      <c r="B39" s="3"/>
      <c r="C39" s="22">
        <v>12258510</v>
      </c>
      <c r="D39" s="22"/>
      <c r="E39" s="23">
        <v>12639868</v>
      </c>
      <c r="F39" s="24">
        <v>12714868</v>
      </c>
      <c r="G39" s="24">
        <v>693546</v>
      </c>
      <c r="H39" s="24">
        <v>755776</v>
      </c>
      <c r="I39" s="24">
        <v>809216</v>
      </c>
      <c r="J39" s="24">
        <v>2258538</v>
      </c>
      <c r="K39" s="24">
        <v>834389</v>
      </c>
      <c r="L39" s="24">
        <v>1383470</v>
      </c>
      <c r="M39" s="24">
        <v>946471</v>
      </c>
      <c r="N39" s="24">
        <v>3164330</v>
      </c>
      <c r="O39" s="24">
        <v>913475</v>
      </c>
      <c r="P39" s="24">
        <v>897325</v>
      </c>
      <c r="Q39" s="24">
        <v>992159</v>
      </c>
      <c r="R39" s="24">
        <v>2802959</v>
      </c>
      <c r="S39" s="24"/>
      <c r="T39" s="24"/>
      <c r="U39" s="24"/>
      <c r="V39" s="24"/>
      <c r="W39" s="24">
        <v>8225827</v>
      </c>
      <c r="X39" s="24">
        <v>8993000</v>
      </c>
      <c r="Y39" s="24">
        <v>-767173</v>
      </c>
      <c r="Z39" s="6">
        <v>-8.53</v>
      </c>
      <c r="AA39" s="22">
        <v>12714868</v>
      </c>
    </row>
    <row r="40" spans="1:27" ht="13.5">
      <c r="A40" s="5" t="s">
        <v>44</v>
      </c>
      <c r="B40" s="3"/>
      <c r="C40" s="22">
        <v>63913190</v>
      </c>
      <c r="D40" s="22"/>
      <c r="E40" s="23">
        <v>76388203</v>
      </c>
      <c r="F40" s="24">
        <v>76177393</v>
      </c>
      <c r="G40" s="24">
        <v>1491042</v>
      </c>
      <c r="H40" s="24">
        <v>6536456</v>
      </c>
      <c r="I40" s="24">
        <v>4276633</v>
      </c>
      <c r="J40" s="24">
        <v>12304131</v>
      </c>
      <c r="K40" s="24">
        <v>4784359</v>
      </c>
      <c r="L40" s="24">
        <v>5534476</v>
      </c>
      <c r="M40" s="24">
        <v>4889539</v>
      </c>
      <c r="N40" s="24">
        <v>15208374</v>
      </c>
      <c r="O40" s="24">
        <v>3894237</v>
      </c>
      <c r="P40" s="24">
        <v>4298708</v>
      </c>
      <c r="Q40" s="24">
        <v>11709942</v>
      </c>
      <c r="R40" s="24">
        <v>19902887</v>
      </c>
      <c r="S40" s="24"/>
      <c r="T40" s="24"/>
      <c r="U40" s="24"/>
      <c r="V40" s="24"/>
      <c r="W40" s="24">
        <v>47415392</v>
      </c>
      <c r="X40" s="24">
        <v>55406883</v>
      </c>
      <c r="Y40" s="24">
        <v>-7991491</v>
      </c>
      <c r="Z40" s="6">
        <v>-14.42</v>
      </c>
      <c r="AA40" s="22">
        <v>76177393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313944041</v>
      </c>
      <c r="D42" s="19">
        <f>SUM(D43:D46)</f>
        <v>0</v>
      </c>
      <c r="E42" s="20">
        <f t="shared" si="8"/>
        <v>351193743</v>
      </c>
      <c r="F42" s="21">
        <f t="shared" si="8"/>
        <v>347025421</v>
      </c>
      <c r="G42" s="21">
        <f t="shared" si="8"/>
        <v>4376155</v>
      </c>
      <c r="H42" s="21">
        <f t="shared" si="8"/>
        <v>39208661</v>
      </c>
      <c r="I42" s="21">
        <f t="shared" si="8"/>
        <v>28076402</v>
      </c>
      <c r="J42" s="21">
        <f t="shared" si="8"/>
        <v>71661218</v>
      </c>
      <c r="K42" s="21">
        <f t="shared" si="8"/>
        <v>24826669</v>
      </c>
      <c r="L42" s="21">
        <f t="shared" si="8"/>
        <v>25865200</v>
      </c>
      <c r="M42" s="21">
        <f t="shared" si="8"/>
        <v>35247720</v>
      </c>
      <c r="N42" s="21">
        <f t="shared" si="8"/>
        <v>85939589</v>
      </c>
      <c r="O42" s="21">
        <f t="shared" si="8"/>
        <v>20987661</v>
      </c>
      <c r="P42" s="21">
        <f t="shared" si="8"/>
        <v>23727629</v>
      </c>
      <c r="Q42" s="21">
        <f t="shared" si="8"/>
        <v>24714972</v>
      </c>
      <c r="R42" s="21">
        <f t="shared" si="8"/>
        <v>69430262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227031069</v>
      </c>
      <c r="X42" s="21">
        <f t="shared" si="8"/>
        <v>242714211</v>
      </c>
      <c r="Y42" s="21">
        <f t="shared" si="8"/>
        <v>-15683142</v>
      </c>
      <c r="Z42" s="4">
        <f>+IF(X42&lt;&gt;0,+(Y42/X42)*100,0)</f>
        <v>-6.4615672627426</v>
      </c>
      <c r="AA42" s="19">
        <f>SUM(AA43:AA46)</f>
        <v>347025421</v>
      </c>
    </row>
    <row r="43" spans="1:27" ht="13.5">
      <c r="A43" s="5" t="s">
        <v>47</v>
      </c>
      <c r="B43" s="3"/>
      <c r="C43" s="22">
        <v>194955087</v>
      </c>
      <c r="D43" s="22"/>
      <c r="E43" s="23">
        <v>216745631</v>
      </c>
      <c r="F43" s="24">
        <v>216717112</v>
      </c>
      <c r="G43" s="24">
        <v>1228641</v>
      </c>
      <c r="H43" s="24">
        <v>28642666</v>
      </c>
      <c r="I43" s="24">
        <v>19756570</v>
      </c>
      <c r="J43" s="24">
        <v>49627877</v>
      </c>
      <c r="K43" s="24">
        <v>16383440</v>
      </c>
      <c r="L43" s="24">
        <v>15749887</v>
      </c>
      <c r="M43" s="24">
        <v>19510347</v>
      </c>
      <c r="N43" s="24">
        <v>51643674</v>
      </c>
      <c r="O43" s="24">
        <v>11284446</v>
      </c>
      <c r="P43" s="24">
        <v>14446066</v>
      </c>
      <c r="Q43" s="24">
        <v>15178220</v>
      </c>
      <c r="R43" s="24">
        <v>40908732</v>
      </c>
      <c r="S43" s="24"/>
      <c r="T43" s="24"/>
      <c r="U43" s="24"/>
      <c r="V43" s="24"/>
      <c r="W43" s="24">
        <v>142180283</v>
      </c>
      <c r="X43" s="24">
        <v>151495570</v>
      </c>
      <c r="Y43" s="24">
        <v>-9315287</v>
      </c>
      <c r="Z43" s="6">
        <v>-6.15</v>
      </c>
      <c r="AA43" s="22">
        <v>216717112</v>
      </c>
    </row>
    <row r="44" spans="1:27" ht="13.5">
      <c r="A44" s="5" t="s">
        <v>48</v>
      </c>
      <c r="B44" s="3"/>
      <c r="C44" s="22">
        <v>52232681</v>
      </c>
      <c r="D44" s="22"/>
      <c r="E44" s="23">
        <v>59525029</v>
      </c>
      <c r="F44" s="24">
        <v>54900634</v>
      </c>
      <c r="G44" s="24">
        <v>869970</v>
      </c>
      <c r="H44" s="24">
        <v>4557694</v>
      </c>
      <c r="I44" s="24">
        <v>3581440</v>
      </c>
      <c r="J44" s="24">
        <v>9009104</v>
      </c>
      <c r="K44" s="24">
        <v>4157811</v>
      </c>
      <c r="L44" s="24">
        <v>4522284</v>
      </c>
      <c r="M44" s="24">
        <v>4763163</v>
      </c>
      <c r="N44" s="24">
        <v>13443258</v>
      </c>
      <c r="O44" s="24">
        <v>4823631</v>
      </c>
      <c r="P44" s="24">
        <v>4757859</v>
      </c>
      <c r="Q44" s="24">
        <v>4550980</v>
      </c>
      <c r="R44" s="24">
        <v>14132470</v>
      </c>
      <c r="S44" s="24"/>
      <c r="T44" s="24"/>
      <c r="U44" s="24"/>
      <c r="V44" s="24"/>
      <c r="W44" s="24">
        <v>36584832</v>
      </c>
      <c r="X44" s="24">
        <v>40512926</v>
      </c>
      <c r="Y44" s="24">
        <v>-3928094</v>
      </c>
      <c r="Z44" s="6">
        <v>-9.7</v>
      </c>
      <c r="AA44" s="22">
        <v>54900634</v>
      </c>
    </row>
    <row r="45" spans="1:27" ht="13.5">
      <c r="A45" s="5" t="s">
        <v>49</v>
      </c>
      <c r="B45" s="3"/>
      <c r="C45" s="25">
        <v>40275031</v>
      </c>
      <c r="D45" s="25"/>
      <c r="E45" s="26">
        <v>45408917</v>
      </c>
      <c r="F45" s="27">
        <v>46035241</v>
      </c>
      <c r="G45" s="27">
        <v>596848</v>
      </c>
      <c r="H45" s="27">
        <v>3983314</v>
      </c>
      <c r="I45" s="27">
        <v>2615748</v>
      </c>
      <c r="J45" s="27">
        <v>7195910</v>
      </c>
      <c r="K45" s="27">
        <v>2534232</v>
      </c>
      <c r="L45" s="27">
        <v>2933527</v>
      </c>
      <c r="M45" s="27">
        <v>8451216</v>
      </c>
      <c r="N45" s="27">
        <v>13918975</v>
      </c>
      <c r="O45" s="27">
        <v>2687211</v>
      </c>
      <c r="P45" s="27">
        <v>2526133</v>
      </c>
      <c r="Q45" s="27">
        <v>2722543</v>
      </c>
      <c r="R45" s="27">
        <v>7935887</v>
      </c>
      <c r="S45" s="27"/>
      <c r="T45" s="27"/>
      <c r="U45" s="27"/>
      <c r="V45" s="27"/>
      <c r="W45" s="27">
        <v>29050772</v>
      </c>
      <c r="X45" s="27">
        <v>29849974</v>
      </c>
      <c r="Y45" s="27">
        <v>-799202</v>
      </c>
      <c r="Z45" s="7">
        <v>-2.68</v>
      </c>
      <c r="AA45" s="25">
        <v>46035241</v>
      </c>
    </row>
    <row r="46" spans="1:27" ht="13.5">
      <c r="A46" s="5" t="s">
        <v>50</v>
      </c>
      <c r="B46" s="3"/>
      <c r="C46" s="22">
        <v>26481242</v>
      </c>
      <c r="D46" s="22"/>
      <c r="E46" s="23">
        <v>29514166</v>
      </c>
      <c r="F46" s="24">
        <v>29372434</v>
      </c>
      <c r="G46" s="24">
        <v>1680696</v>
      </c>
      <c r="H46" s="24">
        <v>2024987</v>
      </c>
      <c r="I46" s="24">
        <v>2122644</v>
      </c>
      <c r="J46" s="24">
        <v>5828327</v>
      </c>
      <c r="K46" s="24">
        <v>1751186</v>
      </c>
      <c r="L46" s="24">
        <v>2659502</v>
      </c>
      <c r="M46" s="24">
        <v>2522994</v>
      </c>
      <c r="N46" s="24">
        <v>6933682</v>
      </c>
      <c r="O46" s="24">
        <v>2192373</v>
      </c>
      <c r="P46" s="24">
        <v>1997571</v>
      </c>
      <c r="Q46" s="24">
        <v>2263229</v>
      </c>
      <c r="R46" s="24">
        <v>6453173</v>
      </c>
      <c r="S46" s="24"/>
      <c r="T46" s="24"/>
      <c r="U46" s="24"/>
      <c r="V46" s="24"/>
      <c r="W46" s="24">
        <v>19215182</v>
      </c>
      <c r="X46" s="24">
        <v>20855741</v>
      </c>
      <c r="Y46" s="24">
        <v>-1640559</v>
      </c>
      <c r="Z46" s="6">
        <v>-7.87</v>
      </c>
      <c r="AA46" s="22">
        <v>29372434</v>
      </c>
    </row>
    <row r="47" spans="1:27" ht="13.5">
      <c r="A47" s="2" t="s">
        <v>51</v>
      </c>
      <c r="B47" s="8" t="s">
        <v>52</v>
      </c>
      <c r="C47" s="19">
        <v>1170102</v>
      </c>
      <c r="D47" s="19"/>
      <c r="E47" s="20">
        <v>1302662</v>
      </c>
      <c r="F47" s="21">
        <v>1272662</v>
      </c>
      <c r="G47" s="21">
        <v>87356</v>
      </c>
      <c r="H47" s="21">
        <v>32685</v>
      </c>
      <c r="I47" s="21">
        <v>32493</v>
      </c>
      <c r="J47" s="21">
        <v>152534</v>
      </c>
      <c r="K47" s="21">
        <v>146481</v>
      </c>
      <c r="L47" s="21">
        <v>110449</v>
      </c>
      <c r="M47" s="21">
        <v>82549</v>
      </c>
      <c r="N47" s="21">
        <v>339479</v>
      </c>
      <c r="O47" s="21">
        <v>124510</v>
      </c>
      <c r="P47" s="21">
        <v>83484</v>
      </c>
      <c r="Q47" s="21">
        <v>82368</v>
      </c>
      <c r="R47" s="21">
        <v>290362</v>
      </c>
      <c r="S47" s="21"/>
      <c r="T47" s="21"/>
      <c r="U47" s="21"/>
      <c r="V47" s="21"/>
      <c r="W47" s="21">
        <v>782375</v>
      </c>
      <c r="X47" s="21">
        <v>914299</v>
      </c>
      <c r="Y47" s="21">
        <v>-131924</v>
      </c>
      <c r="Z47" s="4">
        <v>-14.43</v>
      </c>
      <c r="AA47" s="19">
        <v>1272662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555289372</v>
      </c>
      <c r="D48" s="40">
        <f>+D28+D32+D38+D42+D47</f>
        <v>0</v>
      </c>
      <c r="E48" s="41">
        <f t="shared" si="9"/>
        <v>641238730</v>
      </c>
      <c r="F48" s="42">
        <f t="shared" si="9"/>
        <v>624517699</v>
      </c>
      <c r="G48" s="42">
        <f t="shared" si="9"/>
        <v>16655488</v>
      </c>
      <c r="H48" s="42">
        <f t="shared" si="9"/>
        <v>60097704</v>
      </c>
      <c r="I48" s="42">
        <f t="shared" si="9"/>
        <v>45419920</v>
      </c>
      <c r="J48" s="42">
        <f t="shared" si="9"/>
        <v>122173112</v>
      </c>
      <c r="K48" s="42">
        <f t="shared" si="9"/>
        <v>41899105</v>
      </c>
      <c r="L48" s="42">
        <f t="shared" si="9"/>
        <v>47436917</v>
      </c>
      <c r="M48" s="42">
        <f t="shared" si="9"/>
        <v>53730671</v>
      </c>
      <c r="N48" s="42">
        <f t="shared" si="9"/>
        <v>143066693</v>
      </c>
      <c r="O48" s="42">
        <f t="shared" si="9"/>
        <v>36753628</v>
      </c>
      <c r="P48" s="42">
        <f t="shared" si="9"/>
        <v>39281795</v>
      </c>
      <c r="Q48" s="42">
        <f t="shared" si="9"/>
        <v>48115248</v>
      </c>
      <c r="R48" s="42">
        <f t="shared" si="9"/>
        <v>124150671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389390476</v>
      </c>
      <c r="X48" s="42">
        <f t="shared" si="9"/>
        <v>430008173</v>
      </c>
      <c r="Y48" s="42">
        <f t="shared" si="9"/>
        <v>-40617697</v>
      </c>
      <c r="Z48" s="43">
        <f>+IF(X48&lt;&gt;0,+(Y48/X48)*100,0)</f>
        <v>-9.445796510477022</v>
      </c>
      <c r="AA48" s="40">
        <f>+AA28+AA32+AA38+AA42+AA47</f>
        <v>624517699</v>
      </c>
    </row>
    <row r="49" spans="1:27" ht="13.5">
      <c r="A49" s="14" t="s">
        <v>58</v>
      </c>
      <c r="B49" s="15"/>
      <c r="C49" s="44">
        <f aca="true" t="shared" si="10" ref="C49:Y49">+C25-C48</f>
        <v>57575250</v>
      </c>
      <c r="D49" s="44">
        <f>+D25-D48</f>
        <v>0</v>
      </c>
      <c r="E49" s="45">
        <f t="shared" si="10"/>
        <v>-12797854</v>
      </c>
      <c r="F49" s="46">
        <f t="shared" si="10"/>
        <v>11753119</v>
      </c>
      <c r="G49" s="46">
        <f t="shared" si="10"/>
        <v>46824244</v>
      </c>
      <c r="H49" s="46">
        <f t="shared" si="10"/>
        <v>-12150464</v>
      </c>
      <c r="I49" s="46">
        <f t="shared" si="10"/>
        <v>-8146602</v>
      </c>
      <c r="J49" s="46">
        <f t="shared" si="10"/>
        <v>26527178</v>
      </c>
      <c r="K49" s="46">
        <f t="shared" si="10"/>
        <v>-3678957</v>
      </c>
      <c r="L49" s="46">
        <f t="shared" si="10"/>
        <v>-9827166</v>
      </c>
      <c r="M49" s="46">
        <f t="shared" si="10"/>
        <v>4655090</v>
      </c>
      <c r="N49" s="46">
        <f t="shared" si="10"/>
        <v>-8851033</v>
      </c>
      <c r="O49" s="46">
        <f t="shared" si="10"/>
        <v>4967457</v>
      </c>
      <c r="P49" s="46">
        <f t="shared" si="10"/>
        <v>-1159239</v>
      </c>
      <c r="Q49" s="46">
        <f t="shared" si="10"/>
        <v>5233812</v>
      </c>
      <c r="R49" s="46">
        <f t="shared" si="10"/>
        <v>9042030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26718175</v>
      </c>
      <c r="X49" s="46">
        <f>IF(F25=F48,0,X25-X48)</f>
        <v>22144546</v>
      </c>
      <c r="Y49" s="46">
        <f t="shared" si="10"/>
        <v>4573629</v>
      </c>
      <c r="Z49" s="47">
        <f>+IF(X49&lt;&gt;0,+(Y49/X49)*100,0)</f>
        <v>20.653523445456955</v>
      </c>
      <c r="AA49" s="44">
        <f>+AA25-AA48</f>
        <v>11753119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89878103</v>
      </c>
      <c r="D5" s="19">
        <f>SUM(D6:D8)</f>
        <v>0</v>
      </c>
      <c r="E5" s="20">
        <f t="shared" si="0"/>
        <v>82872380</v>
      </c>
      <c r="F5" s="21">
        <f t="shared" si="0"/>
        <v>85003514</v>
      </c>
      <c r="G5" s="21">
        <f t="shared" si="0"/>
        <v>28704172</v>
      </c>
      <c r="H5" s="21">
        <f t="shared" si="0"/>
        <v>422195</v>
      </c>
      <c r="I5" s="21">
        <f t="shared" si="0"/>
        <v>487805</v>
      </c>
      <c r="J5" s="21">
        <f t="shared" si="0"/>
        <v>29614172</v>
      </c>
      <c r="K5" s="21">
        <f t="shared" si="0"/>
        <v>1020182</v>
      </c>
      <c r="L5" s="21">
        <f t="shared" si="0"/>
        <v>1351952</v>
      </c>
      <c r="M5" s="21">
        <f t="shared" si="0"/>
        <v>19854733</v>
      </c>
      <c r="N5" s="21">
        <f t="shared" si="0"/>
        <v>22226867</v>
      </c>
      <c r="O5" s="21">
        <f t="shared" si="0"/>
        <v>5100289</v>
      </c>
      <c r="P5" s="21">
        <f t="shared" si="0"/>
        <v>1310278</v>
      </c>
      <c r="Q5" s="21">
        <f t="shared" si="0"/>
        <v>20761058</v>
      </c>
      <c r="R5" s="21">
        <f t="shared" si="0"/>
        <v>27171625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79012664</v>
      </c>
      <c r="X5" s="21">
        <f t="shared" si="0"/>
        <v>68684480</v>
      </c>
      <c r="Y5" s="21">
        <f t="shared" si="0"/>
        <v>10328184</v>
      </c>
      <c r="Z5" s="4">
        <f>+IF(X5&lt;&gt;0,+(Y5/X5)*100,0)</f>
        <v>15.037143762317193</v>
      </c>
      <c r="AA5" s="19">
        <f>SUM(AA6:AA8)</f>
        <v>85003514</v>
      </c>
    </row>
    <row r="6" spans="1:27" ht="13.5">
      <c r="A6" s="5" t="s">
        <v>33</v>
      </c>
      <c r="B6" s="3"/>
      <c r="C6" s="22">
        <v>1970814</v>
      </c>
      <c r="D6" s="22"/>
      <c r="E6" s="23">
        <v>2236690</v>
      </c>
      <c r="F6" s="24">
        <v>3197824</v>
      </c>
      <c r="G6" s="24">
        <v>38195</v>
      </c>
      <c r="H6" s="24">
        <v>62120</v>
      </c>
      <c r="I6" s="24">
        <v>5825</v>
      </c>
      <c r="J6" s="24">
        <v>106140</v>
      </c>
      <c r="K6" s="24">
        <v>39270</v>
      </c>
      <c r="L6" s="24"/>
      <c r="M6" s="24">
        <v>-4254</v>
      </c>
      <c r="N6" s="24">
        <v>35016</v>
      </c>
      <c r="O6" s="24">
        <v>109862</v>
      </c>
      <c r="P6" s="24">
        <v>899233</v>
      </c>
      <c r="Q6" s="24">
        <v>88332</v>
      </c>
      <c r="R6" s="24">
        <v>1097427</v>
      </c>
      <c r="S6" s="24"/>
      <c r="T6" s="24"/>
      <c r="U6" s="24"/>
      <c r="V6" s="24"/>
      <c r="W6" s="24">
        <v>1238583</v>
      </c>
      <c r="X6" s="24">
        <v>1756854</v>
      </c>
      <c r="Y6" s="24">
        <v>-518271</v>
      </c>
      <c r="Z6" s="6">
        <v>-29.5</v>
      </c>
      <c r="AA6" s="22">
        <v>3197824</v>
      </c>
    </row>
    <row r="7" spans="1:27" ht="13.5">
      <c r="A7" s="5" t="s">
        <v>34</v>
      </c>
      <c r="B7" s="3"/>
      <c r="C7" s="25">
        <v>87897245</v>
      </c>
      <c r="D7" s="25"/>
      <c r="E7" s="26">
        <v>80630440</v>
      </c>
      <c r="F7" s="27">
        <v>80630440</v>
      </c>
      <c r="G7" s="27">
        <v>28665213</v>
      </c>
      <c r="H7" s="27">
        <v>353456</v>
      </c>
      <c r="I7" s="27">
        <v>481343</v>
      </c>
      <c r="J7" s="27">
        <v>29500012</v>
      </c>
      <c r="K7" s="27">
        <v>980226</v>
      </c>
      <c r="L7" s="27">
        <v>1351443</v>
      </c>
      <c r="M7" s="27">
        <v>19857866</v>
      </c>
      <c r="N7" s="27">
        <v>22189535</v>
      </c>
      <c r="O7" s="27">
        <v>4989185</v>
      </c>
      <c r="P7" s="27">
        <v>360290</v>
      </c>
      <c r="Q7" s="27">
        <v>20670860</v>
      </c>
      <c r="R7" s="27">
        <v>26020335</v>
      </c>
      <c r="S7" s="27"/>
      <c r="T7" s="27"/>
      <c r="U7" s="27"/>
      <c r="V7" s="27"/>
      <c r="W7" s="27">
        <v>77709882</v>
      </c>
      <c r="X7" s="27">
        <v>66923266</v>
      </c>
      <c r="Y7" s="27">
        <v>10786616</v>
      </c>
      <c r="Z7" s="7">
        <v>16.12</v>
      </c>
      <c r="AA7" s="25">
        <v>80630440</v>
      </c>
    </row>
    <row r="8" spans="1:27" ht="13.5">
      <c r="A8" s="5" t="s">
        <v>35</v>
      </c>
      <c r="B8" s="3"/>
      <c r="C8" s="22">
        <v>10044</v>
      </c>
      <c r="D8" s="22"/>
      <c r="E8" s="23">
        <v>5250</v>
      </c>
      <c r="F8" s="24">
        <v>1175250</v>
      </c>
      <c r="G8" s="24">
        <v>764</v>
      </c>
      <c r="H8" s="24">
        <v>6619</v>
      </c>
      <c r="I8" s="24">
        <v>637</v>
      </c>
      <c r="J8" s="24">
        <v>8020</v>
      </c>
      <c r="K8" s="24">
        <v>686</v>
      </c>
      <c r="L8" s="24">
        <v>509</v>
      </c>
      <c r="M8" s="24">
        <v>1121</v>
      </c>
      <c r="N8" s="24">
        <v>2316</v>
      </c>
      <c r="O8" s="24">
        <v>1242</v>
      </c>
      <c r="P8" s="24">
        <v>50755</v>
      </c>
      <c r="Q8" s="24">
        <v>1866</v>
      </c>
      <c r="R8" s="24">
        <v>53863</v>
      </c>
      <c r="S8" s="24"/>
      <c r="T8" s="24"/>
      <c r="U8" s="24"/>
      <c r="V8" s="24"/>
      <c r="W8" s="24">
        <v>64199</v>
      </c>
      <c r="X8" s="24">
        <v>4360</v>
      </c>
      <c r="Y8" s="24">
        <v>59839</v>
      </c>
      <c r="Z8" s="6">
        <v>1372.45</v>
      </c>
      <c r="AA8" s="22">
        <v>1175250</v>
      </c>
    </row>
    <row r="9" spans="1:27" ht="13.5">
      <c r="A9" s="2" t="s">
        <v>36</v>
      </c>
      <c r="B9" s="3"/>
      <c r="C9" s="19">
        <f aca="true" t="shared" si="1" ref="C9:Y9">SUM(C10:C14)</f>
        <v>23710533</v>
      </c>
      <c r="D9" s="19">
        <f>SUM(D10:D14)</f>
        <v>0</v>
      </c>
      <c r="E9" s="20">
        <f t="shared" si="1"/>
        <v>26378440</v>
      </c>
      <c r="F9" s="21">
        <f t="shared" si="1"/>
        <v>26557033</v>
      </c>
      <c r="G9" s="21">
        <f t="shared" si="1"/>
        <v>6334182</v>
      </c>
      <c r="H9" s="21">
        <f t="shared" si="1"/>
        <v>959653</v>
      </c>
      <c r="I9" s="21">
        <f t="shared" si="1"/>
        <v>874936</v>
      </c>
      <c r="J9" s="21">
        <f t="shared" si="1"/>
        <v>8168771</v>
      </c>
      <c r="K9" s="21">
        <f t="shared" si="1"/>
        <v>1325071</v>
      </c>
      <c r="L9" s="21">
        <f t="shared" si="1"/>
        <v>853795</v>
      </c>
      <c r="M9" s="21">
        <f t="shared" si="1"/>
        <v>9088801</v>
      </c>
      <c r="N9" s="21">
        <f t="shared" si="1"/>
        <v>11267667</v>
      </c>
      <c r="O9" s="21">
        <f t="shared" si="1"/>
        <v>1134876</v>
      </c>
      <c r="P9" s="21">
        <f t="shared" si="1"/>
        <v>964572</v>
      </c>
      <c r="Q9" s="21">
        <f t="shared" si="1"/>
        <v>1197766</v>
      </c>
      <c r="R9" s="21">
        <f t="shared" si="1"/>
        <v>3297214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22733652</v>
      </c>
      <c r="X9" s="21">
        <f t="shared" si="1"/>
        <v>21577769</v>
      </c>
      <c r="Y9" s="21">
        <f t="shared" si="1"/>
        <v>1155883</v>
      </c>
      <c r="Z9" s="4">
        <f>+IF(X9&lt;&gt;0,+(Y9/X9)*100,0)</f>
        <v>5.356823497368982</v>
      </c>
      <c r="AA9" s="19">
        <f>SUM(AA10:AA14)</f>
        <v>26557033</v>
      </c>
    </row>
    <row r="10" spans="1:27" ht="13.5">
      <c r="A10" s="5" t="s">
        <v>37</v>
      </c>
      <c r="B10" s="3"/>
      <c r="C10" s="22">
        <v>3035663</v>
      </c>
      <c r="D10" s="22"/>
      <c r="E10" s="23">
        <v>3304220</v>
      </c>
      <c r="F10" s="24">
        <v>3304220</v>
      </c>
      <c r="G10" s="24">
        <v>246323</v>
      </c>
      <c r="H10" s="24">
        <v>376218</v>
      </c>
      <c r="I10" s="24">
        <v>271396</v>
      </c>
      <c r="J10" s="24">
        <v>893937</v>
      </c>
      <c r="K10" s="24">
        <v>680113</v>
      </c>
      <c r="L10" s="24">
        <v>262049</v>
      </c>
      <c r="M10" s="24">
        <v>226394</v>
      </c>
      <c r="N10" s="24">
        <v>1168556</v>
      </c>
      <c r="O10" s="24">
        <v>445359</v>
      </c>
      <c r="P10" s="24">
        <v>285266</v>
      </c>
      <c r="Q10" s="24">
        <v>388098</v>
      </c>
      <c r="R10" s="24">
        <v>1118723</v>
      </c>
      <c r="S10" s="24"/>
      <c r="T10" s="24"/>
      <c r="U10" s="24"/>
      <c r="V10" s="24"/>
      <c r="W10" s="24">
        <v>3181216</v>
      </c>
      <c r="X10" s="24">
        <v>2742503</v>
      </c>
      <c r="Y10" s="24">
        <v>438713</v>
      </c>
      <c r="Z10" s="6">
        <v>16</v>
      </c>
      <c r="AA10" s="22">
        <v>3304220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10847862</v>
      </c>
      <c r="D12" s="22"/>
      <c r="E12" s="23">
        <v>12164000</v>
      </c>
      <c r="F12" s="24">
        <v>12164000</v>
      </c>
      <c r="G12" s="24">
        <v>2926347</v>
      </c>
      <c r="H12" s="24">
        <v>219396</v>
      </c>
      <c r="I12" s="24">
        <v>267590</v>
      </c>
      <c r="J12" s="24">
        <v>3413333</v>
      </c>
      <c r="K12" s="24">
        <v>303657</v>
      </c>
      <c r="L12" s="24">
        <v>267921</v>
      </c>
      <c r="M12" s="24">
        <v>4441192</v>
      </c>
      <c r="N12" s="24">
        <v>5012770</v>
      </c>
      <c r="O12" s="24">
        <v>351319</v>
      </c>
      <c r="P12" s="24">
        <v>296122</v>
      </c>
      <c r="Q12" s="24">
        <v>336073</v>
      </c>
      <c r="R12" s="24">
        <v>983514</v>
      </c>
      <c r="S12" s="24"/>
      <c r="T12" s="24"/>
      <c r="U12" s="24"/>
      <c r="V12" s="24"/>
      <c r="W12" s="24">
        <v>9409617</v>
      </c>
      <c r="X12" s="24">
        <v>9779783</v>
      </c>
      <c r="Y12" s="24">
        <v>-370166</v>
      </c>
      <c r="Z12" s="6">
        <v>-3.79</v>
      </c>
      <c r="AA12" s="22">
        <v>12164000</v>
      </c>
    </row>
    <row r="13" spans="1:27" ht="13.5">
      <c r="A13" s="5" t="s">
        <v>40</v>
      </c>
      <c r="B13" s="3"/>
      <c r="C13" s="22">
        <v>1628480</v>
      </c>
      <c r="D13" s="22"/>
      <c r="E13" s="23">
        <v>2042940</v>
      </c>
      <c r="F13" s="24">
        <v>2042940</v>
      </c>
      <c r="G13" s="24">
        <v>163256</v>
      </c>
      <c r="H13" s="24">
        <v>168419</v>
      </c>
      <c r="I13" s="24">
        <v>156907</v>
      </c>
      <c r="J13" s="24">
        <v>488582</v>
      </c>
      <c r="K13" s="24">
        <v>160162</v>
      </c>
      <c r="L13" s="24">
        <v>158422</v>
      </c>
      <c r="M13" s="24">
        <v>159451</v>
      </c>
      <c r="N13" s="24">
        <v>478035</v>
      </c>
      <c r="O13" s="24">
        <v>147183</v>
      </c>
      <c r="P13" s="24">
        <v>166872</v>
      </c>
      <c r="Q13" s="24">
        <v>149880</v>
      </c>
      <c r="R13" s="24">
        <v>463935</v>
      </c>
      <c r="S13" s="24"/>
      <c r="T13" s="24"/>
      <c r="U13" s="24"/>
      <c r="V13" s="24"/>
      <c r="W13" s="24">
        <v>1430552</v>
      </c>
      <c r="X13" s="24">
        <v>1695641</v>
      </c>
      <c r="Y13" s="24">
        <v>-265089</v>
      </c>
      <c r="Z13" s="6">
        <v>-15.63</v>
      </c>
      <c r="AA13" s="22">
        <v>2042940</v>
      </c>
    </row>
    <row r="14" spans="1:27" ht="13.5">
      <c r="A14" s="5" t="s">
        <v>41</v>
      </c>
      <c r="B14" s="3"/>
      <c r="C14" s="25">
        <v>8198528</v>
      </c>
      <c r="D14" s="25"/>
      <c r="E14" s="26">
        <v>8867280</v>
      </c>
      <c r="F14" s="27">
        <v>9045873</v>
      </c>
      <c r="G14" s="27">
        <v>2998256</v>
      </c>
      <c r="H14" s="27">
        <v>195620</v>
      </c>
      <c r="I14" s="27">
        <v>179043</v>
      </c>
      <c r="J14" s="27">
        <v>3372919</v>
      </c>
      <c r="K14" s="27">
        <v>181139</v>
      </c>
      <c r="L14" s="27">
        <v>165403</v>
      </c>
      <c r="M14" s="27">
        <v>4261764</v>
      </c>
      <c r="N14" s="27">
        <v>4608306</v>
      </c>
      <c r="O14" s="27">
        <v>191015</v>
      </c>
      <c r="P14" s="27">
        <v>216312</v>
      </c>
      <c r="Q14" s="27">
        <v>323715</v>
      </c>
      <c r="R14" s="27">
        <v>731042</v>
      </c>
      <c r="S14" s="27"/>
      <c r="T14" s="27"/>
      <c r="U14" s="27"/>
      <c r="V14" s="27"/>
      <c r="W14" s="27">
        <v>8712267</v>
      </c>
      <c r="X14" s="27">
        <v>7359842</v>
      </c>
      <c r="Y14" s="27">
        <v>1352425</v>
      </c>
      <c r="Z14" s="7">
        <v>18.38</v>
      </c>
      <c r="AA14" s="25">
        <v>9045873</v>
      </c>
    </row>
    <row r="15" spans="1:27" ht="13.5">
      <c r="A15" s="2" t="s">
        <v>42</v>
      </c>
      <c r="B15" s="8"/>
      <c r="C15" s="19">
        <f aca="true" t="shared" si="2" ref="C15:Y15">SUM(C16:C18)</f>
        <v>146005948</v>
      </c>
      <c r="D15" s="19">
        <f>SUM(D16:D18)</f>
        <v>0</v>
      </c>
      <c r="E15" s="20">
        <f t="shared" si="2"/>
        <v>123470000</v>
      </c>
      <c r="F15" s="21">
        <f t="shared" si="2"/>
        <v>123470000</v>
      </c>
      <c r="G15" s="21">
        <f t="shared" si="2"/>
        <v>13107959</v>
      </c>
      <c r="H15" s="21">
        <f t="shared" si="2"/>
        <v>5396484</v>
      </c>
      <c r="I15" s="21">
        <f t="shared" si="2"/>
        <v>10213050</v>
      </c>
      <c r="J15" s="21">
        <f t="shared" si="2"/>
        <v>28717493</v>
      </c>
      <c r="K15" s="21">
        <f t="shared" si="2"/>
        <v>12331181</v>
      </c>
      <c r="L15" s="21">
        <f t="shared" si="2"/>
        <v>13638352</v>
      </c>
      <c r="M15" s="21">
        <f t="shared" si="2"/>
        <v>9065270</v>
      </c>
      <c r="N15" s="21">
        <f t="shared" si="2"/>
        <v>35034803</v>
      </c>
      <c r="O15" s="21">
        <f t="shared" si="2"/>
        <v>12308485</v>
      </c>
      <c r="P15" s="21">
        <f t="shared" si="2"/>
        <v>12802341</v>
      </c>
      <c r="Q15" s="21">
        <f t="shared" si="2"/>
        <v>10334895</v>
      </c>
      <c r="R15" s="21">
        <f t="shared" si="2"/>
        <v>35445721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99198017</v>
      </c>
      <c r="X15" s="21">
        <f t="shared" si="2"/>
        <v>104384120</v>
      </c>
      <c r="Y15" s="21">
        <f t="shared" si="2"/>
        <v>-5186103</v>
      </c>
      <c r="Z15" s="4">
        <f>+IF(X15&lt;&gt;0,+(Y15/X15)*100,0)</f>
        <v>-4.968287321864667</v>
      </c>
      <c r="AA15" s="19">
        <f>SUM(AA16:AA18)</f>
        <v>123470000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146005948</v>
      </c>
      <c r="D17" s="22"/>
      <c r="E17" s="23">
        <v>123470000</v>
      </c>
      <c r="F17" s="24">
        <v>123470000</v>
      </c>
      <c r="G17" s="24">
        <v>13107959</v>
      </c>
      <c r="H17" s="24">
        <v>5396484</v>
      </c>
      <c r="I17" s="24">
        <v>10213050</v>
      </c>
      <c r="J17" s="24">
        <v>28717493</v>
      </c>
      <c r="K17" s="24">
        <v>12331181</v>
      </c>
      <c r="L17" s="24">
        <v>13638352</v>
      </c>
      <c r="M17" s="24">
        <v>9065270</v>
      </c>
      <c r="N17" s="24">
        <v>35034803</v>
      </c>
      <c r="O17" s="24">
        <v>12308485</v>
      </c>
      <c r="P17" s="24">
        <v>12802341</v>
      </c>
      <c r="Q17" s="24">
        <v>10334895</v>
      </c>
      <c r="R17" s="24">
        <v>35445721</v>
      </c>
      <c r="S17" s="24"/>
      <c r="T17" s="24"/>
      <c r="U17" s="24"/>
      <c r="V17" s="24"/>
      <c r="W17" s="24">
        <v>99198017</v>
      </c>
      <c r="X17" s="24">
        <v>104384120</v>
      </c>
      <c r="Y17" s="24">
        <v>-5186103</v>
      </c>
      <c r="Z17" s="6">
        <v>-4.97</v>
      </c>
      <c r="AA17" s="22">
        <v>123470000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114799246</v>
      </c>
      <c r="D19" s="19">
        <f>SUM(D20:D23)</f>
        <v>0</v>
      </c>
      <c r="E19" s="20">
        <f t="shared" si="3"/>
        <v>114012790</v>
      </c>
      <c r="F19" s="21">
        <f t="shared" si="3"/>
        <v>115012790</v>
      </c>
      <c r="G19" s="21">
        <f t="shared" si="3"/>
        <v>4369623</v>
      </c>
      <c r="H19" s="21">
        <f t="shared" si="3"/>
        <v>8057911</v>
      </c>
      <c r="I19" s="21">
        <f t="shared" si="3"/>
        <v>8602316</v>
      </c>
      <c r="J19" s="21">
        <f t="shared" si="3"/>
        <v>21029850</v>
      </c>
      <c r="K19" s="21">
        <f t="shared" si="3"/>
        <v>9250104</v>
      </c>
      <c r="L19" s="21">
        <f t="shared" si="3"/>
        <v>10921234</v>
      </c>
      <c r="M19" s="21">
        <f t="shared" si="3"/>
        <v>10880856</v>
      </c>
      <c r="N19" s="21">
        <f t="shared" si="3"/>
        <v>31052194</v>
      </c>
      <c r="O19" s="21">
        <f t="shared" si="3"/>
        <v>10207294</v>
      </c>
      <c r="P19" s="21">
        <f t="shared" si="3"/>
        <v>11511177</v>
      </c>
      <c r="Q19" s="21">
        <f t="shared" si="3"/>
        <v>9310598</v>
      </c>
      <c r="R19" s="21">
        <f t="shared" si="3"/>
        <v>31029069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83111113</v>
      </c>
      <c r="X19" s="21">
        <f t="shared" si="3"/>
        <v>94630617</v>
      </c>
      <c r="Y19" s="21">
        <f t="shared" si="3"/>
        <v>-11519504</v>
      </c>
      <c r="Z19" s="4">
        <f>+IF(X19&lt;&gt;0,+(Y19/X19)*100,0)</f>
        <v>-12.173125744282107</v>
      </c>
      <c r="AA19" s="19">
        <f>SUM(AA20:AA23)</f>
        <v>115012790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114799246</v>
      </c>
      <c r="D21" s="22"/>
      <c r="E21" s="23">
        <v>114012790</v>
      </c>
      <c r="F21" s="24">
        <v>115012790</v>
      </c>
      <c r="G21" s="24">
        <v>4369623</v>
      </c>
      <c r="H21" s="24">
        <v>8057911</v>
      </c>
      <c r="I21" s="24">
        <v>8602316</v>
      </c>
      <c r="J21" s="24">
        <v>21029850</v>
      </c>
      <c r="K21" s="24">
        <v>9250104</v>
      </c>
      <c r="L21" s="24">
        <v>10921234</v>
      </c>
      <c r="M21" s="24">
        <v>10880856</v>
      </c>
      <c r="N21" s="24">
        <v>31052194</v>
      </c>
      <c r="O21" s="24">
        <v>10207294</v>
      </c>
      <c r="P21" s="24">
        <v>11511177</v>
      </c>
      <c r="Q21" s="24">
        <v>9310598</v>
      </c>
      <c r="R21" s="24">
        <v>31029069</v>
      </c>
      <c r="S21" s="24"/>
      <c r="T21" s="24"/>
      <c r="U21" s="24"/>
      <c r="V21" s="24"/>
      <c r="W21" s="24">
        <v>83111113</v>
      </c>
      <c r="X21" s="24">
        <v>94630617</v>
      </c>
      <c r="Y21" s="24">
        <v>-11519504</v>
      </c>
      <c r="Z21" s="6">
        <v>-12.17</v>
      </c>
      <c r="AA21" s="22">
        <v>115012790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374393830</v>
      </c>
      <c r="D25" s="40">
        <f>+D5+D9+D15+D19+D24</f>
        <v>0</v>
      </c>
      <c r="E25" s="41">
        <f t="shared" si="4"/>
        <v>346733610</v>
      </c>
      <c r="F25" s="42">
        <f t="shared" si="4"/>
        <v>350043337</v>
      </c>
      <c r="G25" s="42">
        <f t="shared" si="4"/>
        <v>52515936</v>
      </c>
      <c r="H25" s="42">
        <f t="shared" si="4"/>
        <v>14836243</v>
      </c>
      <c r="I25" s="42">
        <f t="shared" si="4"/>
        <v>20178107</v>
      </c>
      <c r="J25" s="42">
        <f t="shared" si="4"/>
        <v>87530286</v>
      </c>
      <c r="K25" s="42">
        <f t="shared" si="4"/>
        <v>23926538</v>
      </c>
      <c r="L25" s="42">
        <f t="shared" si="4"/>
        <v>26765333</v>
      </c>
      <c r="M25" s="42">
        <f t="shared" si="4"/>
        <v>48889660</v>
      </c>
      <c r="N25" s="42">
        <f t="shared" si="4"/>
        <v>99581531</v>
      </c>
      <c r="O25" s="42">
        <f t="shared" si="4"/>
        <v>28750944</v>
      </c>
      <c r="P25" s="42">
        <f t="shared" si="4"/>
        <v>26588368</v>
      </c>
      <c r="Q25" s="42">
        <f t="shared" si="4"/>
        <v>41604317</v>
      </c>
      <c r="R25" s="42">
        <f t="shared" si="4"/>
        <v>96943629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284055446</v>
      </c>
      <c r="X25" s="42">
        <f t="shared" si="4"/>
        <v>289276986</v>
      </c>
      <c r="Y25" s="42">
        <f t="shared" si="4"/>
        <v>-5221540</v>
      </c>
      <c r="Z25" s="43">
        <f>+IF(X25&lt;&gt;0,+(Y25/X25)*100,0)</f>
        <v>-1.8050312512589577</v>
      </c>
      <c r="AA25" s="40">
        <f>+AA5+AA9+AA15+AA19+AA24</f>
        <v>350043337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52821382</v>
      </c>
      <c r="D28" s="19">
        <f>SUM(D29:D31)</f>
        <v>0</v>
      </c>
      <c r="E28" s="20">
        <f t="shared" si="5"/>
        <v>57579070</v>
      </c>
      <c r="F28" s="21">
        <f t="shared" si="5"/>
        <v>59710204</v>
      </c>
      <c r="G28" s="21">
        <f t="shared" si="5"/>
        <v>2372771</v>
      </c>
      <c r="H28" s="21">
        <f t="shared" si="5"/>
        <v>2745279</v>
      </c>
      <c r="I28" s="21">
        <f t="shared" si="5"/>
        <v>2398989</v>
      </c>
      <c r="J28" s="21">
        <f t="shared" si="5"/>
        <v>7517039</v>
      </c>
      <c r="K28" s="21">
        <f t="shared" si="5"/>
        <v>2536412</v>
      </c>
      <c r="L28" s="21">
        <f t="shared" si="5"/>
        <v>3942947</v>
      </c>
      <c r="M28" s="21">
        <f t="shared" si="5"/>
        <v>2905168</v>
      </c>
      <c r="N28" s="21">
        <f t="shared" si="5"/>
        <v>9384527</v>
      </c>
      <c r="O28" s="21">
        <f t="shared" si="5"/>
        <v>1722227</v>
      </c>
      <c r="P28" s="21">
        <f t="shared" si="5"/>
        <v>2988224</v>
      </c>
      <c r="Q28" s="21">
        <f t="shared" si="5"/>
        <v>2344301</v>
      </c>
      <c r="R28" s="21">
        <f t="shared" si="5"/>
        <v>7054752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23956318</v>
      </c>
      <c r="X28" s="21">
        <f t="shared" si="5"/>
        <v>39153769</v>
      </c>
      <c r="Y28" s="21">
        <f t="shared" si="5"/>
        <v>-15197451</v>
      </c>
      <c r="Z28" s="4">
        <f>+IF(X28&lt;&gt;0,+(Y28/X28)*100,0)</f>
        <v>-38.8147843442607</v>
      </c>
      <c r="AA28" s="19">
        <f>SUM(AA29:AA31)</f>
        <v>59710204</v>
      </c>
    </row>
    <row r="29" spans="1:27" ht="13.5">
      <c r="A29" s="5" t="s">
        <v>33</v>
      </c>
      <c r="B29" s="3"/>
      <c r="C29" s="22">
        <v>18774581</v>
      </c>
      <c r="D29" s="22"/>
      <c r="E29" s="23">
        <v>22209270</v>
      </c>
      <c r="F29" s="24">
        <v>23170404</v>
      </c>
      <c r="G29" s="24">
        <v>1412887</v>
      </c>
      <c r="H29" s="24">
        <v>1347636</v>
      </c>
      <c r="I29" s="24">
        <v>1379512</v>
      </c>
      <c r="J29" s="24">
        <v>4140035</v>
      </c>
      <c r="K29" s="24">
        <v>1220622</v>
      </c>
      <c r="L29" s="24">
        <v>1582916</v>
      </c>
      <c r="M29" s="24">
        <v>1531185</v>
      </c>
      <c r="N29" s="24">
        <v>4334723</v>
      </c>
      <c r="O29" s="24">
        <v>1033268</v>
      </c>
      <c r="P29" s="24">
        <v>2209924</v>
      </c>
      <c r="Q29" s="24">
        <v>1562283</v>
      </c>
      <c r="R29" s="24">
        <v>4805475</v>
      </c>
      <c r="S29" s="24"/>
      <c r="T29" s="24"/>
      <c r="U29" s="24"/>
      <c r="V29" s="24"/>
      <c r="W29" s="24">
        <v>13280233</v>
      </c>
      <c r="X29" s="24">
        <v>15102304</v>
      </c>
      <c r="Y29" s="24">
        <v>-1822071</v>
      </c>
      <c r="Z29" s="6">
        <v>-12.06</v>
      </c>
      <c r="AA29" s="22">
        <v>23170404</v>
      </c>
    </row>
    <row r="30" spans="1:27" ht="13.5">
      <c r="A30" s="5" t="s">
        <v>34</v>
      </c>
      <c r="B30" s="3"/>
      <c r="C30" s="25">
        <v>24035553</v>
      </c>
      <c r="D30" s="25"/>
      <c r="E30" s="26">
        <v>24031710</v>
      </c>
      <c r="F30" s="27">
        <v>24031710</v>
      </c>
      <c r="G30" s="27">
        <v>199513</v>
      </c>
      <c r="H30" s="27">
        <v>-86996</v>
      </c>
      <c r="I30" s="27">
        <v>206783</v>
      </c>
      <c r="J30" s="27">
        <v>319300</v>
      </c>
      <c r="K30" s="27">
        <v>453367</v>
      </c>
      <c r="L30" s="27">
        <v>684668</v>
      </c>
      <c r="M30" s="27">
        <v>650590</v>
      </c>
      <c r="N30" s="27">
        <v>1788625</v>
      </c>
      <c r="O30" s="27">
        <v>99910</v>
      </c>
      <c r="P30" s="27">
        <v>87328</v>
      </c>
      <c r="Q30" s="27">
        <v>109587</v>
      </c>
      <c r="R30" s="27">
        <v>296825</v>
      </c>
      <c r="S30" s="27"/>
      <c r="T30" s="27"/>
      <c r="U30" s="27"/>
      <c r="V30" s="27"/>
      <c r="W30" s="27">
        <v>2404750</v>
      </c>
      <c r="X30" s="27">
        <v>16341564</v>
      </c>
      <c r="Y30" s="27">
        <v>-13936814</v>
      </c>
      <c r="Z30" s="7">
        <v>-85.28</v>
      </c>
      <c r="AA30" s="25">
        <v>24031710</v>
      </c>
    </row>
    <row r="31" spans="1:27" ht="13.5">
      <c r="A31" s="5" t="s">
        <v>35</v>
      </c>
      <c r="B31" s="3"/>
      <c r="C31" s="22">
        <v>10011248</v>
      </c>
      <c r="D31" s="22"/>
      <c r="E31" s="23">
        <v>11338090</v>
      </c>
      <c r="F31" s="24">
        <v>12508090</v>
      </c>
      <c r="G31" s="24">
        <v>760371</v>
      </c>
      <c r="H31" s="24">
        <v>1484639</v>
      </c>
      <c r="I31" s="24">
        <v>812694</v>
      </c>
      <c r="J31" s="24">
        <v>3057704</v>
      </c>
      <c r="K31" s="24">
        <v>862423</v>
      </c>
      <c r="L31" s="24">
        <v>1675363</v>
      </c>
      <c r="M31" s="24">
        <v>723393</v>
      </c>
      <c r="N31" s="24">
        <v>3261179</v>
      </c>
      <c r="O31" s="24">
        <v>589049</v>
      </c>
      <c r="P31" s="24">
        <v>690972</v>
      </c>
      <c r="Q31" s="24">
        <v>672431</v>
      </c>
      <c r="R31" s="24">
        <v>1952452</v>
      </c>
      <c r="S31" s="24"/>
      <c r="T31" s="24"/>
      <c r="U31" s="24"/>
      <c r="V31" s="24"/>
      <c r="W31" s="24">
        <v>8271335</v>
      </c>
      <c r="X31" s="24">
        <v>7709901</v>
      </c>
      <c r="Y31" s="24">
        <v>561434</v>
      </c>
      <c r="Z31" s="6">
        <v>7.28</v>
      </c>
      <c r="AA31" s="22">
        <v>12508090</v>
      </c>
    </row>
    <row r="32" spans="1:27" ht="13.5">
      <c r="A32" s="2" t="s">
        <v>36</v>
      </c>
      <c r="B32" s="3"/>
      <c r="C32" s="19">
        <f aca="true" t="shared" si="6" ref="C32:Y32">SUM(C33:C37)</f>
        <v>57390151</v>
      </c>
      <c r="D32" s="19">
        <f>SUM(D33:D37)</f>
        <v>0</v>
      </c>
      <c r="E32" s="20">
        <f t="shared" si="6"/>
        <v>64496680</v>
      </c>
      <c r="F32" s="21">
        <f t="shared" si="6"/>
        <v>64675273</v>
      </c>
      <c r="G32" s="21">
        <f t="shared" si="6"/>
        <v>3772991</v>
      </c>
      <c r="H32" s="21">
        <f t="shared" si="6"/>
        <v>4503110</v>
      </c>
      <c r="I32" s="21">
        <f t="shared" si="6"/>
        <v>4649709</v>
      </c>
      <c r="J32" s="21">
        <f t="shared" si="6"/>
        <v>12925810</v>
      </c>
      <c r="K32" s="21">
        <f t="shared" si="6"/>
        <v>4363534</v>
      </c>
      <c r="L32" s="21">
        <f t="shared" si="6"/>
        <v>5316010</v>
      </c>
      <c r="M32" s="21">
        <f t="shared" si="6"/>
        <v>4725110</v>
      </c>
      <c r="N32" s="21">
        <f t="shared" si="6"/>
        <v>14404654</v>
      </c>
      <c r="O32" s="21">
        <f t="shared" si="6"/>
        <v>5007800</v>
      </c>
      <c r="P32" s="21">
        <f t="shared" si="6"/>
        <v>5224618</v>
      </c>
      <c r="Q32" s="21">
        <f t="shared" si="6"/>
        <v>4992239</v>
      </c>
      <c r="R32" s="21">
        <f t="shared" si="6"/>
        <v>15224657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42555121</v>
      </c>
      <c r="X32" s="21">
        <f t="shared" si="6"/>
        <v>43598576</v>
      </c>
      <c r="Y32" s="21">
        <f t="shared" si="6"/>
        <v>-1043455</v>
      </c>
      <c r="Z32" s="4">
        <f>+IF(X32&lt;&gt;0,+(Y32/X32)*100,0)</f>
        <v>-2.393323580109589</v>
      </c>
      <c r="AA32" s="19">
        <f>SUM(AA33:AA37)</f>
        <v>64675273</v>
      </c>
    </row>
    <row r="33" spans="1:27" ht="13.5">
      <c r="A33" s="5" t="s">
        <v>37</v>
      </c>
      <c r="B33" s="3"/>
      <c r="C33" s="22">
        <v>4334540</v>
      </c>
      <c r="D33" s="22"/>
      <c r="E33" s="23">
        <v>4786570</v>
      </c>
      <c r="F33" s="24">
        <v>4786570</v>
      </c>
      <c r="G33" s="24">
        <v>247534</v>
      </c>
      <c r="H33" s="24">
        <v>399289</v>
      </c>
      <c r="I33" s="24">
        <v>355743</v>
      </c>
      <c r="J33" s="24">
        <v>1002566</v>
      </c>
      <c r="K33" s="24">
        <v>331452</v>
      </c>
      <c r="L33" s="24">
        <v>461792</v>
      </c>
      <c r="M33" s="24">
        <v>352522</v>
      </c>
      <c r="N33" s="24">
        <v>1145766</v>
      </c>
      <c r="O33" s="24">
        <v>405424</v>
      </c>
      <c r="P33" s="24">
        <v>335479</v>
      </c>
      <c r="Q33" s="24">
        <v>322825</v>
      </c>
      <c r="R33" s="24">
        <v>1063728</v>
      </c>
      <c r="S33" s="24"/>
      <c r="T33" s="24"/>
      <c r="U33" s="24"/>
      <c r="V33" s="24"/>
      <c r="W33" s="24">
        <v>3212060</v>
      </c>
      <c r="X33" s="24">
        <v>3254868</v>
      </c>
      <c r="Y33" s="24">
        <v>-42808</v>
      </c>
      <c r="Z33" s="6">
        <v>-1.32</v>
      </c>
      <c r="AA33" s="22">
        <v>4786570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33238736</v>
      </c>
      <c r="D35" s="22"/>
      <c r="E35" s="23">
        <v>37741310</v>
      </c>
      <c r="F35" s="24">
        <v>37741310</v>
      </c>
      <c r="G35" s="24">
        <v>1912453</v>
      </c>
      <c r="H35" s="24">
        <v>2203548</v>
      </c>
      <c r="I35" s="24">
        <v>2564413</v>
      </c>
      <c r="J35" s="24">
        <v>6680414</v>
      </c>
      <c r="K35" s="24">
        <v>2283697</v>
      </c>
      <c r="L35" s="24">
        <v>2817515</v>
      </c>
      <c r="M35" s="24">
        <v>2639992</v>
      </c>
      <c r="N35" s="24">
        <v>7741204</v>
      </c>
      <c r="O35" s="24">
        <v>2855669</v>
      </c>
      <c r="P35" s="24">
        <v>3058011</v>
      </c>
      <c r="Q35" s="24">
        <v>2805242</v>
      </c>
      <c r="R35" s="24">
        <v>8718922</v>
      </c>
      <c r="S35" s="24"/>
      <c r="T35" s="24"/>
      <c r="U35" s="24"/>
      <c r="V35" s="24"/>
      <c r="W35" s="24">
        <v>23140540</v>
      </c>
      <c r="X35" s="24">
        <v>25404924</v>
      </c>
      <c r="Y35" s="24">
        <v>-2264384</v>
      </c>
      <c r="Z35" s="6">
        <v>-8.91</v>
      </c>
      <c r="AA35" s="22">
        <v>37741310</v>
      </c>
    </row>
    <row r="36" spans="1:27" ht="13.5">
      <c r="A36" s="5" t="s">
        <v>40</v>
      </c>
      <c r="B36" s="3"/>
      <c r="C36" s="22">
        <v>1335627</v>
      </c>
      <c r="D36" s="22"/>
      <c r="E36" s="23">
        <v>1297220</v>
      </c>
      <c r="F36" s="24">
        <v>1297220</v>
      </c>
      <c r="G36" s="24">
        <v>23</v>
      </c>
      <c r="H36" s="24">
        <v>125098</v>
      </c>
      <c r="I36" s="24">
        <v>61693</v>
      </c>
      <c r="J36" s="24">
        <v>186814</v>
      </c>
      <c r="K36" s="24">
        <v>87513</v>
      </c>
      <c r="L36" s="24">
        <v>89746</v>
      </c>
      <c r="M36" s="24">
        <v>70168</v>
      </c>
      <c r="N36" s="24">
        <v>247427</v>
      </c>
      <c r="O36" s="24">
        <v>63766</v>
      </c>
      <c r="P36" s="24">
        <v>89324</v>
      </c>
      <c r="Q36" s="24">
        <v>86557</v>
      </c>
      <c r="R36" s="24">
        <v>239647</v>
      </c>
      <c r="S36" s="24"/>
      <c r="T36" s="24"/>
      <c r="U36" s="24"/>
      <c r="V36" s="24"/>
      <c r="W36" s="24">
        <v>673888</v>
      </c>
      <c r="X36" s="24">
        <v>882108</v>
      </c>
      <c r="Y36" s="24">
        <v>-208220</v>
      </c>
      <c r="Z36" s="6">
        <v>-23.6</v>
      </c>
      <c r="AA36" s="22">
        <v>1297220</v>
      </c>
    </row>
    <row r="37" spans="1:27" ht="13.5">
      <c r="A37" s="5" t="s">
        <v>41</v>
      </c>
      <c r="B37" s="3"/>
      <c r="C37" s="25">
        <v>18481248</v>
      </c>
      <c r="D37" s="25"/>
      <c r="E37" s="26">
        <v>20671580</v>
      </c>
      <c r="F37" s="27">
        <v>20850173</v>
      </c>
      <c r="G37" s="27">
        <v>1612981</v>
      </c>
      <c r="H37" s="27">
        <v>1775175</v>
      </c>
      <c r="I37" s="27">
        <v>1667860</v>
      </c>
      <c r="J37" s="27">
        <v>5056016</v>
      </c>
      <c r="K37" s="27">
        <v>1660872</v>
      </c>
      <c r="L37" s="27">
        <v>1946957</v>
      </c>
      <c r="M37" s="27">
        <v>1662428</v>
      </c>
      <c r="N37" s="27">
        <v>5270257</v>
      </c>
      <c r="O37" s="27">
        <v>1682941</v>
      </c>
      <c r="P37" s="27">
        <v>1741804</v>
      </c>
      <c r="Q37" s="27">
        <v>1777615</v>
      </c>
      <c r="R37" s="27">
        <v>5202360</v>
      </c>
      <c r="S37" s="27"/>
      <c r="T37" s="27"/>
      <c r="U37" s="27"/>
      <c r="V37" s="27"/>
      <c r="W37" s="27">
        <v>15528633</v>
      </c>
      <c r="X37" s="27">
        <v>14056676</v>
      </c>
      <c r="Y37" s="27">
        <v>1471957</v>
      </c>
      <c r="Z37" s="7">
        <v>10.47</v>
      </c>
      <c r="AA37" s="25">
        <v>20850173</v>
      </c>
    </row>
    <row r="38" spans="1:27" ht="13.5">
      <c r="A38" s="2" t="s">
        <v>42</v>
      </c>
      <c r="B38" s="8"/>
      <c r="C38" s="19">
        <f aca="true" t="shared" si="7" ref="C38:Y38">SUM(C39:C41)</f>
        <v>139281384</v>
      </c>
      <c r="D38" s="19">
        <f>SUM(D39:D41)</f>
        <v>0</v>
      </c>
      <c r="E38" s="20">
        <f t="shared" si="7"/>
        <v>114590440</v>
      </c>
      <c r="F38" s="21">
        <f t="shared" si="7"/>
        <v>114590440</v>
      </c>
      <c r="G38" s="21">
        <f t="shared" si="7"/>
        <v>6617325</v>
      </c>
      <c r="H38" s="21">
        <f t="shared" si="7"/>
        <v>7942496</v>
      </c>
      <c r="I38" s="21">
        <f t="shared" si="7"/>
        <v>10760348</v>
      </c>
      <c r="J38" s="21">
        <f t="shared" si="7"/>
        <v>25320169</v>
      </c>
      <c r="K38" s="21">
        <f t="shared" si="7"/>
        <v>9505257</v>
      </c>
      <c r="L38" s="21">
        <f t="shared" si="7"/>
        <v>12092527</v>
      </c>
      <c r="M38" s="21">
        <f t="shared" si="7"/>
        <v>11345163</v>
      </c>
      <c r="N38" s="21">
        <f t="shared" si="7"/>
        <v>32942947</v>
      </c>
      <c r="O38" s="21">
        <f t="shared" si="7"/>
        <v>7006065</v>
      </c>
      <c r="P38" s="21">
        <f t="shared" si="7"/>
        <v>11438706</v>
      </c>
      <c r="Q38" s="21">
        <f t="shared" si="7"/>
        <v>17276881</v>
      </c>
      <c r="R38" s="21">
        <f t="shared" si="7"/>
        <v>35721652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93984768</v>
      </c>
      <c r="X38" s="21">
        <f t="shared" si="7"/>
        <v>79481419</v>
      </c>
      <c r="Y38" s="21">
        <f t="shared" si="7"/>
        <v>14503349</v>
      </c>
      <c r="Z38" s="4">
        <f>+IF(X38&lt;&gt;0,+(Y38/X38)*100,0)</f>
        <v>18.247471147942136</v>
      </c>
      <c r="AA38" s="19">
        <f>SUM(AA39:AA41)</f>
        <v>114590440</v>
      </c>
    </row>
    <row r="39" spans="1:27" ht="13.5">
      <c r="A39" s="5" t="s">
        <v>43</v>
      </c>
      <c r="B39" s="3"/>
      <c r="C39" s="22">
        <v>3213066</v>
      </c>
      <c r="D39" s="22"/>
      <c r="E39" s="23">
        <v>3105640</v>
      </c>
      <c r="F39" s="24">
        <v>3105640</v>
      </c>
      <c r="G39" s="24">
        <v>380034</v>
      </c>
      <c r="H39" s="24">
        <v>221604</v>
      </c>
      <c r="I39" s="24">
        <v>224275</v>
      </c>
      <c r="J39" s="24">
        <v>825913</v>
      </c>
      <c r="K39" s="24">
        <v>244692</v>
      </c>
      <c r="L39" s="24">
        <v>310657</v>
      </c>
      <c r="M39" s="24">
        <v>252351</v>
      </c>
      <c r="N39" s="24">
        <v>807700</v>
      </c>
      <c r="O39" s="24">
        <v>229979</v>
      </c>
      <c r="P39" s="24">
        <v>203608</v>
      </c>
      <c r="Q39" s="24">
        <v>212065</v>
      </c>
      <c r="R39" s="24">
        <v>645652</v>
      </c>
      <c r="S39" s="24"/>
      <c r="T39" s="24"/>
      <c r="U39" s="24"/>
      <c r="V39" s="24"/>
      <c r="W39" s="24">
        <v>2279265</v>
      </c>
      <c r="X39" s="24">
        <v>2111835</v>
      </c>
      <c r="Y39" s="24">
        <v>167430</v>
      </c>
      <c r="Z39" s="6">
        <v>7.93</v>
      </c>
      <c r="AA39" s="22">
        <v>3105640</v>
      </c>
    </row>
    <row r="40" spans="1:27" ht="13.5">
      <c r="A40" s="5" t="s">
        <v>44</v>
      </c>
      <c r="B40" s="3"/>
      <c r="C40" s="22">
        <v>136068318</v>
      </c>
      <c r="D40" s="22"/>
      <c r="E40" s="23">
        <v>111484800</v>
      </c>
      <c r="F40" s="24">
        <v>111484800</v>
      </c>
      <c r="G40" s="24">
        <v>6237291</v>
      </c>
      <c r="H40" s="24">
        <v>7720892</v>
      </c>
      <c r="I40" s="24">
        <v>10536073</v>
      </c>
      <c r="J40" s="24">
        <v>24494256</v>
      </c>
      <c r="K40" s="24">
        <v>9260565</v>
      </c>
      <c r="L40" s="24">
        <v>11781870</v>
      </c>
      <c r="M40" s="24">
        <v>11092812</v>
      </c>
      <c r="N40" s="24">
        <v>32135247</v>
      </c>
      <c r="O40" s="24">
        <v>6776086</v>
      </c>
      <c r="P40" s="24">
        <v>11235098</v>
      </c>
      <c r="Q40" s="24">
        <v>17064816</v>
      </c>
      <c r="R40" s="24">
        <v>35076000</v>
      </c>
      <c r="S40" s="24"/>
      <c r="T40" s="24"/>
      <c r="U40" s="24"/>
      <c r="V40" s="24"/>
      <c r="W40" s="24">
        <v>91705503</v>
      </c>
      <c r="X40" s="24">
        <v>77369584</v>
      </c>
      <c r="Y40" s="24">
        <v>14335919</v>
      </c>
      <c r="Z40" s="6">
        <v>18.53</v>
      </c>
      <c r="AA40" s="22">
        <v>111484800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110956528</v>
      </c>
      <c r="D42" s="19">
        <f>SUM(D43:D46)</f>
        <v>0</v>
      </c>
      <c r="E42" s="20">
        <f t="shared" si="8"/>
        <v>107384120</v>
      </c>
      <c r="F42" s="21">
        <f t="shared" si="8"/>
        <v>108384120</v>
      </c>
      <c r="G42" s="21">
        <f t="shared" si="8"/>
        <v>5392668</v>
      </c>
      <c r="H42" s="21">
        <f t="shared" si="8"/>
        <v>5483097</v>
      </c>
      <c r="I42" s="21">
        <f t="shared" si="8"/>
        <v>6213312</v>
      </c>
      <c r="J42" s="21">
        <f t="shared" si="8"/>
        <v>17089077</v>
      </c>
      <c r="K42" s="21">
        <f t="shared" si="8"/>
        <v>4771256</v>
      </c>
      <c r="L42" s="21">
        <f t="shared" si="8"/>
        <v>7239273</v>
      </c>
      <c r="M42" s="21">
        <f t="shared" si="8"/>
        <v>12462320</v>
      </c>
      <c r="N42" s="21">
        <f t="shared" si="8"/>
        <v>24472849</v>
      </c>
      <c r="O42" s="21">
        <f t="shared" si="8"/>
        <v>4317187</v>
      </c>
      <c r="P42" s="21">
        <f t="shared" si="8"/>
        <v>7163068</v>
      </c>
      <c r="Q42" s="21">
        <f t="shared" si="8"/>
        <v>5998588</v>
      </c>
      <c r="R42" s="21">
        <f t="shared" si="8"/>
        <v>17478843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59040769</v>
      </c>
      <c r="X42" s="21">
        <f t="shared" si="8"/>
        <v>73021200</v>
      </c>
      <c r="Y42" s="21">
        <f t="shared" si="8"/>
        <v>-13980431</v>
      </c>
      <c r="Z42" s="4">
        <f>+IF(X42&lt;&gt;0,+(Y42/X42)*100,0)</f>
        <v>-19.14571521695069</v>
      </c>
      <c r="AA42" s="19">
        <f>SUM(AA43:AA46)</f>
        <v>108384120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110956528</v>
      </c>
      <c r="D44" s="22"/>
      <c r="E44" s="23">
        <v>107384120</v>
      </c>
      <c r="F44" s="24">
        <v>108384120</v>
      </c>
      <c r="G44" s="24">
        <v>5392668</v>
      </c>
      <c r="H44" s="24">
        <v>5483097</v>
      </c>
      <c r="I44" s="24">
        <v>6213312</v>
      </c>
      <c r="J44" s="24">
        <v>17089077</v>
      </c>
      <c r="K44" s="24">
        <v>4771256</v>
      </c>
      <c r="L44" s="24">
        <v>7239273</v>
      </c>
      <c r="M44" s="24">
        <v>12462320</v>
      </c>
      <c r="N44" s="24">
        <v>24472849</v>
      </c>
      <c r="O44" s="24">
        <v>4317187</v>
      </c>
      <c r="P44" s="24">
        <v>7163068</v>
      </c>
      <c r="Q44" s="24">
        <v>5998588</v>
      </c>
      <c r="R44" s="24">
        <v>17478843</v>
      </c>
      <c r="S44" s="24"/>
      <c r="T44" s="24"/>
      <c r="U44" s="24"/>
      <c r="V44" s="24"/>
      <c r="W44" s="24">
        <v>59040769</v>
      </c>
      <c r="X44" s="24">
        <v>73021200</v>
      </c>
      <c r="Y44" s="24">
        <v>-13980431</v>
      </c>
      <c r="Z44" s="6">
        <v>-19.15</v>
      </c>
      <c r="AA44" s="22">
        <v>108384120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360449445</v>
      </c>
      <c r="D48" s="40">
        <f>+D28+D32+D38+D42+D47</f>
        <v>0</v>
      </c>
      <c r="E48" s="41">
        <f t="shared" si="9"/>
        <v>344050310</v>
      </c>
      <c r="F48" s="42">
        <f t="shared" si="9"/>
        <v>347360037</v>
      </c>
      <c r="G48" s="42">
        <f t="shared" si="9"/>
        <v>18155755</v>
      </c>
      <c r="H48" s="42">
        <f t="shared" si="9"/>
        <v>20673982</v>
      </c>
      <c r="I48" s="42">
        <f t="shared" si="9"/>
        <v>24022358</v>
      </c>
      <c r="J48" s="42">
        <f t="shared" si="9"/>
        <v>62852095</v>
      </c>
      <c r="K48" s="42">
        <f t="shared" si="9"/>
        <v>21176459</v>
      </c>
      <c r="L48" s="42">
        <f t="shared" si="9"/>
        <v>28590757</v>
      </c>
      <c r="M48" s="42">
        <f t="shared" si="9"/>
        <v>31437761</v>
      </c>
      <c r="N48" s="42">
        <f t="shared" si="9"/>
        <v>81204977</v>
      </c>
      <c r="O48" s="42">
        <f t="shared" si="9"/>
        <v>18053279</v>
      </c>
      <c r="P48" s="42">
        <f t="shared" si="9"/>
        <v>26814616</v>
      </c>
      <c r="Q48" s="42">
        <f t="shared" si="9"/>
        <v>30612009</v>
      </c>
      <c r="R48" s="42">
        <f t="shared" si="9"/>
        <v>75479904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219536976</v>
      </c>
      <c r="X48" s="42">
        <f t="shared" si="9"/>
        <v>235254964</v>
      </c>
      <c r="Y48" s="42">
        <f t="shared" si="9"/>
        <v>-15717988</v>
      </c>
      <c r="Z48" s="43">
        <f>+IF(X48&lt;&gt;0,+(Y48/X48)*100,0)</f>
        <v>-6.6812566811555145</v>
      </c>
      <c r="AA48" s="40">
        <f>+AA28+AA32+AA38+AA42+AA47</f>
        <v>347360037</v>
      </c>
    </row>
    <row r="49" spans="1:27" ht="13.5">
      <c r="A49" s="14" t="s">
        <v>58</v>
      </c>
      <c r="B49" s="15"/>
      <c r="C49" s="44">
        <f aca="true" t="shared" si="10" ref="C49:Y49">+C25-C48</f>
        <v>13944385</v>
      </c>
      <c r="D49" s="44">
        <f>+D25-D48</f>
        <v>0</v>
      </c>
      <c r="E49" s="45">
        <f t="shared" si="10"/>
        <v>2683300</v>
      </c>
      <c r="F49" s="46">
        <f t="shared" si="10"/>
        <v>2683300</v>
      </c>
      <c r="G49" s="46">
        <f t="shared" si="10"/>
        <v>34360181</v>
      </c>
      <c r="H49" s="46">
        <f t="shared" si="10"/>
        <v>-5837739</v>
      </c>
      <c r="I49" s="46">
        <f t="shared" si="10"/>
        <v>-3844251</v>
      </c>
      <c r="J49" s="46">
        <f t="shared" si="10"/>
        <v>24678191</v>
      </c>
      <c r="K49" s="46">
        <f t="shared" si="10"/>
        <v>2750079</v>
      </c>
      <c r="L49" s="46">
        <f t="shared" si="10"/>
        <v>-1825424</v>
      </c>
      <c r="M49" s="46">
        <f t="shared" si="10"/>
        <v>17451899</v>
      </c>
      <c r="N49" s="46">
        <f t="shared" si="10"/>
        <v>18376554</v>
      </c>
      <c r="O49" s="46">
        <f t="shared" si="10"/>
        <v>10697665</v>
      </c>
      <c r="P49" s="46">
        <f t="shared" si="10"/>
        <v>-226248</v>
      </c>
      <c r="Q49" s="46">
        <f t="shared" si="10"/>
        <v>10992308</v>
      </c>
      <c r="R49" s="46">
        <f t="shared" si="10"/>
        <v>21463725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64518470</v>
      </c>
      <c r="X49" s="46">
        <f>IF(F25=F48,0,X25-X48)</f>
        <v>54022022</v>
      </c>
      <c r="Y49" s="46">
        <f t="shared" si="10"/>
        <v>10496448</v>
      </c>
      <c r="Z49" s="47">
        <f>+IF(X49&lt;&gt;0,+(Y49/X49)*100,0)</f>
        <v>19.4299428481222</v>
      </c>
      <c r="AA49" s="44">
        <f>+AA25-AA48</f>
        <v>2683300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79470362</v>
      </c>
      <c r="D5" s="19">
        <f>SUM(D6:D8)</f>
        <v>0</v>
      </c>
      <c r="E5" s="20">
        <f t="shared" si="0"/>
        <v>79323512</v>
      </c>
      <c r="F5" s="21">
        <f t="shared" si="0"/>
        <v>77525609</v>
      </c>
      <c r="G5" s="21">
        <f t="shared" si="0"/>
        <v>28412312</v>
      </c>
      <c r="H5" s="21">
        <f t="shared" si="0"/>
        <v>7819384</v>
      </c>
      <c r="I5" s="21">
        <f t="shared" si="0"/>
        <v>5690046</v>
      </c>
      <c r="J5" s="21">
        <f t="shared" si="0"/>
        <v>41921742</v>
      </c>
      <c r="K5" s="21">
        <f t="shared" si="0"/>
        <v>2765974</v>
      </c>
      <c r="L5" s="21">
        <f t="shared" si="0"/>
        <v>4270782</v>
      </c>
      <c r="M5" s="21">
        <f t="shared" si="0"/>
        <v>4253095</v>
      </c>
      <c r="N5" s="21">
        <f t="shared" si="0"/>
        <v>11289851</v>
      </c>
      <c r="O5" s="21">
        <f t="shared" si="0"/>
        <v>5092820</v>
      </c>
      <c r="P5" s="21">
        <f t="shared" si="0"/>
        <v>4185623</v>
      </c>
      <c r="Q5" s="21">
        <f t="shared" si="0"/>
        <v>4303288</v>
      </c>
      <c r="R5" s="21">
        <f t="shared" si="0"/>
        <v>13581731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66793324</v>
      </c>
      <c r="X5" s="21">
        <f t="shared" si="0"/>
        <v>2131216</v>
      </c>
      <c r="Y5" s="21">
        <f t="shared" si="0"/>
        <v>64662108</v>
      </c>
      <c r="Z5" s="4">
        <f>+IF(X5&lt;&gt;0,+(Y5/X5)*100,0)</f>
        <v>3034.0476047477123</v>
      </c>
      <c r="AA5" s="19">
        <f>SUM(AA6:AA8)</f>
        <v>77525609</v>
      </c>
    </row>
    <row r="6" spans="1:27" ht="13.5">
      <c r="A6" s="5" t="s">
        <v>33</v>
      </c>
      <c r="B6" s="3"/>
      <c r="C6" s="22">
        <v>5103456</v>
      </c>
      <c r="D6" s="22"/>
      <c r="E6" s="23">
        <v>949060</v>
      </c>
      <c r="F6" s="24">
        <v>3149060</v>
      </c>
      <c r="G6" s="24">
        <v>8138</v>
      </c>
      <c r="H6" s="24">
        <v>17258</v>
      </c>
      <c r="I6" s="24">
        <v>57674</v>
      </c>
      <c r="J6" s="24">
        <v>83070</v>
      </c>
      <c r="K6" s="24">
        <v>86074</v>
      </c>
      <c r="L6" s="24">
        <v>49574</v>
      </c>
      <c r="M6" s="24">
        <v>30965</v>
      </c>
      <c r="N6" s="24">
        <v>166613</v>
      </c>
      <c r="O6" s="24">
        <v>14025</v>
      </c>
      <c r="P6" s="24">
        <v>14015</v>
      </c>
      <c r="Q6" s="24">
        <v>21940</v>
      </c>
      <c r="R6" s="24">
        <v>49980</v>
      </c>
      <c r="S6" s="24"/>
      <c r="T6" s="24"/>
      <c r="U6" s="24"/>
      <c r="V6" s="24"/>
      <c r="W6" s="24">
        <v>299663</v>
      </c>
      <c r="X6" s="24">
        <v>723453</v>
      </c>
      <c r="Y6" s="24">
        <v>-423790</v>
      </c>
      <c r="Z6" s="6">
        <v>-58.58</v>
      </c>
      <c r="AA6" s="22">
        <v>3149060</v>
      </c>
    </row>
    <row r="7" spans="1:27" ht="13.5">
      <c r="A7" s="5" t="s">
        <v>34</v>
      </c>
      <c r="B7" s="3"/>
      <c r="C7" s="25">
        <v>72550461</v>
      </c>
      <c r="D7" s="25"/>
      <c r="E7" s="26">
        <v>76830772</v>
      </c>
      <c r="F7" s="27">
        <v>73832869</v>
      </c>
      <c r="G7" s="27">
        <v>28342023</v>
      </c>
      <c r="H7" s="27">
        <v>4703568</v>
      </c>
      <c r="I7" s="27">
        <v>5568536</v>
      </c>
      <c r="J7" s="27">
        <v>38614127</v>
      </c>
      <c r="K7" s="27">
        <v>2616814</v>
      </c>
      <c r="L7" s="27">
        <v>4157893</v>
      </c>
      <c r="M7" s="27">
        <v>4158668</v>
      </c>
      <c r="N7" s="27">
        <v>10933375</v>
      </c>
      <c r="O7" s="27">
        <v>5015848</v>
      </c>
      <c r="P7" s="27">
        <v>4097620</v>
      </c>
      <c r="Q7" s="27">
        <v>4217909</v>
      </c>
      <c r="R7" s="27">
        <v>13331377</v>
      </c>
      <c r="S7" s="27"/>
      <c r="T7" s="27"/>
      <c r="U7" s="27"/>
      <c r="V7" s="27"/>
      <c r="W7" s="27">
        <v>62878879</v>
      </c>
      <c r="X7" s="27">
        <v>62401693</v>
      </c>
      <c r="Y7" s="27">
        <v>477186</v>
      </c>
      <c r="Z7" s="7">
        <v>0.76</v>
      </c>
      <c r="AA7" s="25">
        <v>73832869</v>
      </c>
    </row>
    <row r="8" spans="1:27" ht="13.5">
      <c r="A8" s="5" t="s">
        <v>35</v>
      </c>
      <c r="B8" s="3"/>
      <c r="C8" s="22">
        <v>1816445</v>
      </c>
      <c r="D8" s="22"/>
      <c r="E8" s="23">
        <v>1543680</v>
      </c>
      <c r="F8" s="24">
        <v>543680</v>
      </c>
      <c r="G8" s="24">
        <v>62151</v>
      </c>
      <c r="H8" s="24">
        <v>3098558</v>
      </c>
      <c r="I8" s="24">
        <v>63836</v>
      </c>
      <c r="J8" s="24">
        <v>3224545</v>
      </c>
      <c r="K8" s="24">
        <v>63086</v>
      </c>
      <c r="L8" s="24">
        <v>63315</v>
      </c>
      <c r="M8" s="24">
        <v>63462</v>
      </c>
      <c r="N8" s="24">
        <v>189863</v>
      </c>
      <c r="O8" s="24">
        <v>62947</v>
      </c>
      <c r="P8" s="24">
        <v>73988</v>
      </c>
      <c r="Q8" s="24">
        <v>63439</v>
      </c>
      <c r="R8" s="24">
        <v>200374</v>
      </c>
      <c r="S8" s="24"/>
      <c r="T8" s="24"/>
      <c r="U8" s="24"/>
      <c r="V8" s="24"/>
      <c r="W8" s="24">
        <v>3614782</v>
      </c>
      <c r="X8" s="24">
        <v>-60993930</v>
      </c>
      <c r="Y8" s="24">
        <v>64608712</v>
      </c>
      <c r="Z8" s="6">
        <v>-105.93</v>
      </c>
      <c r="AA8" s="22">
        <v>543680</v>
      </c>
    </row>
    <row r="9" spans="1:27" ht="13.5">
      <c r="A9" s="2" t="s">
        <v>36</v>
      </c>
      <c r="B9" s="3"/>
      <c r="C9" s="19">
        <f aca="true" t="shared" si="1" ref="C9:Y9">SUM(C10:C14)</f>
        <v>90584928</v>
      </c>
      <c r="D9" s="19">
        <f>SUM(D10:D14)</f>
        <v>0</v>
      </c>
      <c r="E9" s="20">
        <f t="shared" si="1"/>
        <v>148801047</v>
      </c>
      <c r="F9" s="21">
        <f t="shared" si="1"/>
        <v>119688970</v>
      </c>
      <c r="G9" s="21">
        <f t="shared" si="1"/>
        <v>5519050</v>
      </c>
      <c r="H9" s="21">
        <f t="shared" si="1"/>
        <v>5918528</v>
      </c>
      <c r="I9" s="21">
        <f t="shared" si="1"/>
        <v>6006534</v>
      </c>
      <c r="J9" s="21">
        <f t="shared" si="1"/>
        <v>17444112</v>
      </c>
      <c r="K9" s="21">
        <f t="shared" si="1"/>
        <v>7364660</v>
      </c>
      <c r="L9" s="21">
        <f t="shared" si="1"/>
        <v>8476381</v>
      </c>
      <c r="M9" s="21">
        <f t="shared" si="1"/>
        <v>5144942</v>
      </c>
      <c r="N9" s="21">
        <f t="shared" si="1"/>
        <v>20985983</v>
      </c>
      <c r="O9" s="21">
        <f t="shared" si="1"/>
        <v>6485120</v>
      </c>
      <c r="P9" s="21">
        <f t="shared" si="1"/>
        <v>8893337</v>
      </c>
      <c r="Q9" s="21">
        <f t="shared" si="1"/>
        <v>9668902</v>
      </c>
      <c r="R9" s="21">
        <f t="shared" si="1"/>
        <v>25047359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63477454</v>
      </c>
      <c r="X9" s="21">
        <f t="shared" si="1"/>
        <v>134873746</v>
      </c>
      <c r="Y9" s="21">
        <f t="shared" si="1"/>
        <v>-71396292</v>
      </c>
      <c r="Z9" s="4">
        <f>+IF(X9&lt;&gt;0,+(Y9/X9)*100,0)</f>
        <v>-52.93564842486098</v>
      </c>
      <c r="AA9" s="19">
        <f>SUM(AA10:AA14)</f>
        <v>119688970</v>
      </c>
    </row>
    <row r="10" spans="1:27" ht="13.5">
      <c r="A10" s="5" t="s">
        <v>37</v>
      </c>
      <c r="B10" s="3"/>
      <c r="C10" s="22">
        <v>66167318</v>
      </c>
      <c r="D10" s="22"/>
      <c r="E10" s="23">
        <v>70005270</v>
      </c>
      <c r="F10" s="24">
        <v>71660827</v>
      </c>
      <c r="G10" s="24">
        <v>5032636</v>
      </c>
      <c r="H10" s="24">
        <v>5055270</v>
      </c>
      <c r="I10" s="24">
        <v>5072134</v>
      </c>
      <c r="J10" s="24">
        <v>15160040</v>
      </c>
      <c r="K10" s="24">
        <v>5333100</v>
      </c>
      <c r="L10" s="24">
        <v>5233243</v>
      </c>
      <c r="M10" s="24">
        <v>5267938</v>
      </c>
      <c r="N10" s="24">
        <v>15834281</v>
      </c>
      <c r="O10" s="24">
        <v>5420765</v>
      </c>
      <c r="P10" s="24">
        <v>5696703</v>
      </c>
      <c r="Q10" s="24">
        <v>5306559</v>
      </c>
      <c r="R10" s="24">
        <v>16424027</v>
      </c>
      <c r="S10" s="24"/>
      <c r="T10" s="24"/>
      <c r="U10" s="24"/>
      <c r="V10" s="24"/>
      <c r="W10" s="24">
        <v>47418348</v>
      </c>
      <c r="X10" s="24">
        <v>61181188</v>
      </c>
      <c r="Y10" s="24">
        <v>-13762840</v>
      </c>
      <c r="Z10" s="6">
        <v>-22.5</v>
      </c>
      <c r="AA10" s="22">
        <v>71660827</v>
      </c>
    </row>
    <row r="11" spans="1:27" ht="13.5">
      <c r="A11" s="5" t="s">
        <v>38</v>
      </c>
      <c r="B11" s="3"/>
      <c r="C11" s="22">
        <v>14944880</v>
      </c>
      <c r="D11" s="22"/>
      <c r="E11" s="23">
        <v>8502377</v>
      </c>
      <c r="F11" s="24">
        <v>8502377</v>
      </c>
      <c r="G11" s="24">
        <v>358557</v>
      </c>
      <c r="H11" s="24">
        <v>727919</v>
      </c>
      <c r="I11" s="24">
        <v>270502</v>
      </c>
      <c r="J11" s="24">
        <v>1356978</v>
      </c>
      <c r="K11" s="24">
        <v>1742865</v>
      </c>
      <c r="L11" s="24">
        <v>2879305</v>
      </c>
      <c r="M11" s="24">
        <v>-384376</v>
      </c>
      <c r="N11" s="24">
        <v>4237794</v>
      </c>
      <c r="O11" s="24">
        <v>824236</v>
      </c>
      <c r="P11" s="24">
        <v>1228526</v>
      </c>
      <c r="Q11" s="24">
        <v>2285777</v>
      </c>
      <c r="R11" s="24">
        <v>4338539</v>
      </c>
      <c r="S11" s="24"/>
      <c r="T11" s="24"/>
      <c r="U11" s="24"/>
      <c r="V11" s="24"/>
      <c r="W11" s="24">
        <v>9933311</v>
      </c>
      <c r="X11" s="24">
        <v>6774212</v>
      </c>
      <c r="Y11" s="24">
        <v>3159099</v>
      </c>
      <c r="Z11" s="6">
        <v>46.63</v>
      </c>
      <c r="AA11" s="22">
        <v>8502377</v>
      </c>
    </row>
    <row r="12" spans="1:27" ht="13.5">
      <c r="A12" s="5" t="s">
        <v>39</v>
      </c>
      <c r="B12" s="3"/>
      <c r="C12" s="22">
        <v>8636134</v>
      </c>
      <c r="D12" s="22"/>
      <c r="E12" s="23">
        <v>13608610</v>
      </c>
      <c r="F12" s="24">
        <v>13877393</v>
      </c>
      <c r="G12" s="24">
        <v>100150</v>
      </c>
      <c r="H12" s="24">
        <v>106450</v>
      </c>
      <c r="I12" s="24">
        <v>634609</v>
      </c>
      <c r="J12" s="24">
        <v>841209</v>
      </c>
      <c r="K12" s="24">
        <v>259643</v>
      </c>
      <c r="L12" s="24">
        <v>335097</v>
      </c>
      <c r="M12" s="24">
        <v>243665</v>
      </c>
      <c r="N12" s="24">
        <v>838405</v>
      </c>
      <c r="O12" s="24">
        <v>211176</v>
      </c>
      <c r="P12" s="24">
        <v>224974</v>
      </c>
      <c r="Q12" s="24">
        <v>156366</v>
      </c>
      <c r="R12" s="24">
        <v>592516</v>
      </c>
      <c r="S12" s="24"/>
      <c r="T12" s="24"/>
      <c r="U12" s="24"/>
      <c r="V12" s="24"/>
      <c r="W12" s="24">
        <v>2272130</v>
      </c>
      <c r="X12" s="24">
        <v>10406440</v>
      </c>
      <c r="Y12" s="24">
        <v>-8134310</v>
      </c>
      <c r="Z12" s="6">
        <v>-78.17</v>
      </c>
      <c r="AA12" s="22">
        <v>13877393</v>
      </c>
    </row>
    <row r="13" spans="1:27" ht="13.5">
      <c r="A13" s="5" t="s">
        <v>40</v>
      </c>
      <c r="B13" s="3"/>
      <c r="C13" s="22">
        <v>836596</v>
      </c>
      <c r="D13" s="22"/>
      <c r="E13" s="23">
        <v>56684790</v>
      </c>
      <c r="F13" s="24">
        <v>25648373</v>
      </c>
      <c r="G13" s="24">
        <v>27707</v>
      </c>
      <c r="H13" s="24">
        <v>28889</v>
      </c>
      <c r="I13" s="24">
        <v>29289</v>
      </c>
      <c r="J13" s="24">
        <v>85885</v>
      </c>
      <c r="K13" s="24">
        <v>29052</v>
      </c>
      <c r="L13" s="24">
        <v>28736</v>
      </c>
      <c r="M13" s="24">
        <v>17715</v>
      </c>
      <c r="N13" s="24">
        <v>75503</v>
      </c>
      <c r="O13" s="24">
        <v>28943</v>
      </c>
      <c r="P13" s="24">
        <v>1743134</v>
      </c>
      <c r="Q13" s="24">
        <v>1920200</v>
      </c>
      <c r="R13" s="24">
        <v>3692277</v>
      </c>
      <c r="S13" s="24"/>
      <c r="T13" s="24"/>
      <c r="U13" s="24"/>
      <c r="V13" s="24"/>
      <c r="W13" s="24">
        <v>3853665</v>
      </c>
      <c r="X13" s="24">
        <v>56511906</v>
      </c>
      <c r="Y13" s="24">
        <v>-52658241</v>
      </c>
      <c r="Z13" s="6">
        <v>-93.18</v>
      </c>
      <c r="AA13" s="22">
        <v>25648373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15732000</v>
      </c>
      <c r="D15" s="19">
        <f>SUM(D16:D18)</f>
        <v>0</v>
      </c>
      <c r="E15" s="20">
        <f t="shared" si="2"/>
        <v>5993080</v>
      </c>
      <c r="F15" s="21">
        <f t="shared" si="2"/>
        <v>9283477</v>
      </c>
      <c r="G15" s="21">
        <f t="shared" si="2"/>
        <v>403501</v>
      </c>
      <c r="H15" s="21">
        <f t="shared" si="2"/>
        <v>466739</v>
      </c>
      <c r="I15" s="21">
        <f t="shared" si="2"/>
        <v>465335</v>
      </c>
      <c r="J15" s="21">
        <f t="shared" si="2"/>
        <v>1335575</v>
      </c>
      <c r="K15" s="21">
        <f t="shared" si="2"/>
        <v>784586</v>
      </c>
      <c r="L15" s="21">
        <f t="shared" si="2"/>
        <v>545796</v>
      </c>
      <c r="M15" s="21">
        <f t="shared" si="2"/>
        <v>475485</v>
      </c>
      <c r="N15" s="21">
        <f t="shared" si="2"/>
        <v>1805867</v>
      </c>
      <c r="O15" s="21">
        <f t="shared" si="2"/>
        <v>339932</v>
      </c>
      <c r="P15" s="21">
        <f t="shared" si="2"/>
        <v>258683</v>
      </c>
      <c r="Q15" s="21">
        <f t="shared" si="2"/>
        <v>2491812</v>
      </c>
      <c r="R15" s="21">
        <f t="shared" si="2"/>
        <v>3090427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6231869</v>
      </c>
      <c r="X15" s="21">
        <f t="shared" si="2"/>
        <v>4616603</v>
      </c>
      <c r="Y15" s="21">
        <f t="shared" si="2"/>
        <v>1615266</v>
      </c>
      <c r="Z15" s="4">
        <f>+IF(X15&lt;&gt;0,+(Y15/X15)*100,0)</f>
        <v>34.98819369999976</v>
      </c>
      <c r="AA15" s="19">
        <f>SUM(AA16:AA18)</f>
        <v>9283477</v>
      </c>
    </row>
    <row r="16" spans="1:27" ht="13.5">
      <c r="A16" s="5" t="s">
        <v>43</v>
      </c>
      <c r="B16" s="3"/>
      <c r="C16" s="22">
        <v>958420</v>
      </c>
      <c r="D16" s="22"/>
      <c r="E16" s="23">
        <v>1503520</v>
      </c>
      <c r="F16" s="24">
        <v>1503520</v>
      </c>
      <c r="G16" s="24">
        <v>140503</v>
      </c>
      <c r="H16" s="24">
        <v>59550</v>
      </c>
      <c r="I16" s="24">
        <v>88594</v>
      </c>
      <c r="J16" s="24">
        <v>288647</v>
      </c>
      <c r="K16" s="24">
        <v>344253</v>
      </c>
      <c r="L16" s="24">
        <v>89454</v>
      </c>
      <c r="M16" s="24">
        <v>53343</v>
      </c>
      <c r="N16" s="24">
        <v>487050</v>
      </c>
      <c r="O16" s="24">
        <v>56248</v>
      </c>
      <c r="P16" s="24">
        <v>55954</v>
      </c>
      <c r="Q16" s="24">
        <v>55507</v>
      </c>
      <c r="R16" s="24">
        <v>167709</v>
      </c>
      <c r="S16" s="24"/>
      <c r="T16" s="24"/>
      <c r="U16" s="24"/>
      <c r="V16" s="24"/>
      <c r="W16" s="24">
        <v>943406</v>
      </c>
      <c r="X16" s="24">
        <v>1135283</v>
      </c>
      <c r="Y16" s="24">
        <v>-191877</v>
      </c>
      <c r="Z16" s="6">
        <v>-16.9</v>
      </c>
      <c r="AA16" s="22">
        <v>1503520</v>
      </c>
    </row>
    <row r="17" spans="1:27" ht="13.5">
      <c r="A17" s="5" t="s">
        <v>44</v>
      </c>
      <c r="B17" s="3"/>
      <c r="C17" s="22">
        <v>14253291</v>
      </c>
      <c r="D17" s="22"/>
      <c r="E17" s="23">
        <v>4489560</v>
      </c>
      <c r="F17" s="24">
        <v>7243478</v>
      </c>
      <c r="G17" s="24">
        <v>262998</v>
      </c>
      <c r="H17" s="24">
        <v>407189</v>
      </c>
      <c r="I17" s="24">
        <v>376741</v>
      </c>
      <c r="J17" s="24">
        <v>1046928</v>
      </c>
      <c r="K17" s="24">
        <v>410170</v>
      </c>
      <c r="L17" s="24">
        <v>447168</v>
      </c>
      <c r="M17" s="24">
        <v>245312</v>
      </c>
      <c r="N17" s="24">
        <v>1102650</v>
      </c>
      <c r="O17" s="24">
        <v>232431</v>
      </c>
      <c r="P17" s="24">
        <v>183775</v>
      </c>
      <c r="Q17" s="24">
        <v>2416531</v>
      </c>
      <c r="R17" s="24">
        <v>2832737</v>
      </c>
      <c r="S17" s="24"/>
      <c r="T17" s="24"/>
      <c r="U17" s="24"/>
      <c r="V17" s="24"/>
      <c r="W17" s="24">
        <v>4982315</v>
      </c>
      <c r="X17" s="24">
        <v>3481320</v>
      </c>
      <c r="Y17" s="24">
        <v>1500995</v>
      </c>
      <c r="Z17" s="6">
        <v>43.12</v>
      </c>
      <c r="AA17" s="22">
        <v>7243478</v>
      </c>
    </row>
    <row r="18" spans="1:27" ht="13.5">
      <c r="A18" s="5" t="s">
        <v>45</v>
      </c>
      <c r="B18" s="3"/>
      <c r="C18" s="22">
        <v>520289</v>
      </c>
      <c r="D18" s="22"/>
      <c r="E18" s="23"/>
      <c r="F18" s="24">
        <v>536479</v>
      </c>
      <c r="G18" s="24"/>
      <c r="H18" s="24"/>
      <c r="I18" s="24"/>
      <c r="J18" s="24"/>
      <c r="K18" s="24">
        <v>30163</v>
      </c>
      <c r="L18" s="24">
        <v>9174</v>
      </c>
      <c r="M18" s="24">
        <v>176830</v>
      </c>
      <c r="N18" s="24">
        <v>216167</v>
      </c>
      <c r="O18" s="24">
        <v>51253</v>
      </c>
      <c r="P18" s="24">
        <v>18954</v>
      </c>
      <c r="Q18" s="24">
        <v>19774</v>
      </c>
      <c r="R18" s="24">
        <v>89981</v>
      </c>
      <c r="S18" s="24"/>
      <c r="T18" s="24"/>
      <c r="U18" s="24"/>
      <c r="V18" s="24"/>
      <c r="W18" s="24">
        <v>306148</v>
      </c>
      <c r="X18" s="24"/>
      <c r="Y18" s="24">
        <v>306148</v>
      </c>
      <c r="Z18" s="6">
        <v>0</v>
      </c>
      <c r="AA18" s="22">
        <v>536479</v>
      </c>
    </row>
    <row r="19" spans="1:27" ht="13.5">
      <c r="A19" s="2" t="s">
        <v>46</v>
      </c>
      <c r="B19" s="8"/>
      <c r="C19" s="19">
        <f aca="true" t="shared" si="3" ref="C19:Y19">SUM(C20:C23)</f>
        <v>324723277</v>
      </c>
      <c r="D19" s="19">
        <f>SUM(D20:D23)</f>
        <v>0</v>
      </c>
      <c r="E19" s="20">
        <f t="shared" si="3"/>
        <v>349978224</v>
      </c>
      <c r="F19" s="21">
        <f t="shared" si="3"/>
        <v>334116194</v>
      </c>
      <c r="G19" s="21">
        <f t="shared" si="3"/>
        <v>25936525</v>
      </c>
      <c r="H19" s="21">
        <f t="shared" si="3"/>
        <v>28917583</v>
      </c>
      <c r="I19" s="21">
        <f t="shared" si="3"/>
        <v>23588480</v>
      </c>
      <c r="J19" s="21">
        <f t="shared" si="3"/>
        <v>78442588</v>
      </c>
      <c r="K19" s="21">
        <f t="shared" si="3"/>
        <v>22873755</v>
      </c>
      <c r="L19" s="21">
        <f t="shared" si="3"/>
        <v>18353782</v>
      </c>
      <c r="M19" s="21">
        <f t="shared" si="3"/>
        <v>21346827</v>
      </c>
      <c r="N19" s="21">
        <f t="shared" si="3"/>
        <v>62574364</v>
      </c>
      <c r="O19" s="21">
        <f t="shared" si="3"/>
        <v>23210577</v>
      </c>
      <c r="P19" s="21">
        <f t="shared" si="3"/>
        <v>23064673</v>
      </c>
      <c r="Q19" s="21">
        <f t="shared" si="3"/>
        <v>30576077</v>
      </c>
      <c r="R19" s="21">
        <f t="shared" si="3"/>
        <v>76851327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217868279</v>
      </c>
      <c r="X19" s="21">
        <f t="shared" si="3"/>
        <v>255761753</v>
      </c>
      <c r="Y19" s="21">
        <f t="shared" si="3"/>
        <v>-37893474</v>
      </c>
      <c r="Z19" s="4">
        <f>+IF(X19&lt;&gt;0,+(Y19/X19)*100,0)</f>
        <v>-14.815926758212358</v>
      </c>
      <c r="AA19" s="19">
        <f>SUM(AA20:AA23)</f>
        <v>334116194</v>
      </c>
    </row>
    <row r="20" spans="1:27" ht="13.5">
      <c r="A20" s="5" t="s">
        <v>47</v>
      </c>
      <c r="B20" s="3"/>
      <c r="C20" s="22">
        <v>202461063</v>
      </c>
      <c r="D20" s="22"/>
      <c r="E20" s="23">
        <v>221045966</v>
      </c>
      <c r="F20" s="24">
        <v>221045966</v>
      </c>
      <c r="G20" s="24">
        <v>18183035</v>
      </c>
      <c r="H20" s="24">
        <v>18867393</v>
      </c>
      <c r="I20" s="24">
        <v>15917776</v>
      </c>
      <c r="J20" s="24">
        <v>52968204</v>
      </c>
      <c r="K20" s="24">
        <v>16583316</v>
      </c>
      <c r="L20" s="24">
        <v>11239606</v>
      </c>
      <c r="M20" s="24">
        <v>13746983</v>
      </c>
      <c r="N20" s="24">
        <v>41569905</v>
      </c>
      <c r="O20" s="24">
        <v>15367583</v>
      </c>
      <c r="P20" s="24">
        <v>16756541</v>
      </c>
      <c r="Q20" s="24">
        <v>22231641</v>
      </c>
      <c r="R20" s="24">
        <v>54355765</v>
      </c>
      <c r="S20" s="24"/>
      <c r="T20" s="24"/>
      <c r="U20" s="24"/>
      <c r="V20" s="24"/>
      <c r="W20" s="24">
        <v>148893874</v>
      </c>
      <c r="X20" s="24">
        <v>165788678</v>
      </c>
      <c r="Y20" s="24">
        <v>-16894804</v>
      </c>
      <c r="Z20" s="6">
        <v>-10.19</v>
      </c>
      <c r="AA20" s="22">
        <v>221045966</v>
      </c>
    </row>
    <row r="21" spans="1:27" ht="13.5">
      <c r="A21" s="5" t="s">
        <v>48</v>
      </c>
      <c r="B21" s="3"/>
      <c r="C21" s="22">
        <v>49587686</v>
      </c>
      <c r="D21" s="22"/>
      <c r="E21" s="23">
        <v>76751949</v>
      </c>
      <c r="F21" s="24">
        <v>59449830</v>
      </c>
      <c r="G21" s="24">
        <v>3652706</v>
      </c>
      <c r="H21" s="24">
        <v>3799740</v>
      </c>
      <c r="I21" s="24">
        <v>2079689</v>
      </c>
      <c r="J21" s="24">
        <v>9532135</v>
      </c>
      <c r="K21" s="24">
        <v>2775540</v>
      </c>
      <c r="L21" s="24">
        <v>2775726</v>
      </c>
      <c r="M21" s="24">
        <v>2993653</v>
      </c>
      <c r="N21" s="24">
        <v>8544919</v>
      </c>
      <c r="O21" s="24">
        <v>4279148</v>
      </c>
      <c r="P21" s="24">
        <v>3096135</v>
      </c>
      <c r="Q21" s="24">
        <v>3833671</v>
      </c>
      <c r="R21" s="24">
        <v>11208954</v>
      </c>
      <c r="S21" s="24"/>
      <c r="T21" s="24"/>
      <c r="U21" s="24"/>
      <c r="V21" s="24"/>
      <c r="W21" s="24">
        <v>29286008</v>
      </c>
      <c r="X21" s="24">
        <v>51433897</v>
      </c>
      <c r="Y21" s="24">
        <v>-22147889</v>
      </c>
      <c r="Z21" s="6">
        <v>-43.06</v>
      </c>
      <c r="AA21" s="22">
        <v>59449830</v>
      </c>
    </row>
    <row r="22" spans="1:27" ht="13.5">
      <c r="A22" s="5" t="s">
        <v>49</v>
      </c>
      <c r="B22" s="3"/>
      <c r="C22" s="25">
        <v>49455679</v>
      </c>
      <c r="D22" s="25"/>
      <c r="E22" s="26">
        <v>30444479</v>
      </c>
      <c r="F22" s="27">
        <v>31884568</v>
      </c>
      <c r="G22" s="27">
        <v>2343091</v>
      </c>
      <c r="H22" s="27">
        <v>4452175</v>
      </c>
      <c r="I22" s="27">
        <v>3836148</v>
      </c>
      <c r="J22" s="27">
        <v>10631414</v>
      </c>
      <c r="K22" s="27">
        <v>1779191</v>
      </c>
      <c r="L22" s="27">
        <v>2444244</v>
      </c>
      <c r="M22" s="27">
        <v>3015846</v>
      </c>
      <c r="N22" s="27">
        <v>7239281</v>
      </c>
      <c r="O22" s="27">
        <v>1761910</v>
      </c>
      <c r="P22" s="27">
        <v>1323589</v>
      </c>
      <c r="Q22" s="27">
        <v>2684433</v>
      </c>
      <c r="R22" s="27">
        <v>5769932</v>
      </c>
      <c r="S22" s="27"/>
      <c r="T22" s="27"/>
      <c r="U22" s="27"/>
      <c r="V22" s="27"/>
      <c r="W22" s="27">
        <v>23640627</v>
      </c>
      <c r="X22" s="27">
        <v>22135642</v>
      </c>
      <c r="Y22" s="27">
        <v>1504985</v>
      </c>
      <c r="Z22" s="7">
        <v>6.8</v>
      </c>
      <c r="AA22" s="25">
        <v>31884568</v>
      </c>
    </row>
    <row r="23" spans="1:27" ht="13.5">
      <c r="A23" s="5" t="s">
        <v>50</v>
      </c>
      <c r="B23" s="3"/>
      <c r="C23" s="22">
        <v>23218849</v>
      </c>
      <c r="D23" s="22"/>
      <c r="E23" s="23">
        <v>21735830</v>
      </c>
      <c r="F23" s="24">
        <v>21735830</v>
      </c>
      <c r="G23" s="24">
        <v>1757693</v>
      </c>
      <c r="H23" s="24">
        <v>1798275</v>
      </c>
      <c r="I23" s="24">
        <v>1754867</v>
      </c>
      <c r="J23" s="24">
        <v>5310835</v>
      </c>
      <c r="K23" s="24">
        <v>1735708</v>
      </c>
      <c r="L23" s="24">
        <v>1894206</v>
      </c>
      <c r="M23" s="24">
        <v>1590345</v>
      </c>
      <c r="N23" s="24">
        <v>5220259</v>
      </c>
      <c r="O23" s="24">
        <v>1801936</v>
      </c>
      <c r="P23" s="24">
        <v>1888408</v>
      </c>
      <c r="Q23" s="24">
        <v>1826332</v>
      </c>
      <c r="R23" s="24">
        <v>5516676</v>
      </c>
      <c r="S23" s="24"/>
      <c r="T23" s="24"/>
      <c r="U23" s="24"/>
      <c r="V23" s="24"/>
      <c r="W23" s="24">
        <v>16047770</v>
      </c>
      <c r="X23" s="24">
        <v>16403536</v>
      </c>
      <c r="Y23" s="24">
        <v>-355766</v>
      </c>
      <c r="Z23" s="6">
        <v>-2.17</v>
      </c>
      <c r="AA23" s="22">
        <v>21735830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510510567</v>
      </c>
      <c r="D25" s="40">
        <f>+D5+D9+D15+D19+D24</f>
        <v>0</v>
      </c>
      <c r="E25" s="41">
        <f t="shared" si="4"/>
        <v>584095863</v>
      </c>
      <c r="F25" s="42">
        <f t="shared" si="4"/>
        <v>540614250</v>
      </c>
      <c r="G25" s="42">
        <f t="shared" si="4"/>
        <v>60271388</v>
      </c>
      <c r="H25" s="42">
        <f t="shared" si="4"/>
        <v>43122234</v>
      </c>
      <c r="I25" s="42">
        <f t="shared" si="4"/>
        <v>35750395</v>
      </c>
      <c r="J25" s="42">
        <f t="shared" si="4"/>
        <v>139144017</v>
      </c>
      <c r="K25" s="42">
        <f t="shared" si="4"/>
        <v>33788975</v>
      </c>
      <c r="L25" s="42">
        <f t="shared" si="4"/>
        <v>31646741</v>
      </c>
      <c r="M25" s="42">
        <f t="shared" si="4"/>
        <v>31220349</v>
      </c>
      <c r="N25" s="42">
        <f t="shared" si="4"/>
        <v>96656065</v>
      </c>
      <c r="O25" s="42">
        <f t="shared" si="4"/>
        <v>35128449</v>
      </c>
      <c r="P25" s="42">
        <f t="shared" si="4"/>
        <v>36402316</v>
      </c>
      <c r="Q25" s="42">
        <f t="shared" si="4"/>
        <v>47040079</v>
      </c>
      <c r="R25" s="42">
        <f t="shared" si="4"/>
        <v>118570844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354370926</v>
      </c>
      <c r="X25" s="42">
        <f t="shared" si="4"/>
        <v>397383318</v>
      </c>
      <c r="Y25" s="42">
        <f t="shared" si="4"/>
        <v>-43012392</v>
      </c>
      <c r="Z25" s="43">
        <f>+IF(X25&lt;&gt;0,+(Y25/X25)*100,0)</f>
        <v>-10.823904792097991</v>
      </c>
      <c r="AA25" s="40">
        <f>+AA5+AA9+AA15+AA19+AA24</f>
        <v>540614250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91238864</v>
      </c>
      <c r="D28" s="19">
        <f>SUM(D29:D31)</f>
        <v>0</v>
      </c>
      <c r="E28" s="20">
        <f t="shared" si="5"/>
        <v>102716815</v>
      </c>
      <c r="F28" s="21">
        <f t="shared" si="5"/>
        <v>105017915</v>
      </c>
      <c r="G28" s="21">
        <f t="shared" si="5"/>
        <v>5940681</v>
      </c>
      <c r="H28" s="21">
        <f t="shared" si="5"/>
        <v>7586546</v>
      </c>
      <c r="I28" s="21">
        <f t="shared" si="5"/>
        <v>8718367</v>
      </c>
      <c r="J28" s="21">
        <f t="shared" si="5"/>
        <v>22245594</v>
      </c>
      <c r="K28" s="21">
        <f t="shared" si="5"/>
        <v>8280165</v>
      </c>
      <c r="L28" s="21">
        <f t="shared" si="5"/>
        <v>8403123</v>
      </c>
      <c r="M28" s="21">
        <f t="shared" si="5"/>
        <v>7461947</v>
      </c>
      <c r="N28" s="21">
        <f t="shared" si="5"/>
        <v>24145235</v>
      </c>
      <c r="O28" s="21">
        <f t="shared" si="5"/>
        <v>7714873</v>
      </c>
      <c r="P28" s="21">
        <f t="shared" si="5"/>
        <v>2538983</v>
      </c>
      <c r="Q28" s="21">
        <f t="shared" si="5"/>
        <v>11787202</v>
      </c>
      <c r="R28" s="21">
        <f t="shared" si="5"/>
        <v>22041058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68431887</v>
      </c>
      <c r="X28" s="21">
        <f t="shared" si="5"/>
        <v>81929675</v>
      </c>
      <c r="Y28" s="21">
        <f t="shared" si="5"/>
        <v>-13497788</v>
      </c>
      <c r="Z28" s="4">
        <f>+IF(X28&lt;&gt;0,+(Y28/X28)*100,0)</f>
        <v>-16.47484626296882</v>
      </c>
      <c r="AA28" s="19">
        <f>SUM(AA29:AA31)</f>
        <v>105017915</v>
      </c>
    </row>
    <row r="29" spans="1:27" ht="13.5">
      <c r="A29" s="5" t="s">
        <v>33</v>
      </c>
      <c r="B29" s="3"/>
      <c r="C29" s="22">
        <v>24700835</v>
      </c>
      <c r="D29" s="22"/>
      <c r="E29" s="23">
        <v>28958516</v>
      </c>
      <c r="F29" s="24">
        <v>30947116</v>
      </c>
      <c r="G29" s="24">
        <v>1675250</v>
      </c>
      <c r="H29" s="24">
        <v>2784449</v>
      </c>
      <c r="I29" s="24">
        <v>1973719</v>
      </c>
      <c r="J29" s="24">
        <v>6433418</v>
      </c>
      <c r="K29" s="24">
        <v>1690437</v>
      </c>
      <c r="L29" s="24">
        <v>1755899</v>
      </c>
      <c r="M29" s="24">
        <v>1741950</v>
      </c>
      <c r="N29" s="24">
        <v>5188286</v>
      </c>
      <c r="O29" s="24">
        <v>1655947</v>
      </c>
      <c r="P29" s="24">
        <v>1706534</v>
      </c>
      <c r="Q29" s="24">
        <v>1869588</v>
      </c>
      <c r="R29" s="24">
        <v>5232069</v>
      </c>
      <c r="S29" s="24"/>
      <c r="T29" s="24"/>
      <c r="U29" s="24"/>
      <c r="V29" s="24"/>
      <c r="W29" s="24">
        <v>16853773</v>
      </c>
      <c r="X29" s="24">
        <v>22577567</v>
      </c>
      <c r="Y29" s="24">
        <v>-5723794</v>
      </c>
      <c r="Z29" s="6">
        <v>-25.35</v>
      </c>
      <c r="AA29" s="22">
        <v>30947116</v>
      </c>
    </row>
    <row r="30" spans="1:27" ht="13.5">
      <c r="A30" s="5" t="s">
        <v>34</v>
      </c>
      <c r="B30" s="3"/>
      <c r="C30" s="25">
        <v>36901929</v>
      </c>
      <c r="D30" s="25"/>
      <c r="E30" s="26">
        <v>43443022</v>
      </c>
      <c r="F30" s="27">
        <v>43010022</v>
      </c>
      <c r="G30" s="27">
        <v>2162083</v>
      </c>
      <c r="H30" s="27">
        <v>2134229</v>
      </c>
      <c r="I30" s="27">
        <v>2677387</v>
      </c>
      <c r="J30" s="27">
        <v>6973699</v>
      </c>
      <c r="K30" s="27">
        <v>3561298</v>
      </c>
      <c r="L30" s="27">
        <v>4112874</v>
      </c>
      <c r="M30" s="27">
        <v>4129110</v>
      </c>
      <c r="N30" s="27">
        <v>11803282</v>
      </c>
      <c r="O30" s="27">
        <v>2750829</v>
      </c>
      <c r="P30" s="27">
        <v>-2008045</v>
      </c>
      <c r="Q30" s="27">
        <v>6991766</v>
      </c>
      <c r="R30" s="27">
        <v>7734550</v>
      </c>
      <c r="S30" s="27"/>
      <c r="T30" s="27"/>
      <c r="U30" s="27"/>
      <c r="V30" s="27"/>
      <c r="W30" s="27">
        <v>26511531</v>
      </c>
      <c r="X30" s="27">
        <v>31459281</v>
      </c>
      <c r="Y30" s="27">
        <v>-4947750</v>
      </c>
      <c r="Z30" s="7">
        <v>-15.73</v>
      </c>
      <c r="AA30" s="25">
        <v>43010022</v>
      </c>
    </row>
    <row r="31" spans="1:27" ht="13.5">
      <c r="A31" s="5" t="s">
        <v>35</v>
      </c>
      <c r="B31" s="3"/>
      <c r="C31" s="22">
        <v>29636100</v>
      </c>
      <c r="D31" s="22"/>
      <c r="E31" s="23">
        <v>30315277</v>
      </c>
      <c r="F31" s="24">
        <v>31060777</v>
      </c>
      <c r="G31" s="24">
        <v>2103348</v>
      </c>
      <c r="H31" s="24">
        <v>2667868</v>
      </c>
      <c r="I31" s="24">
        <v>4067261</v>
      </c>
      <c r="J31" s="24">
        <v>8838477</v>
      </c>
      <c r="K31" s="24">
        <v>3028430</v>
      </c>
      <c r="L31" s="24">
        <v>2534350</v>
      </c>
      <c r="M31" s="24">
        <v>1590887</v>
      </c>
      <c r="N31" s="24">
        <v>7153667</v>
      </c>
      <c r="O31" s="24">
        <v>3308097</v>
      </c>
      <c r="P31" s="24">
        <v>2840494</v>
      </c>
      <c r="Q31" s="24">
        <v>2925848</v>
      </c>
      <c r="R31" s="24">
        <v>9074439</v>
      </c>
      <c r="S31" s="24"/>
      <c r="T31" s="24"/>
      <c r="U31" s="24"/>
      <c r="V31" s="24"/>
      <c r="W31" s="24">
        <v>25066583</v>
      </c>
      <c r="X31" s="24">
        <v>27892827</v>
      </c>
      <c r="Y31" s="24">
        <v>-2826244</v>
      </c>
      <c r="Z31" s="6">
        <v>-10.13</v>
      </c>
      <c r="AA31" s="22">
        <v>31060777</v>
      </c>
    </row>
    <row r="32" spans="1:27" ht="13.5">
      <c r="A32" s="2" t="s">
        <v>36</v>
      </c>
      <c r="B32" s="3"/>
      <c r="C32" s="19">
        <f aca="true" t="shared" si="6" ref="C32:Y32">SUM(C33:C37)</f>
        <v>61611797</v>
      </c>
      <c r="D32" s="19">
        <f>SUM(D33:D37)</f>
        <v>0</v>
      </c>
      <c r="E32" s="20">
        <f t="shared" si="6"/>
        <v>132666406</v>
      </c>
      <c r="F32" s="21">
        <f t="shared" si="6"/>
        <v>102824485</v>
      </c>
      <c r="G32" s="21">
        <f t="shared" si="6"/>
        <v>3490411</v>
      </c>
      <c r="H32" s="21">
        <f t="shared" si="6"/>
        <v>4180440</v>
      </c>
      <c r="I32" s="21">
        <f t="shared" si="6"/>
        <v>5286542</v>
      </c>
      <c r="J32" s="21">
        <f t="shared" si="6"/>
        <v>12957393</v>
      </c>
      <c r="K32" s="21">
        <f t="shared" si="6"/>
        <v>4936854</v>
      </c>
      <c r="L32" s="21">
        <f t="shared" si="6"/>
        <v>5256191</v>
      </c>
      <c r="M32" s="21">
        <f t="shared" si="6"/>
        <v>5383366</v>
      </c>
      <c r="N32" s="21">
        <f t="shared" si="6"/>
        <v>15576411</v>
      </c>
      <c r="O32" s="21">
        <f t="shared" si="6"/>
        <v>5384477</v>
      </c>
      <c r="P32" s="21">
        <f t="shared" si="6"/>
        <v>6580031</v>
      </c>
      <c r="Q32" s="21">
        <f t="shared" si="6"/>
        <v>7880744</v>
      </c>
      <c r="R32" s="21">
        <f t="shared" si="6"/>
        <v>19845252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48379056</v>
      </c>
      <c r="X32" s="21">
        <f t="shared" si="6"/>
        <v>95279722</v>
      </c>
      <c r="Y32" s="21">
        <f t="shared" si="6"/>
        <v>-46900666</v>
      </c>
      <c r="Z32" s="4">
        <f>+IF(X32&lt;&gt;0,+(Y32/X32)*100,0)</f>
        <v>-49.22418434428262</v>
      </c>
      <c r="AA32" s="19">
        <f>SUM(AA33:AA37)</f>
        <v>102824485</v>
      </c>
    </row>
    <row r="33" spans="1:27" ht="13.5">
      <c r="A33" s="5" t="s">
        <v>37</v>
      </c>
      <c r="B33" s="3"/>
      <c r="C33" s="22">
        <v>18162515</v>
      </c>
      <c r="D33" s="22"/>
      <c r="E33" s="23">
        <v>21300102</v>
      </c>
      <c r="F33" s="24">
        <v>22924128</v>
      </c>
      <c r="G33" s="24">
        <v>1280368</v>
      </c>
      <c r="H33" s="24">
        <v>1538197</v>
      </c>
      <c r="I33" s="24">
        <v>1763375</v>
      </c>
      <c r="J33" s="24">
        <v>4581940</v>
      </c>
      <c r="K33" s="24">
        <v>1718855</v>
      </c>
      <c r="L33" s="24">
        <v>1850040</v>
      </c>
      <c r="M33" s="24">
        <v>1841919</v>
      </c>
      <c r="N33" s="24">
        <v>5410814</v>
      </c>
      <c r="O33" s="24">
        <v>1987190</v>
      </c>
      <c r="P33" s="24">
        <v>1690901</v>
      </c>
      <c r="Q33" s="24">
        <v>1843264</v>
      </c>
      <c r="R33" s="24">
        <v>5521355</v>
      </c>
      <c r="S33" s="24"/>
      <c r="T33" s="24"/>
      <c r="U33" s="24"/>
      <c r="V33" s="24"/>
      <c r="W33" s="24">
        <v>15514109</v>
      </c>
      <c r="X33" s="24">
        <v>15993922</v>
      </c>
      <c r="Y33" s="24">
        <v>-479813</v>
      </c>
      <c r="Z33" s="6">
        <v>-3</v>
      </c>
      <c r="AA33" s="22">
        <v>22924128</v>
      </c>
    </row>
    <row r="34" spans="1:27" ht="13.5">
      <c r="A34" s="5" t="s">
        <v>38</v>
      </c>
      <c r="B34" s="3"/>
      <c r="C34" s="22">
        <v>20461710</v>
      </c>
      <c r="D34" s="22"/>
      <c r="E34" s="23">
        <v>23799169</v>
      </c>
      <c r="F34" s="24">
        <v>23364169</v>
      </c>
      <c r="G34" s="24">
        <v>1078698</v>
      </c>
      <c r="H34" s="24">
        <v>1350150</v>
      </c>
      <c r="I34" s="24">
        <v>1832792</v>
      </c>
      <c r="J34" s="24">
        <v>4261640</v>
      </c>
      <c r="K34" s="24">
        <v>1616176</v>
      </c>
      <c r="L34" s="24">
        <v>1799675</v>
      </c>
      <c r="M34" s="24">
        <v>1853216</v>
      </c>
      <c r="N34" s="24">
        <v>5269067</v>
      </c>
      <c r="O34" s="24">
        <v>1826012</v>
      </c>
      <c r="P34" s="24">
        <v>1594195</v>
      </c>
      <c r="Q34" s="24">
        <v>2427128</v>
      </c>
      <c r="R34" s="24">
        <v>5847335</v>
      </c>
      <c r="S34" s="24"/>
      <c r="T34" s="24"/>
      <c r="U34" s="24"/>
      <c r="V34" s="24"/>
      <c r="W34" s="24">
        <v>15378042</v>
      </c>
      <c r="X34" s="24">
        <v>15548978</v>
      </c>
      <c r="Y34" s="24">
        <v>-170936</v>
      </c>
      <c r="Z34" s="6">
        <v>-1.1</v>
      </c>
      <c r="AA34" s="22">
        <v>23364169</v>
      </c>
    </row>
    <row r="35" spans="1:27" ht="13.5">
      <c r="A35" s="5" t="s">
        <v>39</v>
      </c>
      <c r="B35" s="3"/>
      <c r="C35" s="22">
        <v>20081037</v>
      </c>
      <c r="D35" s="22"/>
      <c r="E35" s="23">
        <v>27707257</v>
      </c>
      <c r="F35" s="24">
        <v>27712727</v>
      </c>
      <c r="G35" s="24">
        <v>916098</v>
      </c>
      <c r="H35" s="24">
        <v>1029415</v>
      </c>
      <c r="I35" s="24">
        <v>1374947</v>
      </c>
      <c r="J35" s="24">
        <v>3320460</v>
      </c>
      <c r="K35" s="24">
        <v>1330723</v>
      </c>
      <c r="L35" s="24">
        <v>1344868</v>
      </c>
      <c r="M35" s="24">
        <v>1438013</v>
      </c>
      <c r="N35" s="24">
        <v>4113604</v>
      </c>
      <c r="O35" s="24">
        <v>1344298</v>
      </c>
      <c r="P35" s="24">
        <v>1345914</v>
      </c>
      <c r="Q35" s="24">
        <v>1469232</v>
      </c>
      <c r="R35" s="24">
        <v>4159444</v>
      </c>
      <c r="S35" s="24"/>
      <c r="T35" s="24"/>
      <c r="U35" s="24"/>
      <c r="V35" s="24"/>
      <c r="W35" s="24">
        <v>11593508</v>
      </c>
      <c r="X35" s="24">
        <v>19092678</v>
      </c>
      <c r="Y35" s="24">
        <v>-7499170</v>
      </c>
      <c r="Z35" s="6">
        <v>-39.28</v>
      </c>
      <c r="AA35" s="22">
        <v>27712727</v>
      </c>
    </row>
    <row r="36" spans="1:27" ht="13.5">
      <c r="A36" s="5" t="s">
        <v>40</v>
      </c>
      <c r="B36" s="3"/>
      <c r="C36" s="22">
        <v>2906535</v>
      </c>
      <c r="D36" s="22"/>
      <c r="E36" s="23">
        <v>59859878</v>
      </c>
      <c r="F36" s="24">
        <v>28823461</v>
      </c>
      <c r="G36" s="24">
        <v>215247</v>
      </c>
      <c r="H36" s="24">
        <v>262678</v>
      </c>
      <c r="I36" s="24">
        <v>315428</v>
      </c>
      <c r="J36" s="24">
        <v>793353</v>
      </c>
      <c r="K36" s="24">
        <v>271100</v>
      </c>
      <c r="L36" s="24">
        <v>261608</v>
      </c>
      <c r="M36" s="24">
        <v>250218</v>
      </c>
      <c r="N36" s="24">
        <v>782926</v>
      </c>
      <c r="O36" s="24">
        <v>226977</v>
      </c>
      <c r="P36" s="24">
        <v>1949021</v>
      </c>
      <c r="Q36" s="24">
        <v>2141120</v>
      </c>
      <c r="R36" s="24">
        <v>4317118</v>
      </c>
      <c r="S36" s="24"/>
      <c r="T36" s="24"/>
      <c r="U36" s="24"/>
      <c r="V36" s="24"/>
      <c r="W36" s="24">
        <v>5893397</v>
      </c>
      <c r="X36" s="24">
        <v>44644144</v>
      </c>
      <c r="Y36" s="24">
        <v>-38750747</v>
      </c>
      <c r="Z36" s="6">
        <v>-86.8</v>
      </c>
      <c r="AA36" s="22">
        <v>28823461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29610948</v>
      </c>
      <c r="D38" s="19">
        <f>SUM(D39:D41)</f>
        <v>0</v>
      </c>
      <c r="E38" s="20">
        <f t="shared" si="7"/>
        <v>29044037</v>
      </c>
      <c r="F38" s="21">
        <f t="shared" si="7"/>
        <v>30435939</v>
      </c>
      <c r="G38" s="21">
        <f t="shared" si="7"/>
        <v>1042823</v>
      </c>
      <c r="H38" s="21">
        <f t="shared" si="7"/>
        <v>1435480</v>
      </c>
      <c r="I38" s="21">
        <f t="shared" si="7"/>
        <v>1831030</v>
      </c>
      <c r="J38" s="21">
        <f t="shared" si="7"/>
        <v>4309333</v>
      </c>
      <c r="K38" s="21">
        <f t="shared" si="7"/>
        <v>1978319</v>
      </c>
      <c r="L38" s="21">
        <f t="shared" si="7"/>
        <v>2071117</v>
      </c>
      <c r="M38" s="21">
        <f t="shared" si="7"/>
        <v>2404213</v>
      </c>
      <c r="N38" s="21">
        <f t="shared" si="7"/>
        <v>6453649</v>
      </c>
      <c r="O38" s="21">
        <f t="shared" si="7"/>
        <v>1805471</v>
      </c>
      <c r="P38" s="21">
        <f t="shared" si="7"/>
        <v>1588368</v>
      </c>
      <c r="Q38" s="21">
        <f t="shared" si="7"/>
        <v>2372721</v>
      </c>
      <c r="R38" s="21">
        <f t="shared" si="7"/>
        <v>5766560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16529542</v>
      </c>
      <c r="X38" s="21">
        <f t="shared" si="7"/>
        <v>14680030</v>
      </c>
      <c r="Y38" s="21">
        <f t="shared" si="7"/>
        <v>1849512</v>
      </c>
      <c r="Z38" s="4">
        <f>+IF(X38&lt;&gt;0,+(Y38/X38)*100,0)</f>
        <v>12.5988298389036</v>
      </c>
      <c r="AA38" s="19">
        <f>SUM(AA39:AA41)</f>
        <v>30435939</v>
      </c>
    </row>
    <row r="39" spans="1:27" ht="13.5">
      <c r="A39" s="5" t="s">
        <v>43</v>
      </c>
      <c r="B39" s="3"/>
      <c r="C39" s="22">
        <v>4730704</v>
      </c>
      <c r="D39" s="22"/>
      <c r="E39" s="23">
        <v>5666503</v>
      </c>
      <c r="F39" s="24">
        <v>5794926</v>
      </c>
      <c r="G39" s="24">
        <v>409866</v>
      </c>
      <c r="H39" s="24">
        <v>404122</v>
      </c>
      <c r="I39" s="24">
        <v>402681</v>
      </c>
      <c r="J39" s="24">
        <v>1216669</v>
      </c>
      <c r="K39" s="24">
        <v>376769</v>
      </c>
      <c r="L39" s="24">
        <v>385249</v>
      </c>
      <c r="M39" s="24">
        <v>380641</v>
      </c>
      <c r="N39" s="24">
        <v>1142659</v>
      </c>
      <c r="O39" s="24">
        <v>444005</v>
      </c>
      <c r="P39" s="24">
        <v>372909</v>
      </c>
      <c r="Q39" s="24">
        <v>373464</v>
      </c>
      <c r="R39" s="24">
        <v>1190378</v>
      </c>
      <c r="S39" s="24"/>
      <c r="T39" s="24"/>
      <c r="U39" s="24"/>
      <c r="V39" s="24"/>
      <c r="W39" s="24">
        <v>3549706</v>
      </c>
      <c r="X39" s="24">
        <v>2840622</v>
      </c>
      <c r="Y39" s="24">
        <v>709084</v>
      </c>
      <c r="Z39" s="6">
        <v>24.96</v>
      </c>
      <c r="AA39" s="22">
        <v>5794926</v>
      </c>
    </row>
    <row r="40" spans="1:27" ht="13.5">
      <c r="A40" s="5" t="s">
        <v>44</v>
      </c>
      <c r="B40" s="3"/>
      <c r="C40" s="22">
        <v>23827924</v>
      </c>
      <c r="D40" s="22"/>
      <c r="E40" s="23">
        <v>22075117</v>
      </c>
      <c r="F40" s="24">
        <v>22307117</v>
      </c>
      <c r="G40" s="24">
        <v>547488</v>
      </c>
      <c r="H40" s="24">
        <v>929922</v>
      </c>
      <c r="I40" s="24">
        <v>1327377</v>
      </c>
      <c r="J40" s="24">
        <v>2804787</v>
      </c>
      <c r="K40" s="24">
        <v>1504761</v>
      </c>
      <c r="L40" s="24">
        <v>1596992</v>
      </c>
      <c r="M40" s="24">
        <v>1768148</v>
      </c>
      <c r="N40" s="24">
        <v>4869901</v>
      </c>
      <c r="O40" s="24">
        <v>1230507</v>
      </c>
      <c r="P40" s="24">
        <v>1078731</v>
      </c>
      <c r="Q40" s="24">
        <v>1845336</v>
      </c>
      <c r="R40" s="24">
        <v>4154574</v>
      </c>
      <c r="S40" s="24"/>
      <c r="T40" s="24"/>
      <c r="U40" s="24"/>
      <c r="V40" s="24"/>
      <c r="W40" s="24">
        <v>11829262</v>
      </c>
      <c r="X40" s="24">
        <v>11207359</v>
      </c>
      <c r="Y40" s="24">
        <v>621903</v>
      </c>
      <c r="Z40" s="6">
        <v>5.55</v>
      </c>
      <c r="AA40" s="22">
        <v>22307117</v>
      </c>
    </row>
    <row r="41" spans="1:27" ht="13.5">
      <c r="A41" s="5" t="s">
        <v>45</v>
      </c>
      <c r="B41" s="3"/>
      <c r="C41" s="22">
        <v>1052320</v>
      </c>
      <c r="D41" s="22"/>
      <c r="E41" s="23">
        <v>1302417</v>
      </c>
      <c r="F41" s="24">
        <v>2333896</v>
      </c>
      <c r="G41" s="24">
        <v>85469</v>
      </c>
      <c r="H41" s="24">
        <v>101436</v>
      </c>
      <c r="I41" s="24">
        <v>100972</v>
      </c>
      <c r="J41" s="24">
        <v>287877</v>
      </c>
      <c r="K41" s="24">
        <v>96789</v>
      </c>
      <c r="L41" s="24">
        <v>88876</v>
      </c>
      <c r="M41" s="24">
        <v>255424</v>
      </c>
      <c r="N41" s="24">
        <v>441089</v>
      </c>
      <c r="O41" s="24">
        <v>130959</v>
      </c>
      <c r="P41" s="24">
        <v>136728</v>
      </c>
      <c r="Q41" s="24">
        <v>153921</v>
      </c>
      <c r="R41" s="24">
        <v>421608</v>
      </c>
      <c r="S41" s="24"/>
      <c r="T41" s="24"/>
      <c r="U41" s="24"/>
      <c r="V41" s="24"/>
      <c r="W41" s="24">
        <v>1150574</v>
      </c>
      <c r="X41" s="24">
        <v>632049</v>
      </c>
      <c r="Y41" s="24">
        <v>518525</v>
      </c>
      <c r="Z41" s="6">
        <v>82.04</v>
      </c>
      <c r="AA41" s="22">
        <v>2333896</v>
      </c>
    </row>
    <row r="42" spans="1:27" ht="13.5">
      <c r="A42" s="2" t="s">
        <v>46</v>
      </c>
      <c r="B42" s="8"/>
      <c r="C42" s="19">
        <f aca="true" t="shared" si="8" ref="C42:Y42">SUM(C43:C46)</f>
        <v>266234102</v>
      </c>
      <c r="D42" s="19">
        <f>SUM(D43:D46)</f>
        <v>0</v>
      </c>
      <c r="E42" s="20">
        <f t="shared" si="8"/>
        <v>289544529</v>
      </c>
      <c r="F42" s="21">
        <f t="shared" si="8"/>
        <v>290916896</v>
      </c>
      <c r="G42" s="21">
        <f t="shared" si="8"/>
        <v>5566059</v>
      </c>
      <c r="H42" s="21">
        <f t="shared" si="8"/>
        <v>25098617</v>
      </c>
      <c r="I42" s="21">
        <f t="shared" si="8"/>
        <v>24162516</v>
      </c>
      <c r="J42" s="21">
        <f t="shared" si="8"/>
        <v>54827192</v>
      </c>
      <c r="K42" s="21">
        <f t="shared" si="8"/>
        <v>19980806</v>
      </c>
      <c r="L42" s="21">
        <f t="shared" si="8"/>
        <v>16921414</v>
      </c>
      <c r="M42" s="21">
        <f t="shared" si="8"/>
        <v>22021304</v>
      </c>
      <c r="N42" s="21">
        <f t="shared" si="8"/>
        <v>58923524</v>
      </c>
      <c r="O42" s="21">
        <f t="shared" si="8"/>
        <v>18363885</v>
      </c>
      <c r="P42" s="21">
        <f t="shared" si="8"/>
        <v>5710963</v>
      </c>
      <c r="Q42" s="21">
        <f t="shared" si="8"/>
        <v>34994534</v>
      </c>
      <c r="R42" s="21">
        <f t="shared" si="8"/>
        <v>59069382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172820098</v>
      </c>
      <c r="X42" s="21">
        <f t="shared" si="8"/>
        <v>178648772</v>
      </c>
      <c r="Y42" s="21">
        <f t="shared" si="8"/>
        <v>-5828674</v>
      </c>
      <c r="Z42" s="4">
        <f>+IF(X42&lt;&gt;0,+(Y42/X42)*100,0)</f>
        <v>-3.2626443130546683</v>
      </c>
      <c r="AA42" s="19">
        <f>SUM(AA43:AA46)</f>
        <v>290916896</v>
      </c>
    </row>
    <row r="43" spans="1:27" ht="13.5">
      <c r="A43" s="5" t="s">
        <v>47</v>
      </c>
      <c r="B43" s="3"/>
      <c r="C43" s="22">
        <v>179324953</v>
      </c>
      <c r="D43" s="22"/>
      <c r="E43" s="23">
        <v>200351109</v>
      </c>
      <c r="F43" s="24">
        <v>200089519</v>
      </c>
      <c r="G43" s="24">
        <v>1043187</v>
      </c>
      <c r="H43" s="24">
        <v>20770389</v>
      </c>
      <c r="I43" s="24">
        <v>20049225</v>
      </c>
      <c r="J43" s="24">
        <v>41862801</v>
      </c>
      <c r="K43" s="24">
        <v>12837113</v>
      </c>
      <c r="L43" s="24">
        <v>11898916</v>
      </c>
      <c r="M43" s="24">
        <v>12964298</v>
      </c>
      <c r="N43" s="24">
        <v>37700327</v>
      </c>
      <c r="O43" s="24">
        <v>12044595</v>
      </c>
      <c r="P43" s="24">
        <v>12628894</v>
      </c>
      <c r="Q43" s="24">
        <v>18571131</v>
      </c>
      <c r="R43" s="24">
        <v>43244620</v>
      </c>
      <c r="S43" s="24"/>
      <c r="T43" s="24"/>
      <c r="U43" s="24"/>
      <c r="V43" s="24"/>
      <c r="W43" s="24">
        <v>122807748</v>
      </c>
      <c r="X43" s="24">
        <v>126932950</v>
      </c>
      <c r="Y43" s="24">
        <v>-4125202</v>
      </c>
      <c r="Z43" s="6">
        <v>-3.25</v>
      </c>
      <c r="AA43" s="22">
        <v>200089519</v>
      </c>
    </row>
    <row r="44" spans="1:27" ht="13.5">
      <c r="A44" s="5" t="s">
        <v>48</v>
      </c>
      <c r="B44" s="3"/>
      <c r="C44" s="22">
        <v>21522329</v>
      </c>
      <c r="D44" s="22"/>
      <c r="E44" s="23">
        <v>25030055</v>
      </c>
      <c r="F44" s="24">
        <v>25702055</v>
      </c>
      <c r="G44" s="24">
        <v>1045939</v>
      </c>
      <c r="H44" s="24">
        <v>1125642</v>
      </c>
      <c r="I44" s="24">
        <v>1478790</v>
      </c>
      <c r="J44" s="24">
        <v>3650371</v>
      </c>
      <c r="K44" s="24">
        <v>2005111</v>
      </c>
      <c r="L44" s="24">
        <v>1074550</v>
      </c>
      <c r="M44" s="24">
        <v>2558684</v>
      </c>
      <c r="N44" s="24">
        <v>5638345</v>
      </c>
      <c r="O44" s="24">
        <v>1559132</v>
      </c>
      <c r="P44" s="24">
        <v>-2793963</v>
      </c>
      <c r="Q44" s="24">
        <v>5062558</v>
      </c>
      <c r="R44" s="24">
        <v>3827727</v>
      </c>
      <c r="S44" s="24"/>
      <c r="T44" s="24"/>
      <c r="U44" s="24"/>
      <c r="V44" s="24"/>
      <c r="W44" s="24">
        <v>13116443</v>
      </c>
      <c r="X44" s="24">
        <v>12389481</v>
      </c>
      <c r="Y44" s="24">
        <v>726962</v>
      </c>
      <c r="Z44" s="6">
        <v>5.87</v>
      </c>
      <c r="AA44" s="22">
        <v>25702055</v>
      </c>
    </row>
    <row r="45" spans="1:27" ht="13.5">
      <c r="A45" s="5" t="s">
        <v>49</v>
      </c>
      <c r="B45" s="3"/>
      <c r="C45" s="25">
        <v>26908463</v>
      </c>
      <c r="D45" s="25"/>
      <c r="E45" s="26">
        <v>28050006</v>
      </c>
      <c r="F45" s="27">
        <v>28811963</v>
      </c>
      <c r="G45" s="27">
        <v>1416404</v>
      </c>
      <c r="H45" s="27">
        <v>1654692</v>
      </c>
      <c r="I45" s="27">
        <v>1556204</v>
      </c>
      <c r="J45" s="27">
        <v>4627300</v>
      </c>
      <c r="K45" s="27">
        <v>2260498</v>
      </c>
      <c r="L45" s="27">
        <v>2226621</v>
      </c>
      <c r="M45" s="27">
        <v>3340992</v>
      </c>
      <c r="N45" s="27">
        <v>7828111</v>
      </c>
      <c r="O45" s="27">
        <v>2428109</v>
      </c>
      <c r="P45" s="27">
        <v>-2256001</v>
      </c>
      <c r="Q45" s="27">
        <v>5984642</v>
      </c>
      <c r="R45" s="27">
        <v>6156750</v>
      </c>
      <c r="S45" s="27"/>
      <c r="T45" s="27"/>
      <c r="U45" s="27"/>
      <c r="V45" s="27"/>
      <c r="W45" s="27">
        <v>18612161</v>
      </c>
      <c r="X45" s="27">
        <v>20933946</v>
      </c>
      <c r="Y45" s="27">
        <v>-2321785</v>
      </c>
      <c r="Z45" s="7">
        <v>-11.09</v>
      </c>
      <c r="AA45" s="25">
        <v>28811963</v>
      </c>
    </row>
    <row r="46" spans="1:27" ht="13.5">
      <c r="A46" s="5" t="s">
        <v>50</v>
      </c>
      <c r="B46" s="3"/>
      <c r="C46" s="22">
        <v>38478357</v>
      </c>
      <c r="D46" s="22"/>
      <c r="E46" s="23">
        <v>36113359</v>
      </c>
      <c r="F46" s="24">
        <v>36313359</v>
      </c>
      <c r="G46" s="24">
        <v>2060529</v>
      </c>
      <c r="H46" s="24">
        <v>1547894</v>
      </c>
      <c r="I46" s="24">
        <v>1078297</v>
      </c>
      <c r="J46" s="24">
        <v>4686720</v>
      </c>
      <c r="K46" s="24">
        <v>2878084</v>
      </c>
      <c r="L46" s="24">
        <v>1721327</v>
      </c>
      <c r="M46" s="24">
        <v>3157330</v>
      </c>
      <c r="N46" s="24">
        <v>7756741</v>
      </c>
      <c r="O46" s="24">
        <v>2332049</v>
      </c>
      <c r="P46" s="24">
        <v>-1867967</v>
      </c>
      <c r="Q46" s="24">
        <v>5376203</v>
      </c>
      <c r="R46" s="24">
        <v>5840285</v>
      </c>
      <c r="S46" s="24"/>
      <c r="T46" s="24"/>
      <c r="U46" s="24"/>
      <c r="V46" s="24"/>
      <c r="W46" s="24">
        <v>18283746</v>
      </c>
      <c r="X46" s="24">
        <v>18392395</v>
      </c>
      <c r="Y46" s="24">
        <v>-108649</v>
      </c>
      <c r="Z46" s="6">
        <v>-0.59</v>
      </c>
      <c r="AA46" s="22">
        <v>36313359</v>
      </c>
    </row>
    <row r="47" spans="1:27" ht="13.5">
      <c r="A47" s="2" t="s">
        <v>51</v>
      </c>
      <c r="B47" s="8" t="s">
        <v>52</v>
      </c>
      <c r="C47" s="19">
        <v>713696</v>
      </c>
      <c r="D47" s="19"/>
      <c r="E47" s="20">
        <v>728151</v>
      </c>
      <c r="F47" s="21">
        <v>734151</v>
      </c>
      <c r="G47" s="21"/>
      <c r="H47" s="21">
        <v>174903</v>
      </c>
      <c r="I47" s="21">
        <v>1003</v>
      </c>
      <c r="J47" s="21">
        <v>175906</v>
      </c>
      <c r="K47" s="21">
        <v>175403</v>
      </c>
      <c r="L47" s="21">
        <v>28133</v>
      </c>
      <c r="M47" s="21">
        <v>503</v>
      </c>
      <c r="N47" s="21">
        <v>204039</v>
      </c>
      <c r="O47" s="21">
        <v>175403</v>
      </c>
      <c r="P47" s="21">
        <v>3</v>
      </c>
      <c r="Q47" s="21">
        <v>1003</v>
      </c>
      <c r="R47" s="21">
        <v>176409</v>
      </c>
      <c r="S47" s="21"/>
      <c r="T47" s="21"/>
      <c r="U47" s="21"/>
      <c r="V47" s="21"/>
      <c r="W47" s="21">
        <v>556354</v>
      </c>
      <c r="X47" s="21">
        <v>545809</v>
      </c>
      <c r="Y47" s="21">
        <v>10545</v>
      </c>
      <c r="Z47" s="4">
        <v>1.93</v>
      </c>
      <c r="AA47" s="19">
        <v>734151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449409407</v>
      </c>
      <c r="D48" s="40">
        <f>+D28+D32+D38+D42+D47</f>
        <v>0</v>
      </c>
      <c r="E48" s="41">
        <f t="shared" si="9"/>
        <v>554699938</v>
      </c>
      <c r="F48" s="42">
        <f t="shared" si="9"/>
        <v>529929386</v>
      </c>
      <c r="G48" s="42">
        <f t="shared" si="9"/>
        <v>16039974</v>
      </c>
      <c r="H48" s="42">
        <f t="shared" si="9"/>
        <v>38475986</v>
      </c>
      <c r="I48" s="42">
        <f t="shared" si="9"/>
        <v>39999458</v>
      </c>
      <c r="J48" s="42">
        <f t="shared" si="9"/>
        <v>94515418</v>
      </c>
      <c r="K48" s="42">
        <f t="shared" si="9"/>
        <v>35351547</v>
      </c>
      <c r="L48" s="42">
        <f t="shared" si="9"/>
        <v>32679978</v>
      </c>
      <c r="M48" s="42">
        <f t="shared" si="9"/>
        <v>37271333</v>
      </c>
      <c r="N48" s="42">
        <f t="shared" si="9"/>
        <v>105302858</v>
      </c>
      <c r="O48" s="42">
        <f t="shared" si="9"/>
        <v>33444109</v>
      </c>
      <c r="P48" s="42">
        <f t="shared" si="9"/>
        <v>16418348</v>
      </c>
      <c r="Q48" s="42">
        <f t="shared" si="9"/>
        <v>57036204</v>
      </c>
      <c r="R48" s="42">
        <f t="shared" si="9"/>
        <v>106898661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306716937</v>
      </c>
      <c r="X48" s="42">
        <f t="shared" si="9"/>
        <v>371084008</v>
      </c>
      <c r="Y48" s="42">
        <f t="shared" si="9"/>
        <v>-64367071</v>
      </c>
      <c r="Z48" s="43">
        <f>+IF(X48&lt;&gt;0,+(Y48/X48)*100,0)</f>
        <v>-17.34568712537998</v>
      </c>
      <c r="AA48" s="40">
        <f>+AA28+AA32+AA38+AA42+AA47</f>
        <v>529929386</v>
      </c>
    </row>
    <row r="49" spans="1:27" ht="13.5">
      <c r="A49" s="14" t="s">
        <v>58</v>
      </c>
      <c r="B49" s="15"/>
      <c r="C49" s="44">
        <f aca="true" t="shared" si="10" ref="C49:Y49">+C25-C48</f>
        <v>61101160</v>
      </c>
      <c r="D49" s="44">
        <f>+D25-D48</f>
        <v>0</v>
      </c>
      <c r="E49" s="45">
        <f t="shared" si="10"/>
        <v>29395925</v>
      </c>
      <c r="F49" s="46">
        <f t="shared" si="10"/>
        <v>10684864</v>
      </c>
      <c r="G49" s="46">
        <f t="shared" si="10"/>
        <v>44231414</v>
      </c>
      <c r="H49" s="46">
        <f t="shared" si="10"/>
        <v>4646248</v>
      </c>
      <c r="I49" s="46">
        <f t="shared" si="10"/>
        <v>-4249063</v>
      </c>
      <c r="J49" s="46">
        <f t="shared" si="10"/>
        <v>44628599</v>
      </c>
      <c r="K49" s="46">
        <f t="shared" si="10"/>
        <v>-1562572</v>
      </c>
      <c r="L49" s="46">
        <f t="shared" si="10"/>
        <v>-1033237</v>
      </c>
      <c r="M49" s="46">
        <f t="shared" si="10"/>
        <v>-6050984</v>
      </c>
      <c r="N49" s="46">
        <f t="shared" si="10"/>
        <v>-8646793</v>
      </c>
      <c r="O49" s="46">
        <f t="shared" si="10"/>
        <v>1684340</v>
      </c>
      <c r="P49" s="46">
        <f t="shared" si="10"/>
        <v>19983968</v>
      </c>
      <c r="Q49" s="46">
        <f t="shared" si="10"/>
        <v>-9996125</v>
      </c>
      <c r="R49" s="46">
        <f t="shared" si="10"/>
        <v>11672183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47653989</v>
      </c>
      <c r="X49" s="46">
        <f>IF(F25=F48,0,X25-X48)</f>
        <v>26299310</v>
      </c>
      <c r="Y49" s="46">
        <f t="shared" si="10"/>
        <v>21354679</v>
      </c>
      <c r="Z49" s="47">
        <f>+IF(X49&lt;&gt;0,+(Y49/X49)*100,0)</f>
        <v>81.19862840507983</v>
      </c>
      <c r="AA49" s="44">
        <f>+AA25-AA48</f>
        <v>10684864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2017-05-05T11:21:14Z</dcterms:created>
  <dcterms:modified xsi:type="dcterms:W3CDTF">2017-05-05T11:21:45Z</dcterms:modified>
  <cp:category/>
  <cp:version/>
  <cp:contentType/>
  <cp:contentStatus/>
</cp:coreProperties>
</file>