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'BUF'!$A$1:$AA$55</definedName>
    <definedName name="_xlnm.Print_Area" localSheetId="8">'CPT'!$A$1:$AA$55</definedName>
    <definedName name="_xlnm.Print_Area" localSheetId="4">'EKU'!$A$1:$AA$55</definedName>
    <definedName name="_xlnm.Print_Area" localSheetId="7">'ETH'!$A$1:$AA$55</definedName>
    <definedName name="_xlnm.Print_Area" localSheetId="5">'JHB'!$A$1:$AA$55</definedName>
    <definedName name="_xlnm.Print_Area" localSheetId="3">'MAN'!$A$1:$AA$55</definedName>
    <definedName name="_xlnm.Print_Area" localSheetId="2">'NMA'!$A$1:$AA$55</definedName>
    <definedName name="_xlnm.Print_Area" localSheetId="0">'Summary'!$A$1:$AA$55</definedName>
    <definedName name="_xlnm.Print_Area" localSheetId="6">'TSH'!$A$1:$AA$55</definedName>
  </definedNames>
  <calcPr calcMode="manual" fullCalcOnLoad="1"/>
</workbook>
</file>

<file path=xl/sharedStrings.xml><?xml version="1.0" encoding="utf-8"?>
<sst xmlns="http://schemas.openxmlformats.org/spreadsheetml/2006/main" count="783" uniqueCount="73">
  <si>
    <t>Eastern Cape: Buffalo City(BUF) - Table C2 Quarterly Budget Statement - Financial Performance (standard classification) for 3rd Quarter ended 31 March 2017 (Figures Finalised as at 2017/05/04)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</si>
  <si>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</si>
  <si>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</si>
  <si>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</si>
  <si>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</si>
  <si>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</si>
  <si>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</si>
  <si>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</si>
  <si>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</si>
  <si>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</si>
  <si>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</si>
  <si>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</si>
  <si>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</si>
  <si>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</si>
  <si>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</si>
  <si>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</si>
  <si>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</si>
  <si>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</si>
  <si>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</si>
  <si>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</si>
  <si>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</si>
  <si>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</si>
  <si>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</si>
  <si>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</si>
  <si>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</si>
  <si>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</si>
  <si>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</si>
  <si>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</si>
  <si>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</si>
  <si>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</si>
  <si>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</si>
  <si>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</si>
  <si>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</si>
  <si>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</si>
  <si>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</si>
  <si>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</si>
  <si>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</si>
  <si>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</si>
  <si>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</si>
  <si>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</si>
  <si>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</si>
  <si>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</si>
  <si>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</si>
  <si>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</si>
  <si>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</si>
  <si>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</si>
  <si>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</si>
  <si>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</si>
  <si>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</si>
  <si>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</si>
  <si>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</si>
  <si>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</si>
  <si>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</si>
  <si>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</si>
  <si>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</si>
  <si>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</si>
  <si>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</si>
  <si>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</si>
  <si>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</si>
  <si>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Eastern Cape: Nelson Mandela Bay(NMA) - Table C2 Quarterly Budget Statement - Financial Performance (standard classification) for 3rd Quarter ended 31 March 2017 (Figures Finalised as at 2017/05/04)</t>
  </si>
  <si>
    <t>Free State: Mangaung(MAN) - Table C2 Quarterly Budget Statement - Financial Performance (standard classification) for 3rd Quarter ended 31 March 2017 (Figures Finalised as at 2017/05/04)</t>
  </si>
  <si>
    <t>Gauteng: Ekurhuleni Metro(EKU) - Table C2 Quarterly Budget Statement - Financial Performance (standard classification) for 3rd Quarter ended 31 March 2017 (Figures Finalised as at 2017/05/04)</t>
  </si>
  <si>
    <t>Gauteng: City Of Johannesburg(JHB) - Table C2 Quarterly Budget Statement - Financial Performance (standard classification) for 3rd Quarter ended 31 March 2017 (Figures Finalised as at 2017/05/04)</t>
  </si>
  <si>
    <t>Gauteng: City Of Tshwane(TSH) - Table C2 Quarterly Budget Statement - Financial Performance (standard classification) for 3rd Quarter ended 31 March 2017 (Figures Finalised as at 2017/05/04)</t>
  </si>
  <si>
    <t>Kwazulu-Natal: eThekwini(ETH) - Table C2 Quarterly Budget Statement - Financial Performance (standard classification) for 3rd Quarter ended 31 March 2017 (Figures Finalised as at 2017/05/04)</t>
  </si>
  <si>
    <t>Western Cape: Cape Town(CPT) - Table C2 Quarterly Budget Statement - Financial Performance (standard classification) for 3rd Quarter ended 31 March 2017 (Figures Finalised as at 2017/05/04)</t>
  </si>
  <si>
    <t>Summary - Table C2 Quarterly Budget Statement - Financial Performance (standard classification) for 3rd Quarter ended 31 March 2017 (Figures Finalised as at 2017/05/04)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</si>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</sst>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50291791354</v>
      </c>
      <c r="D5" s="19">
        <f>SUM(D6:D8)</f>
        <v>0</v>
      </c>
      <c r="E5" s="20">
        <f t="shared" si="0"/>
        <v>63387549075</v>
      </c>
      <c r="F5" s="21">
        <f t="shared" si="0"/>
        <v>64228276640</v>
      </c>
      <c r="G5" s="21">
        <f t="shared" si="0"/>
        <v>7780120208</v>
      </c>
      <c r="H5" s="21">
        <f t="shared" si="0"/>
        <v>6319274411</v>
      </c>
      <c r="I5" s="21">
        <f t="shared" si="0"/>
        <v>3761412579</v>
      </c>
      <c r="J5" s="21">
        <f t="shared" si="0"/>
        <v>17860807198</v>
      </c>
      <c r="K5" s="21">
        <f t="shared" si="0"/>
        <v>3541692220</v>
      </c>
      <c r="L5" s="21">
        <f t="shared" si="0"/>
        <v>4027033525</v>
      </c>
      <c r="M5" s="21">
        <f t="shared" si="0"/>
        <v>9881389867</v>
      </c>
      <c r="N5" s="21">
        <f t="shared" si="0"/>
        <v>17450115612</v>
      </c>
      <c r="O5" s="21">
        <f t="shared" si="0"/>
        <v>3942314190</v>
      </c>
      <c r="P5" s="21">
        <f t="shared" si="0"/>
        <v>3655726633</v>
      </c>
      <c r="Q5" s="21">
        <f t="shared" si="0"/>
        <v>10303871812</v>
      </c>
      <c r="R5" s="21">
        <f t="shared" si="0"/>
        <v>17901912635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53212835445</v>
      </c>
      <c r="X5" s="21">
        <f t="shared" si="0"/>
        <v>49656865087</v>
      </c>
      <c r="Y5" s="21">
        <f t="shared" si="0"/>
        <v>3555970358</v>
      </c>
      <c r="Z5" s="4">
        <f>+IF(X5&lt;&gt;0,+(Y5/X5)*100,0)</f>
        <v>7.161085082132865</v>
      </c>
      <c r="AA5" s="19">
        <f>SUM(AA6:AA8)</f>
        <v>64228276640</v>
      </c>
    </row>
    <row r="6" spans="1:27" ht="13.5">
      <c r="A6" s="5" t="s">
        <v>33</v>
      </c>
      <c r="B6" s="3"/>
      <c r="C6" s="22">
        <v>389910678</v>
      </c>
      <c r="D6" s="22"/>
      <c r="E6" s="23">
        <v>644569512</v>
      </c>
      <c r="F6" s="24">
        <v>633825670</v>
      </c>
      <c r="G6" s="24">
        <v>48234504</v>
      </c>
      <c r="H6" s="24">
        <v>-3706916</v>
      </c>
      <c r="I6" s="24">
        <v>21323858</v>
      </c>
      <c r="J6" s="24">
        <v>65851446</v>
      </c>
      <c r="K6" s="24">
        <v>17569145</v>
      </c>
      <c r="L6" s="24">
        <v>17325254</v>
      </c>
      <c r="M6" s="24">
        <v>-231540360</v>
      </c>
      <c r="N6" s="24">
        <v>-196645961</v>
      </c>
      <c r="O6" s="24">
        <v>39841682</v>
      </c>
      <c r="P6" s="24">
        <v>4695829</v>
      </c>
      <c r="Q6" s="24">
        <v>52030812</v>
      </c>
      <c r="R6" s="24">
        <v>96568323</v>
      </c>
      <c r="S6" s="24"/>
      <c r="T6" s="24"/>
      <c r="U6" s="24"/>
      <c r="V6" s="24"/>
      <c r="W6" s="24">
        <v>-34226192</v>
      </c>
      <c r="X6" s="24">
        <v>420238043</v>
      </c>
      <c r="Y6" s="24">
        <v>-454464235</v>
      </c>
      <c r="Z6" s="6">
        <v>-108.14</v>
      </c>
      <c r="AA6" s="22">
        <v>633825670</v>
      </c>
    </row>
    <row r="7" spans="1:27" ht="13.5">
      <c r="A7" s="5" t="s">
        <v>34</v>
      </c>
      <c r="B7" s="3"/>
      <c r="C7" s="25">
        <v>49106397874</v>
      </c>
      <c r="D7" s="25"/>
      <c r="E7" s="26">
        <v>61620701134</v>
      </c>
      <c r="F7" s="27">
        <v>62481708978</v>
      </c>
      <c r="G7" s="27">
        <v>7688684362</v>
      </c>
      <c r="H7" s="27">
        <v>6278707375</v>
      </c>
      <c r="I7" s="27">
        <v>3686586833</v>
      </c>
      <c r="J7" s="27">
        <v>17653978570</v>
      </c>
      <c r="K7" s="27">
        <v>3467122893</v>
      </c>
      <c r="L7" s="27">
        <v>3966167056</v>
      </c>
      <c r="M7" s="27">
        <v>10057820708</v>
      </c>
      <c r="N7" s="27">
        <v>17491110657</v>
      </c>
      <c r="O7" s="27">
        <v>3789486102</v>
      </c>
      <c r="P7" s="27">
        <v>3571626497</v>
      </c>
      <c r="Q7" s="27">
        <v>10209675572</v>
      </c>
      <c r="R7" s="27">
        <v>17570788171</v>
      </c>
      <c r="S7" s="27"/>
      <c r="T7" s="27"/>
      <c r="U7" s="27"/>
      <c r="V7" s="27"/>
      <c r="W7" s="27">
        <v>52715877398</v>
      </c>
      <c r="X7" s="27">
        <v>48592582872</v>
      </c>
      <c r="Y7" s="27">
        <v>4123294526</v>
      </c>
      <c r="Z7" s="7">
        <v>8.49</v>
      </c>
      <c r="AA7" s="25">
        <v>62481708978</v>
      </c>
    </row>
    <row r="8" spans="1:27" ht="13.5">
      <c r="A8" s="5" t="s">
        <v>35</v>
      </c>
      <c r="B8" s="3"/>
      <c r="C8" s="22">
        <v>795482802</v>
      </c>
      <c r="D8" s="22"/>
      <c r="E8" s="23">
        <v>1122278429</v>
      </c>
      <c r="F8" s="24">
        <v>1112741992</v>
      </c>
      <c r="G8" s="24">
        <v>43201342</v>
      </c>
      <c r="H8" s="24">
        <v>44273952</v>
      </c>
      <c r="I8" s="24">
        <v>53501888</v>
      </c>
      <c r="J8" s="24">
        <v>140977182</v>
      </c>
      <c r="K8" s="24">
        <v>57000182</v>
      </c>
      <c r="L8" s="24">
        <v>43541215</v>
      </c>
      <c r="M8" s="24">
        <v>55109519</v>
      </c>
      <c r="N8" s="24">
        <v>155650916</v>
      </c>
      <c r="O8" s="24">
        <v>112986406</v>
      </c>
      <c r="P8" s="24">
        <v>79404307</v>
      </c>
      <c r="Q8" s="24">
        <v>42165428</v>
      </c>
      <c r="R8" s="24">
        <v>234556141</v>
      </c>
      <c r="S8" s="24"/>
      <c r="T8" s="24"/>
      <c r="U8" s="24"/>
      <c r="V8" s="24"/>
      <c r="W8" s="24">
        <v>531184239</v>
      </c>
      <c r="X8" s="24">
        <v>644044172</v>
      </c>
      <c r="Y8" s="24">
        <v>-112859933</v>
      </c>
      <c r="Z8" s="6">
        <v>-17.52</v>
      </c>
      <c r="AA8" s="22">
        <v>1112741992</v>
      </c>
    </row>
    <row r="9" spans="1:27" ht="13.5">
      <c r="A9" s="2" t="s">
        <v>36</v>
      </c>
      <c r="B9" s="3"/>
      <c r="C9" s="19">
        <f aca="true" t="shared" si="1" ref="C9:Y9">SUM(C10:C14)</f>
        <v>8991134705</v>
      </c>
      <c r="D9" s="19">
        <f>SUM(D10:D14)</f>
        <v>0</v>
      </c>
      <c r="E9" s="20">
        <f t="shared" si="1"/>
        <v>12826450097</v>
      </c>
      <c r="F9" s="21">
        <f t="shared" si="1"/>
        <v>13270704756</v>
      </c>
      <c r="G9" s="21">
        <f t="shared" si="1"/>
        <v>246598764</v>
      </c>
      <c r="H9" s="21">
        <f t="shared" si="1"/>
        <v>655427400</v>
      </c>
      <c r="I9" s="21">
        <f t="shared" si="1"/>
        <v>699864059</v>
      </c>
      <c r="J9" s="21">
        <f t="shared" si="1"/>
        <v>1601890223</v>
      </c>
      <c r="K9" s="21">
        <f t="shared" si="1"/>
        <v>939327802</v>
      </c>
      <c r="L9" s="21">
        <f t="shared" si="1"/>
        <v>826755557</v>
      </c>
      <c r="M9" s="21">
        <f t="shared" si="1"/>
        <v>1146243004</v>
      </c>
      <c r="N9" s="21">
        <f t="shared" si="1"/>
        <v>2912326363</v>
      </c>
      <c r="O9" s="21">
        <f t="shared" si="1"/>
        <v>651113503</v>
      </c>
      <c r="P9" s="21">
        <f t="shared" si="1"/>
        <v>616762476</v>
      </c>
      <c r="Q9" s="21">
        <f t="shared" si="1"/>
        <v>852202809</v>
      </c>
      <c r="R9" s="21">
        <f t="shared" si="1"/>
        <v>2120078788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6634295374</v>
      </c>
      <c r="X9" s="21">
        <f t="shared" si="1"/>
        <v>7821562100</v>
      </c>
      <c r="Y9" s="21">
        <f t="shared" si="1"/>
        <v>-1187266726</v>
      </c>
      <c r="Z9" s="4">
        <f>+IF(X9&lt;&gt;0,+(Y9/X9)*100,0)</f>
        <v>-15.179406758146177</v>
      </c>
      <c r="AA9" s="19">
        <f>SUM(AA10:AA14)</f>
        <v>13270704756</v>
      </c>
    </row>
    <row r="10" spans="1:27" ht="13.5">
      <c r="A10" s="5" t="s">
        <v>37</v>
      </c>
      <c r="B10" s="3"/>
      <c r="C10" s="22">
        <v>418734371</v>
      </c>
      <c r="D10" s="22"/>
      <c r="E10" s="23">
        <v>629508550</v>
      </c>
      <c r="F10" s="24">
        <v>706816226</v>
      </c>
      <c r="G10" s="24">
        <v>19022074</v>
      </c>
      <c r="H10" s="24">
        <v>15858991</v>
      </c>
      <c r="I10" s="24">
        <v>27209964</v>
      </c>
      <c r="J10" s="24">
        <v>62091029</v>
      </c>
      <c r="K10" s="24">
        <v>35903176</v>
      </c>
      <c r="L10" s="24">
        <v>27815923</v>
      </c>
      <c r="M10" s="24">
        <v>25999648</v>
      </c>
      <c r="N10" s="24">
        <v>89718747</v>
      </c>
      <c r="O10" s="24">
        <v>46215159</v>
      </c>
      <c r="P10" s="24">
        <v>45343752</v>
      </c>
      <c r="Q10" s="24">
        <v>49497477</v>
      </c>
      <c r="R10" s="24">
        <v>141056388</v>
      </c>
      <c r="S10" s="24"/>
      <c r="T10" s="24"/>
      <c r="U10" s="24"/>
      <c r="V10" s="24"/>
      <c r="W10" s="24">
        <v>292866164</v>
      </c>
      <c r="X10" s="24">
        <v>351046995</v>
      </c>
      <c r="Y10" s="24">
        <v>-58180831</v>
      </c>
      <c r="Z10" s="6">
        <v>-16.57</v>
      </c>
      <c r="AA10" s="22">
        <v>706816226</v>
      </c>
    </row>
    <row r="11" spans="1:27" ht="13.5">
      <c r="A11" s="5" t="s">
        <v>38</v>
      </c>
      <c r="B11" s="3"/>
      <c r="C11" s="22">
        <v>346704966</v>
      </c>
      <c r="D11" s="22"/>
      <c r="E11" s="23">
        <v>361942196</v>
      </c>
      <c r="F11" s="24">
        <v>414608771</v>
      </c>
      <c r="G11" s="24">
        <v>-7668152</v>
      </c>
      <c r="H11" s="24">
        <v>31713323</v>
      </c>
      <c r="I11" s="24">
        <v>23947857</v>
      </c>
      <c r="J11" s="24">
        <v>47993028</v>
      </c>
      <c r="K11" s="24">
        <v>19413754</v>
      </c>
      <c r="L11" s="24">
        <v>27246858</v>
      </c>
      <c r="M11" s="24">
        <v>52970400</v>
      </c>
      <c r="N11" s="24">
        <v>99631012</v>
      </c>
      <c r="O11" s="24">
        <v>28568064</v>
      </c>
      <c r="P11" s="24">
        <v>37715916</v>
      </c>
      <c r="Q11" s="24">
        <v>53489687</v>
      </c>
      <c r="R11" s="24">
        <v>119773667</v>
      </c>
      <c r="S11" s="24"/>
      <c r="T11" s="24"/>
      <c r="U11" s="24"/>
      <c r="V11" s="24"/>
      <c r="W11" s="24">
        <v>267397707</v>
      </c>
      <c r="X11" s="24">
        <v>228432088</v>
      </c>
      <c r="Y11" s="24">
        <v>38965619</v>
      </c>
      <c r="Z11" s="6">
        <v>17.06</v>
      </c>
      <c r="AA11" s="22">
        <v>414608771</v>
      </c>
    </row>
    <row r="12" spans="1:27" ht="13.5">
      <c r="A12" s="5" t="s">
        <v>39</v>
      </c>
      <c r="B12" s="3"/>
      <c r="C12" s="22">
        <v>3196076877</v>
      </c>
      <c r="D12" s="22"/>
      <c r="E12" s="23">
        <v>3630417458</v>
      </c>
      <c r="F12" s="24">
        <v>3319617399</v>
      </c>
      <c r="G12" s="24">
        <v>117447942</v>
      </c>
      <c r="H12" s="24">
        <v>234014248</v>
      </c>
      <c r="I12" s="24">
        <v>283184817</v>
      </c>
      <c r="J12" s="24">
        <v>634647007</v>
      </c>
      <c r="K12" s="24">
        <v>211506950</v>
      </c>
      <c r="L12" s="24">
        <v>199391929</v>
      </c>
      <c r="M12" s="24">
        <v>266689121</v>
      </c>
      <c r="N12" s="24">
        <v>677588000</v>
      </c>
      <c r="O12" s="24">
        <v>209741053</v>
      </c>
      <c r="P12" s="24">
        <v>146190516</v>
      </c>
      <c r="Q12" s="24">
        <v>80174161</v>
      </c>
      <c r="R12" s="24">
        <v>436105730</v>
      </c>
      <c r="S12" s="24"/>
      <c r="T12" s="24"/>
      <c r="U12" s="24"/>
      <c r="V12" s="24"/>
      <c r="W12" s="24">
        <v>1748340737</v>
      </c>
      <c r="X12" s="24">
        <v>2595287957</v>
      </c>
      <c r="Y12" s="24">
        <v>-846947220</v>
      </c>
      <c r="Z12" s="6">
        <v>-32.63</v>
      </c>
      <c r="AA12" s="22">
        <v>3319617399</v>
      </c>
    </row>
    <row r="13" spans="1:27" ht="13.5">
      <c r="A13" s="5" t="s">
        <v>40</v>
      </c>
      <c r="B13" s="3"/>
      <c r="C13" s="22">
        <v>4180293747</v>
      </c>
      <c r="D13" s="22"/>
      <c r="E13" s="23">
        <v>7035024910</v>
      </c>
      <c r="F13" s="24">
        <v>7637535307</v>
      </c>
      <c r="G13" s="24">
        <v>96890186</v>
      </c>
      <c r="H13" s="24">
        <v>289925944</v>
      </c>
      <c r="I13" s="24">
        <v>312058098</v>
      </c>
      <c r="J13" s="24">
        <v>698874228</v>
      </c>
      <c r="K13" s="24">
        <v>588972372</v>
      </c>
      <c r="L13" s="24">
        <v>461470925</v>
      </c>
      <c r="M13" s="24">
        <v>720803540</v>
      </c>
      <c r="N13" s="24">
        <v>1771246837</v>
      </c>
      <c r="O13" s="24">
        <v>170840109</v>
      </c>
      <c r="P13" s="24">
        <v>353581653</v>
      </c>
      <c r="Q13" s="24">
        <v>586311786</v>
      </c>
      <c r="R13" s="24">
        <v>1110733548</v>
      </c>
      <c r="S13" s="24"/>
      <c r="T13" s="24"/>
      <c r="U13" s="24"/>
      <c r="V13" s="24"/>
      <c r="W13" s="24">
        <v>3580854613</v>
      </c>
      <c r="X13" s="24">
        <v>3969280057</v>
      </c>
      <c r="Y13" s="24">
        <v>-388425444</v>
      </c>
      <c r="Z13" s="6">
        <v>-9.79</v>
      </c>
      <c r="AA13" s="22">
        <v>7637535307</v>
      </c>
    </row>
    <row r="14" spans="1:27" ht="13.5">
      <c r="A14" s="5" t="s">
        <v>41</v>
      </c>
      <c r="B14" s="3"/>
      <c r="C14" s="25">
        <v>849324744</v>
      </c>
      <c r="D14" s="25"/>
      <c r="E14" s="26">
        <v>1169556983</v>
      </c>
      <c r="F14" s="27">
        <v>1192127053</v>
      </c>
      <c r="G14" s="27">
        <v>20906714</v>
      </c>
      <c r="H14" s="27">
        <v>83914894</v>
      </c>
      <c r="I14" s="27">
        <v>53463323</v>
      </c>
      <c r="J14" s="27">
        <v>158284931</v>
      </c>
      <c r="K14" s="27">
        <v>83531550</v>
      </c>
      <c r="L14" s="27">
        <v>110829922</v>
      </c>
      <c r="M14" s="27">
        <v>79780295</v>
      </c>
      <c r="N14" s="27">
        <v>274141767</v>
      </c>
      <c r="O14" s="27">
        <v>195749118</v>
      </c>
      <c r="P14" s="27">
        <v>33930639</v>
      </c>
      <c r="Q14" s="27">
        <v>82729698</v>
      </c>
      <c r="R14" s="27">
        <v>312409455</v>
      </c>
      <c r="S14" s="27"/>
      <c r="T14" s="27"/>
      <c r="U14" s="27"/>
      <c r="V14" s="27"/>
      <c r="W14" s="27">
        <v>744836153</v>
      </c>
      <c r="X14" s="27">
        <v>677515003</v>
      </c>
      <c r="Y14" s="27">
        <v>67321150</v>
      </c>
      <c r="Z14" s="7">
        <v>9.94</v>
      </c>
      <c r="AA14" s="25">
        <v>1192127053</v>
      </c>
    </row>
    <row r="15" spans="1:27" ht="13.5">
      <c r="A15" s="2" t="s">
        <v>42</v>
      </c>
      <c r="B15" s="8"/>
      <c r="C15" s="19">
        <f aca="true" t="shared" si="2" ref="C15:Y15">SUM(C16:C18)</f>
        <v>8828810057</v>
      </c>
      <c r="D15" s="19">
        <f>SUM(D16:D18)</f>
        <v>0</v>
      </c>
      <c r="E15" s="20">
        <f t="shared" si="2"/>
        <v>10122235918</v>
      </c>
      <c r="F15" s="21">
        <f t="shared" si="2"/>
        <v>10626216121</v>
      </c>
      <c r="G15" s="21">
        <f t="shared" si="2"/>
        <v>139520</v>
      </c>
      <c r="H15" s="21">
        <f t="shared" si="2"/>
        <v>519646245</v>
      </c>
      <c r="I15" s="21">
        <f t="shared" si="2"/>
        <v>1289002204</v>
      </c>
      <c r="J15" s="21">
        <f t="shared" si="2"/>
        <v>1808787969</v>
      </c>
      <c r="K15" s="21">
        <f t="shared" si="2"/>
        <v>758946843</v>
      </c>
      <c r="L15" s="21">
        <f t="shared" si="2"/>
        <v>902057435</v>
      </c>
      <c r="M15" s="21">
        <f t="shared" si="2"/>
        <v>774559687</v>
      </c>
      <c r="N15" s="21">
        <f t="shared" si="2"/>
        <v>2435563965</v>
      </c>
      <c r="O15" s="21">
        <f t="shared" si="2"/>
        <v>460541993</v>
      </c>
      <c r="P15" s="21">
        <f t="shared" si="2"/>
        <v>638944059</v>
      </c>
      <c r="Q15" s="21">
        <f t="shared" si="2"/>
        <v>736516172</v>
      </c>
      <c r="R15" s="21">
        <f t="shared" si="2"/>
        <v>1836002224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6080354158</v>
      </c>
      <c r="X15" s="21">
        <f t="shared" si="2"/>
        <v>6133237157</v>
      </c>
      <c r="Y15" s="21">
        <f t="shared" si="2"/>
        <v>-52882999</v>
      </c>
      <c r="Z15" s="4">
        <f>+IF(X15&lt;&gt;0,+(Y15/X15)*100,0)</f>
        <v>-0.8622363304449013</v>
      </c>
      <c r="AA15" s="19">
        <f>SUM(AA16:AA18)</f>
        <v>10626216121</v>
      </c>
    </row>
    <row r="16" spans="1:27" ht="13.5">
      <c r="A16" s="5" t="s">
        <v>43</v>
      </c>
      <c r="B16" s="3"/>
      <c r="C16" s="22">
        <v>1754266754</v>
      </c>
      <c r="D16" s="22"/>
      <c r="E16" s="23">
        <v>2287823854</v>
      </c>
      <c r="F16" s="24">
        <v>2448941379</v>
      </c>
      <c r="G16" s="24">
        <v>72811501</v>
      </c>
      <c r="H16" s="24">
        <v>171186541</v>
      </c>
      <c r="I16" s="24">
        <v>477650251</v>
      </c>
      <c r="J16" s="24">
        <v>721648293</v>
      </c>
      <c r="K16" s="24">
        <v>97984015</v>
      </c>
      <c r="L16" s="24">
        <v>183099561</v>
      </c>
      <c r="M16" s="24">
        <v>165199367</v>
      </c>
      <c r="N16" s="24">
        <v>446282943</v>
      </c>
      <c r="O16" s="24">
        <v>102667894</v>
      </c>
      <c r="P16" s="24">
        <v>160397855</v>
      </c>
      <c r="Q16" s="24">
        <v>181260995</v>
      </c>
      <c r="R16" s="24">
        <v>444326744</v>
      </c>
      <c r="S16" s="24"/>
      <c r="T16" s="24"/>
      <c r="U16" s="24"/>
      <c r="V16" s="24"/>
      <c r="W16" s="24">
        <v>1612257980</v>
      </c>
      <c r="X16" s="24">
        <v>1410402622</v>
      </c>
      <c r="Y16" s="24">
        <v>201855358</v>
      </c>
      <c r="Z16" s="6">
        <v>14.31</v>
      </c>
      <c r="AA16" s="22">
        <v>2448941379</v>
      </c>
    </row>
    <row r="17" spans="1:27" ht="13.5">
      <c r="A17" s="5" t="s">
        <v>44</v>
      </c>
      <c r="B17" s="3"/>
      <c r="C17" s="22">
        <v>6966788452</v>
      </c>
      <c r="D17" s="22"/>
      <c r="E17" s="23">
        <v>7707769734</v>
      </c>
      <c r="F17" s="24">
        <v>8066930388</v>
      </c>
      <c r="G17" s="24">
        <v>-73140074</v>
      </c>
      <c r="H17" s="24">
        <v>348155644</v>
      </c>
      <c r="I17" s="24">
        <v>819908506</v>
      </c>
      <c r="J17" s="24">
        <v>1094924076</v>
      </c>
      <c r="K17" s="24">
        <v>659792248</v>
      </c>
      <c r="L17" s="24">
        <v>717657871</v>
      </c>
      <c r="M17" s="24">
        <v>608378203</v>
      </c>
      <c r="N17" s="24">
        <v>1985828322</v>
      </c>
      <c r="O17" s="24">
        <v>356476743</v>
      </c>
      <c r="P17" s="24">
        <v>475888564</v>
      </c>
      <c r="Q17" s="24">
        <v>553059288</v>
      </c>
      <c r="R17" s="24">
        <v>1385424595</v>
      </c>
      <c r="S17" s="24"/>
      <c r="T17" s="24"/>
      <c r="U17" s="24"/>
      <c r="V17" s="24"/>
      <c r="W17" s="24">
        <v>4466176993</v>
      </c>
      <c r="X17" s="24">
        <v>4646123711</v>
      </c>
      <c r="Y17" s="24">
        <v>-179946718</v>
      </c>
      <c r="Z17" s="6">
        <v>-3.87</v>
      </c>
      <c r="AA17" s="22">
        <v>8066930388</v>
      </c>
    </row>
    <row r="18" spans="1:27" ht="13.5">
      <c r="A18" s="5" t="s">
        <v>45</v>
      </c>
      <c r="B18" s="3"/>
      <c r="C18" s="22">
        <v>107754851</v>
      </c>
      <c r="D18" s="22"/>
      <c r="E18" s="23">
        <v>126642330</v>
      </c>
      <c r="F18" s="24">
        <v>110344354</v>
      </c>
      <c r="G18" s="24">
        <v>468093</v>
      </c>
      <c r="H18" s="24">
        <v>304060</v>
      </c>
      <c r="I18" s="24">
        <v>-8556553</v>
      </c>
      <c r="J18" s="24">
        <v>-7784400</v>
      </c>
      <c r="K18" s="24">
        <v>1170580</v>
      </c>
      <c r="L18" s="24">
        <v>1300003</v>
      </c>
      <c r="M18" s="24">
        <v>982117</v>
      </c>
      <c r="N18" s="24">
        <v>3452700</v>
      </c>
      <c r="O18" s="24">
        <v>1397356</v>
      </c>
      <c r="P18" s="24">
        <v>2657640</v>
      </c>
      <c r="Q18" s="24">
        <v>2195889</v>
      </c>
      <c r="R18" s="24">
        <v>6250885</v>
      </c>
      <c r="S18" s="24"/>
      <c r="T18" s="24"/>
      <c r="U18" s="24"/>
      <c r="V18" s="24"/>
      <c r="W18" s="24">
        <v>1919185</v>
      </c>
      <c r="X18" s="24">
        <v>76710824</v>
      </c>
      <c r="Y18" s="24">
        <v>-74791639</v>
      </c>
      <c r="Z18" s="6">
        <v>-97.5</v>
      </c>
      <c r="AA18" s="22">
        <v>110344354</v>
      </c>
    </row>
    <row r="19" spans="1:27" ht="13.5">
      <c r="A19" s="2" t="s">
        <v>46</v>
      </c>
      <c r="B19" s="8"/>
      <c r="C19" s="19">
        <f aca="true" t="shared" si="3" ref="C19:Y19">SUM(C20:C23)</f>
        <v>93401345947</v>
      </c>
      <c r="D19" s="19">
        <f>SUM(D20:D23)</f>
        <v>0</v>
      </c>
      <c r="E19" s="20">
        <f t="shared" si="3"/>
        <v>123883129855</v>
      </c>
      <c r="F19" s="21">
        <f t="shared" si="3"/>
        <v>123792120516</v>
      </c>
      <c r="G19" s="21">
        <f t="shared" si="3"/>
        <v>11715321579</v>
      </c>
      <c r="H19" s="21">
        <f t="shared" si="3"/>
        <v>9704448378</v>
      </c>
      <c r="I19" s="21">
        <f t="shared" si="3"/>
        <v>11800831873</v>
      </c>
      <c r="J19" s="21">
        <f t="shared" si="3"/>
        <v>33220601830</v>
      </c>
      <c r="K19" s="21">
        <f t="shared" si="3"/>
        <v>9456823937</v>
      </c>
      <c r="L19" s="21">
        <f t="shared" si="3"/>
        <v>9396468650</v>
      </c>
      <c r="M19" s="21">
        <f t="shared" si="3"/>
        <v>9987771611</v>
      </c>
      <c r="N19" s="21">
        <f t="shared" si="3"/>
        <v>28841064198</v>
      </c>
      <c r="O19" s="21">
        <f t="shared" si="3"/>
        <v>8442018980</v>
      </c>
      <c r="P19" s="21">
        <f t="shared" si="3"/>
        <v>8727885791</v>
      </c>
      <c r="Q19" s="21">
        <f t="shared" si="3"/>
        <v>9689069937</v>
      </c>
      <c r="R19" s="21">
        <f t="shared" si="3"/>
        <v>26858974708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88920640736</v>
      </c>
      <c r="X19" s="21">
        <f t="shared" si="3"/>
        <v>91985465479</v>
      </c>
      <c r="Y19" s="21">
        <f t="shared" si="3"/>
        <v>-3064824743</v>
      </c>
      <c r="Z19" s="4">
        <f>+IF(X19&lt;&gt;0,+(Y19/X19)*100,0)</f>
        <v>-3.3318576223324</v>
      </c>
      <c r="AA19" s="19">
        <f>SUM(AA20:AA23)</f>
        <v>123792120516</v>
      </c>
    </row>
    <row r="20" spans="1:27" ht="13.5">
      <c r="A20" s="5" t="s">
        <v>47</v>
      </c>
      <c r="B20" s="3"/>
      <c r="C20" s="22">
        <v>59104561994</v>
      </c>
      <c r="D20" s="22"/>
      <c r="E20" s="23">
        <v>77691837584</v>
      </c>
      <c r="F20" s="24">
        <v>77705025982</v>
      </c>
      <c r="G20" s="24">
        <v>7545623137</v>
      </c>
      <c r="H20" s="24">
        <v>6390900604</v>
      </c>
      <c r="I20" s="24">
        <v>7497871640</v>
      </c>
      <c r="J20" s="24">
        <v>21434395381</v>
      </c>
      <c r="K20" s="24">
        <v>5724068838</v>
      </c>
      <c r="L20" s="24">
        <v>5698457872</v>
      </c>
      <c r="M20" s="24">
        <v>6117372251</v>
      </c>
      <c r="N20" s="24">
        <v>17539898961</v>
      </c>
      <c r="O20" s="24">
        <v>5132952624</v>
      </c>
      <c r="P20" s="24">
        <v>5346702760</v>
      </c>
      <c r="Q20" s="24">
        <v>5769868288</v>
      </c>
      <c r="R20" s="24">
        <v>16249523672</v>
      </c>
      <c r="S20" s="24"/>
      <c r="T20" s="24"/>
      <c r="U20" s="24"/>
      <c r="V20" s="24"/>
      <c r="W20" s="24">
        <v>55223818014</v>
      </c>
      <c r="X20" s="24">
        <v>58559085964</v>
      </c>
      <c r="Y20" s="24">
        <v>-3335267950</v>
      </c>
      <c r="Z20" s="6">
        <v>-5.7</v>
      </c>
      <c r="AA20" s="22">
        <v>77705025982</v>
      </c>
    </row>
    <row r="21" spans="1:27" ht="13.5">
      <c r="A21" s="5" t="s">
        <v>48</v>
      </c>
      <c r="B21" s="3"/>
      <c r="C21" s="22">
        <v>19289769922</v>
      </c>
      <c r="D21" s="22"/>
      <c r="E21" s="23">
        <v>26145200495</v>
      </c>
      <c r="F21" s="24">
        <v>25939280617</v>
      </c>
      <c r="G21" s="24">
        <v>2336855796</v>
      </c>
      <c r="H21" s="24">
        <v>1772803951</v>
      </c>
      <c r="I21" s="24">
        <v>2469152518</v>
      </c>
      <c r="J21" s="24">
        <v>6578812265</v>
      </c>
      <c r="K21" s="24">
        <v>2400755036</v>
      </c>
      <c r="L21" s="24">
        <v>2004992026</v>
      </c>
      <c r="M21" s="24">
        <v>2112120032</v>
      </c>
      <c r="N21" s="24">
        <v>6517867094</v>
      </c>
      <c r="O21" s="24">
        <v>1906341746</v>
      </c>
      <c r="P21" s="24">
        <v>1908647350</v>
      </c>
      <c r="Q21" s="24">
        <v>2254046735</v>
      </c>
      <c r="R21" s="24">
        <v>6069035831</v>
      </c>
      <c r="S21" s="24"/>
      <c r="T21" s="24"/>
      <c r="U21" s="24"/>
      <c r="V21" s="24"/>
      <c r="W21" s="24">
        <v>19165715190</v>
      </c>
      <c r="X21" s="24">
        <v>19148538655</v>
      </c>
      <c r="Y21" s="24">
        <v>17176535</v>
      </c>
      <c r="Z21" s="6">
        <v>0.09</v>
      </c>
      <c r="AA21" s="22">
        <v>25939280617</v>
      </c>
    </row>
    <row r="22" spans="1:27" ht="13.5">
      <c r="A22" s="5" t="s">
        <v>49</v>
      </c>
      <c r="B22" s="3"/>
      <c r="C22" s="25">
        <v>9153720507</v>
      </c>
      <c r="D22" s="25"/>
      <c r="E22" s="26">
        <v>11927480741</v>
      </c>
      <c r="F22" s="27">
        <v>12070011704</v>
      </c>
      <c r="G22" s="27">
        <v>853715251</v>
      </c>
      <c r="H22" s="27">
        <v>864851712</v>
      </c>
      <c r="I22" s="27">
        <v>1286004096</v>
      </c>
      <c r="J22" s="27">
        <v>3004571059</v>
      </c>
      <c r="K22" s="27">
        <v>736324836</v>
      </c>
      <c r="L22" s="27">
        <v>1016067429</v>
      </c>
      <c r="M22" s="27">
        <v>1018629834</v>
      </c>
      <c r="N22" s="27">
        <v>2771022099</v>
      </c>
      <c r="O22" s="27">
        <v>836815861</v>
      </c>
      <c r="P22" s="27">
        <v>908663208</v>
      </c>
      <c r="Q22" s="27">
        <v>885915079</v>
      </c>
      <c r="R22" s="27">
        <v>2631394148</v>
      </c>
      <c r="S22" s="27"/>
      <c r="T22" s="27"/>
      <c r="U22" s="27"/>
      <c r="V22" s="27"/>
      <c r="W22" s="27">
        <v>8406987306</v>
      </c>
      <c r="X22" s="27">
        <v>8441360560</v>
      </c>
      <c r="Y22" s="27">
        <v>-34373254</v>
      </c>
      <c r="Z22" s="7">
        <v>-0.41</v>
      </c>
      <c r="AA22" s="25">
        <v>12070011704</v>
      </c>
    </row>
    <row r="23" spans="1:27" ht="13.5">
      <c r="A23" s="5" t="s">
        <v>50</v>
      </c>
      <c r="B23" s="3"/>
      <c r="C23" s="22">
        <v>5853293524</v>
      </c>
      <c r="D23" s="22"/>
      <c r="E23" s="23">
        <v>8118611035</v>
      </c>
      <c r="F23" s="24">
        <v>8077802213</v>
      </c>
      <c r="G23" s="24">
        <v>979127395</v>
      </c>
      <c r="H23" s="24">
        <v>675892111</v>
      </c>
      <c r="I23" s="24">
        <v>547803619</v>
      </c>
      <c r="J23" s="24">
        <v>2202823125</v>
      </c>
      <c r="K23" s="24">
        <v>595675227</v>
      </c>
      <c r="L23" s="24">
        <v>676951323</v>
      </c>
      <c r="M23" s="24">
        <v>739649494</v>
      </c>
      <c r="N23" s="24">
        <v>2012276044</v>
      </c>
      <c r="O23" s="24">
        <v>565908749</v>
      </c>
      <c r="P23" s="24">
        <v>563872473</v>
      </c>
      <c r="Q23" s="24">
        <v>779239835</v>
      </c>
      <c r="R23" s="24">
        <v>1909021057</v>
      </c>
      <c r="S23" s="24"/>
      <c r="T23" s="24"/>
      <c r="U23" s="24"/>
      <c r="V23" s="24"/>
      <c r="W23" s="24">
        <v>6124120226</v>
      </c>
      <c r="X23" s="24">
        <v>5836480300</v>
      </c>
      <c r="Y23" s="24">
        <v>287639926</v>
      </c>
      <c r="Z23" s="6">
        <v>4.93</v>
      </c>
      <c r="AA23" s="22">
        <v>8077802213</v>
      </c>
    </row>
    <row r="24" spans="1:27" ht="13.5">
      <c r="A24" s="2" t="s">
        <v>51</v>
      </c>
      <c r="B24" s="8" t="s">
        <v>52</v>
      </c>
      <c r="C24" s="19">
        <v>1622327589</v>
      </c>
      <c r="D24" s="19"/>
      <c r="E24" s="20">
        <v>1917730686</v>
      </c>
      <c r="F24" s="21">
        <v>1185081588</v>
      </c>
      <c r="G24" s="21">
        <v>87956768</v>
      </c>
      <c r="H24" s="21">
        <v>73702935</v>
      </c>
      <c r="I24" s="21">
        <v>99584871</v>
      </c>
      <c r="J24" s="21">
        <v>261244574</v>
      </c>
      <c r="K24" s="21">
        <v>117167051</v>
      </c>
      <c r="L24" s="21">
        <v>92859477</v>
      </c>
      <c r="M24" s="21">
        <v>110576897</v>
      </c>
      <c r="N24" s="21">
        <v>320603425</v>
      </c>
      <c r="O24" s="21">
        <v>112306197</v>
      </c>
      <c r="P24" s="21">
        <v>82567991</v>
      </c>
      <c r="Q24" s="21">
        <v>87281016</v>
      </c>
      <c r="R24" s="21">
        <v>282155204</v>
      </c>
      <c r="S24" s="21"/>
      <c r="T24" s="21"/>
      <c r="U24" s="21"/>
      <c r="V24" s="21"/>
      <c r="W24" s="21">
        <v>864003203</v>
      </c>
      <c r="X24" s="21">
        <v>1223723313</v>
      </c>
      <c r="Y24" s="21">
        <v>-359720110</v>
      </c>
      <c r="Z24" s="4">
        <v>-29.4</v>
      </c>
      <c r="AA24" s="19">
        <v>1185081588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163135409652</v>
      </c>
      <c r="D25" s="40">
        <f>+D5+D9+D15+D19+D24</f>
        <v>0</v>
      </c>
      <c r="E25" s="41">
        <f t="shared" si="4"/>
        <v>212137095631</v>
      </c>
      <c r="F25" s="42">
        <f t="shared" si="4"/>
        <v>213102399621</v>
      </c>
      <c r="G25" s="42">
        <f t="shared" si="4"/>
        <v>19830136839</v>
      </c>
      <c r="H25" s="42">
        <f t="shared" si="4"/>
        <v>17272499369</v>
      </c>
      <c r="I25" s="42">
        <f t="shared" si="4"/>
        <v>17650695586</v>
      </c>
      <c r="J25" s="42">
        <f t="shared" si="4"/>
        <v>54753331794</v>
      </c>
      <c r="K25" s="42">
        <f t="shared" si="4"/>
        <v>14813957853</v>
      </c>
      <c r="L25" s="42">
        <f t="shared" si="4"/>
        <v>15245174644</v>
      </c>
      <c r="M25" s="42">
        <f t="shared" si="4"/>
        <v>21900541066</v>
      </c>
      <c r="N25" s="42">
        <f t="shared" si="4"/>
        <v>51959673563</v>
      </c>
      <c r="O25" s="42">
        <f t="shared" si="4"/>
        <v>13608294863</v>
      </c>
      <c r="P25" s="42">
        <f t="shared" si="4"/>
        <v>13721886950</v>
      </c>
      <c r="Q25" s="42">
        <f t="shared" si="4"/>
        <v>21668941746</v>
      </c>
      <c r="R25" s="42">
        <f t="shared" si="4"/>
        <v>48999123559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155712128916</v>
      </c>
      <c r="X25" s="42">
        <f t="shared" si="4"/>
        <v>156820853136</v>
      </c>
      <c r="Y25" s="42">
        <f t="shared" si="4"/>
        <v>-1108724220</v>
      </c>
      <c r="Z25" s="43">
        <f>+IF(X25&lt;&gt;0,+(Y25/X25)*100,0)</f>
        <v>-0.707000502693656</v>
      </c>
      <c r="AA25" s="40">
        <f>+AA5+AA9+AA15+AA19+AA24</f>
        <v>213102399621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22597349830</v>
      </c>
      <c r="D28" s="19">
        <f>SUM(D29:D31)</f>
        <v>0</v>
      </c>
      <c r="E28" s="20">
        <f t="shared" si="5"/>
        <v>30576865111</v>
      </c>
      <c r="F28" s="21">
        <f t="shared" si="5"/>
        <v>31439195142</v>
      </c>
      <c r="G28" s="21">
        <f t="shared" si="5"/>
        <v>1659824659</v>
      </c>
      <c r="H28" s="21">
        <f t="shared" si="5"/>
        <v>2412362249</v>
      </c>
      <c r="I28" s="21">
        <f t="shared" si="5"/>
        <v>2477653820</v>
      </c>
      <c r="J28" s="21">
        <f t="shared" si="5"/>
        <v>6549840728</v>
      </c>
      <c r="K28" s="21">
        <f t="shared" si="5"/>
        <v>2203682909</v>
      </c>
      <c r="L28" s="21">
        <f t="shared" si="5"/>
        <v>2324085384</v>
      </c>
      <c r="M28" s="21">
        <f t="shared" si="5"/>
        <v>2692883663</v>
      </c>
      <c r="N28" s="21">
        <f t="shared" si="5"/>
        <v>7220651956</v>
      </c>
      <c r="O28" s="21">
        <f t="shared" si="5"/>
        <v>1179986747</v>
      </c>
      <c r="P28" s="21">
        <f t="shared" si="5"/>
        <v>2527392637</v>
      </c>
      <c r="Q28" s="21">
        <f t="shared" si="5"/>
        <v>2457192327</v>
      </c>
      <c r="R28" s="21">
        <f t="shared" si="5"/>
        <v>6164571711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19935064395</v>
      </c>
      <c r="X28" s="21">
        <f t="shared" si="5"/>
        <v>22004101237</v>
      </c>
      <c r="Y28" s="21">
        <f t="shared" si="5"/>
        <v>-2069036842</v>
      </c>
      <c r="Z28" s="4">
        <f>+IF(X28&lt;&gt;0,+(Y28/X28)*100,0)</f>
        <v>-9.402960019657176</v>
      </c>
      <c r="AA28" s="19">
        <f>SUM(AA29:AA31)</f>
        <v>31439195142</v>
      </c>
    </row>
    <row r="29" spans="1:27" ht="13.5">
      <c r="A29" s="5" t="s">
        <v>33</v>
      </c>
      <c r="B29" s="3"/>
      <c r="C29" s="22">
        <v>4405928694</v>
      </c>
      <c r="D29" s="22"/>
      <c r="E29" s="23">
        <v>6142415897</v>
      </c>
      <c r="F29" s="24">
        <v>6477380093</v>
      </c>
      <c r="G29" s="24">
        <v>279208990</v>
      </c>
      <c r="H29" s="24">
        <v>396593971</v>
      </c>
      <c r="I29" s="24">
        <v>647253519</v>
      </c>
      <c r="J29" s="24">
        <v>1323056480</v>
      </c>
      <c r="K29" s="24">
        <v>426326305</v>
      </c>
      <c r="L29" s="24">
        <v>498953417</v>
      </c>
      <c r="M29" s="24">
        <v>443051582</v>
      </c>
      <c r="N29" s="24">
        <v>1368331304</v>
      </c>
      <c r="O29" s="24">
        <v>426183198</v>
      </c>
      <c r="P29" s="24">
        <v>449561268</v>
      </c>
      <c r="Q29" s="24">
        <v>443013773</v>
      </c>
      <c r="R29" s="24">
        <v>1318758239</v>
      </c>
      <c r="S29" s="24"/>
      <c r="T29" s="24"/>
      <c r="U29" s="24"/>
      <c r="V29" s="24"/>
      <c r="W29" s="24">
        <v>4010146023</v>
      </c>
      <c r="X29" s="24">
        <v>4547303710</v>
      </c>
      <c r="Y29" s="24">
        <v>-537157687</v>
      </c>
      <c r="Z29" s="6">
        <v>-11.81</v>
      </c>
      <c r="AA29" s="22">
        <v>6477380093</v>
      </c>
    </row>
    <row r="30" spans="1:27" ht="13.5">
      <c r="A30" s="5" t="s">
        <v>34</v>
      </c>
      <c r="B30" s="3"/>
      <c r="C30" s="25">
        <v>11098872862</v>
      </c>
      <c r="D30" s="25"/>
      <c r="E30" s="26">
        <v>12577651761</v>
      </c>
      <c r="F30" s="27">
        <v>12677574564</v>
      </c>
      <c r="G30" s="27">
        <v>644677159</v>
      </c>
      <c r="H30" s="27">
        <v>1112358375</v>
      </c>
      <c r="I30" s="27">
        <v>832151754</v>
      </c>
      <c r="J30" s="27">
        <v>2589187288</v>
      </c>
      <c r="K30" s="27">
        <v>890176987</v>
      </c>
      <c r="L30" s="27">
        <v>1032191954</v>
      </c>
      <c r="M30" s="27">
        <v>1049264371</v>
      </c>
      <c r="N30" s="27">
        <v>2971633312</v>
      </c>
      <c r="O30" s="27">
        <v>277358221</v>
      </c>
      <c r="P30" s="27">
        <v>1255498567</v>
      </c>
      <c r="Q30" s="27">
        <v>1028191877</v>
      </c>
      <c r="R30" s="27">
        <v>2561048665</v>
      </c>
      <c r="S30" s="27"/>
      <c r="T30" s="27"/>
      <c r="U30" s="27"/>
      <c r="V30" s="27"/>
      <c r="W30" s="27">
        <v>8121869265</v>
      </c>
      <c r="X30" s="27">
        <v>8776489918</v>
      </c>
      <c r="Y30" s="27">
        <v>-654620653</v>
      </c>
      <c r="Z30" s="7">
        <v>-7.46</v>
      </c>
      <c r="AA30" s="25">
        <v>12677574564</v>
      </c>
    </row>
    <row r="31" spans="1:27" ht="13.5">
      <c r="A31" s="5" t="s">
        <v>35</v>
      </c>
      <c r="B31" s="3"/>
      <c r="C31" s="22">
        <v>7092548274</v>
      </c>
      <c r="D31" s="22"/>
      <c r="E31" s="23">
        <v>11856797453</v>
      </c>
      <c r="F31" s="24">
        <v>12284240485</v>
      </c>
      <c r="G31" s="24">
        <v>735938510</v>
      </c>
      <c r="H31" s="24">
        <v>903409903</v>
      </c>
      <c r="I31" s="24">
        <v>998248547</v>
      </c>
      <c r="J31" s="24">
        <v>2637596960</v>
      </c>
      <c r="K31" s="24">
        <v>887179617</v>
      </c>
      <c r="L31" s="24">
        <v>792940013</v>
      </c>
      <c r="M31" s="24">
        <v>1200567710</v>
      </c>
      <c r="N31" s="24">
        <v>2880687340</v>
      </c>
      <c r="O31" s="24">
        <v>476445328</v>
      </c>
      <c r="P31" s="24">
        <v>822332802</v>
      </c>
      <c r="Q31" s="24">
        <v>985986677</v>
      </c>
      <c r="R31" s="24">
        <v>2284764807</v>
      </c>
      <c r="S31" s="24"/>
      <c r="T31" s="24"/>
      <c r="U31" s="24"/>
      <c r="V31" s="24"/>
      <c r="W31" s="24">
        <v>7803049107</v>
      </c>
      <c r="X31" s="24">
        <v>8680307609</v>
      </c>
      <c r="Y31" s="24">
        <v>-877258502</v>
      </c>
      <c r="Z31" s="6">
        <v>-10.11</v>
      </c>
      <c r="AA31" s="22">
        <v>12284240485</v>
      </c>
    </row>
    <row r="32" spans="1:27" ht="13.5">
      <c r="A32" s="2" t="s">
        <v>36</v>
      </c>
      <c r="B32" s="3"/>
      <c r="C32" s="19">
        <f aca="true" t="shared" si="6" ref="C32:Y32">SUM(C33:C37)</f>
        <v>25293791714</v>
      </c>
      <c r="D32" s="19">
        <f>SUM(D33:D37)</f>
        <v>0</v>
      </c>
      <c r="E32" s="20">
        <f t="shared" si="6"/>
        <v>32821926320</v>
      </c>
      <c r="F32" s="21">
        <f t="shared" si="6"/>
        <v>32439234834</v>
      </c>
      <c r="G32" s="21">
        <f t="shared" si="6"/>
        <v>1748866373</v>
      </c>
      <c r="H32" s="21">
        <f t="shared" si="6"/>
        <v>2190484022</v>
      </c>
      <c r="I32" s="21">
        <f t="shared" si="6"/>
        <v>2545033454</v>
      </c>
      <c r="J32" s="21">
        <f t="shared" si="6"/>
        <v>6484383849</v>
      </c>
      <c r="K32" s="21">
        <f t="shared" si="6"/>
        <v>2326790492</v>
      </c>
      <c r="L32" s="21">
        <f t="shared" si="6"/>
        <v>2889558546</v>
      </c>
      <c r="M32" s="21">
        <f t="shared" si="6"/>
        <v>2419357425</v>
      </c>
      <c r="N32" s="21">
        <f t="shared" si="6"/>
        <v>7635706463</v>
      </c>
      <c r="O32" s="21">
        <f t="shared" si="6"/>
        <v>2237305966</v>
      </c>
      <c r="P32" s="21">
        <f t="shared" si="6"/>
        <v>2438183409</v>
      </c>
      <c r="Q32" s="21">
        <f t="shared" si="6"/>
        <v>2336954191</v>
      </c>
      <c r="R32" s="21">
        <f t="shared" si="6"/>
        <v>7012443566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21132533878</v>
      </c>
      <c r="X32" s="21">
        <f t="shared" si="6"/>
        <v>22366843394</v>
      </c>
      <c r="Y32" s="21">
        <f t="shared" si="6"/>
        <v>-1234309516</v>
      </c>
      <c r="Z32" s="4">
        <f>+IF(X32&lt;&gt;0,+(Y32/X32)*100,0)</f>
        <v>-5.518478822680489</v>
      </c>
      <c r="AA32" s="19">
        <f>SUM(AA33:AA37)</f>
        <v>32439234834</v>
      </c>
    </row>
    <row r="33" spans="1:27" ht="13.5">
      <c r="A33" s="5" t="s">
        <v>37</v>
      </c>
      <c r="B33" s="3"/>
      <c r="C33" s="22">
        <v>3481821100</v>
      </c>
      <c r="D33" s="22"/>
      <c r="E33" s="23">
        <v>4450739197</v>
      </c>
      <c r="F33" s="24">
        <v>4102267059</v>
      </c>
      <c r="G33" s="24">
        <v>284875181</v>
      </c>
      <c r="H33" s="24">
        <v>254308712</v>
      </c>
      <c r="I33" s="24">
        <v>329880789</v>
      </c>
      <c r="J33" s="24">
        <v>869064682</v>
      </c>
      <c r="K33" s="24">
        <v>281040972</v>
      </c>
      <c r="L33" s="24">
        <v>323754604</v>
      </c>
      <c r="M33" s="24">
        <v>277497145</v>
      </c>
      <c r="N33" s="24">
        <v>882292721</v>
      </c>
      <c r="O33" s="24">
        <v>266435660</v>
      </c>
      <c r="P33" s="24">
        <v>278721453</v>
      </c>
      <c r="Q33" s="24">
        <v>277734920</v>
      </c>
      <c r="R33" s="24">
        <v>822892033</v>
      </c>
      <c r="S33" s="24"/>
      <c r="T33" s="24"/>
      <c r="U33" s="24"/>
      <c r="V33" s="24"/>
      <c r="W33" s="24">
        <v>2574249436</v>
      </c>
      <c r="X33" s="24">
        <v>3147824511</v>
      </c>
      <c r="Y33" s="24">
        <v>-573575075</v>
      </c>
      <c r="Z33" s="6">
        <v>-18.22</v>
      </c>
      <c r="AA33" s="22">
        <v>4102267059</v>
      </c>
    </row>
    <row r="34" spans="1:27" ht="13.5">
      <c r="A34" s="5" t="s">
        <v>38</v>
      </c>
      <c r="B34" s="3"/>
      <c r="C34" s="22">
        <v>4415970913</v>
      </c>
      <c r="D34" s="22"/>
      <c r="E34" s="23">
        <v>5266780473</v>
      </c>
      <c r="F34" s="24">
        <v>5182863277</v>
      </c>
      <c r="G34" s="24">
        <v>300292050</v>
      </c>
      <c r="H34" s="24">
        <v>432163527</v>
      </c>
      <c r="I34" s="24">
        <v>422664206</v>
      </c>
      <c r="J34" s="24">
        <v>1155119783</v>
      </c>
      <c r="K34" s="24">
        <v>407178172</v>
      </c>
      <c r="L34" s="24">
        <v>557910752</v>
      </c>
      <c r="M34" s="24">
        <v>471703553</v>
      </c>
      <c r="N34" s="24">
        <v>1436792477</v>
      </c>
      <c r="O34" s="24">
        <v>464622469</v>
      </c>
      <c r="P34" s="24">
        <v>491156609</v>
      </c>
      <c r="Q34" s="24">
        <v>545889289</v>
      </c>
      <c r="R34" s="24">
        <v>1501668367</v>
      </c>
      <c r="S34" s="24"/>
      <c r="T34" s="24"/>
      <c r="U34" s="24"/>
      <c r="V34" s="24"/>
      <c r="W34" s="24">
        <v>4093580627</v>
      </c>
      <c r="X34" s="24">
        <v>3744734012</v>
      </c>
      <c r="Y34" s="24">
        <v>348846615</v>
      </c>
      <c r="Z34" s="6">
        <v>9.32</v>
      </c>
      <c r="AA34" s="22">
        <v>5182863277</v>
      </c>
    </row>
    <row r="35" spans="1:27" ht="13.5">
      <c r="A35" s="5" t="s">
        <v>39</v>
      </c>
      <c r="B35" s="3"/>
      <c r="C35" s="22">
        <v>9738092777</v>
      </c>
      <c r="D35" s="22"/>
      <c r="E35" s="23">
        <v>12680752400</v>
      </c>
      <c r="F35" s="24">
        <v>12378010734</v>
      </c>
      <c r="G35" s="24">
        <v>668314328</v>
      </c>
      <c r="H35" s="24">
        <v>880150094</v>
      </c>
      <c r="I35" s="24">
        <v>1037964855</v>
      </c>
      <c r="J35" s="24">
        <v>2586429277</v>
      </c>
      <c r="K35" s="24">
        <v>928602867</v>
      </c>
      <c r="L35" s="24">
        <v>1152692171</v>
      </c>
      <c r="M35" s="24">
        <v>934829268</v>
      </c>
      <c r="N35" s="24">
        <v>3016124306</v>
      </c>
      <c r="O35" s="24">
        <v>857374892</v>
      </c>
      <c r="P35" s="24">
        <v>912886588</v>
      </c>
      <c r="Q35" s="24">
        <v>714195310</v>
      </c>
      <c r="R35" s="24">
        <v>2484456790</v>
      </c>
      <c r="S35" s="24"/>
      <c r="T35" s="24"/>
      <c r="U35" s="24"/>
      <c r="V35" s="24"/>
      <c r="W35" s="24">
        <v>8087010373</v>
      </c>
      <c r="X35" s="24">
        <v>8684073315</v>
      </c>
      <c r="Y35" s="24">
        <v>-597062942</v>
      </c>
      <c r="Z35" s="6">
        <v>-6.88</v>
      </c>
      <c r="AA35" s="22">
        <v>12378010734</v>
      </c>
    </row>
    <row r="36" spans="1:27" ht="13.5">
      <c r="A36" s="5" t="s">
        <v>40</v>
      </c>
      <c r="B36" s="3"/>
      <c r="C36" s="22">
        <v>4301638319</v>
      </c>
      <c r="D36" s="22"/>
      <c r="E36" s="23">
        <v>5986522674</v>
      </c>
      <c r="F36" s="24">
        <v>6210452924</v>
      </c>
      <c r="G36" s="24">
        <v>195383222</v>
      </c>
      <c r="H36" s="24">
        <v>266083349</v>
      </c>
      <c r="I36" s="24">
        <v>407985751</v>
      </c>
      <c r="J36" s="24">
        <v>869452322</v>
      </c>
      <c r="K36" s="24">
        <v>358421119</v>
      </c>
      <c r="L36" s="24">
        <v>388746907</v>
      </c>
      <c r="M36" s="24">
        <v>388265548</v>
      </c>
      <c r="N36" s="24">
        <v>1135433574</v>
      </c>
      <c r="O36" s="24">
        <v>304172820</v>
      </c>
      <c r="P36" s="24">
        <v>405577582</v>
      </c>
      <c r="Q36" s="24">
        <v>433776654</v>
      </c>
      <c r="R36" s="24">
        <v>1143527056</v>
      </c>
      <c r="S36" s="24"/>
      <c r="T36" s="24"/>
      <c r="U36" s="24"/>
      <c r="V36" s="24"/>
      <c r="W36" s="24">
        <v>3148412952</v>
      </c>
      <c r="X36" s="24">
        <v>4023747250</v>
      </c>
      <c r="Y36" s="24">
        <v>-875334298</v>
      </c>
      <c r="Z36" s="6">
        <v>-21.75</v>
      </c>
      <c r="AA36" s="22">
        <v>6210452924</v>
      </c>
    </row>
    <row r="37" spans="1:27" ht="13.5">
      <c r="A37" s="5" t="s">
        <v>41</v>
      </c>
      <c r="B37" s="3"/>
      <c r="C37" s="25">
        <v>3356268605</v>
      </c>
      <c r="D37" s="25"/>
      <c r="E37" s="26">
        <v>4437131576</v>
      </c>
      <c r="F37" s="27">
        <v>4565640840</v>
      </c>
      <c r="G37" s="27">
        <v>300001592</v>
      </c>
      <c r="H37" s="27">
        <v>357778340</v>
      </c>
      <c r="I37" s="27">
        <v>346537853</v>
      </c>
      <c r="J37" s="27">
        <v>1004317785</v>
      </c>
      <c r="K37" s="27">
        <v>351547362</v>
      </c>
      <c r="L37" s="27">
        <v>466454112</v>
      </c>
      <c r="M37" s="27">
        <v>347061911</v>
      </c>
      <c r="N37" s="27">
        <v>1165063385</v>
      </c>
      <c r="O37" s="27">
        <v>344700125</v>
      </c>
      <c r="P37" s="27">
        <v>349841177</v>
      </c>
      <c r="Q37" s="27">
        <v>365358018</v>
      </c>
      <c r="R37" s="27">
        <v>1059899320</v>
      </c>
      <c r="S37" s="27"/>
      <c r="T37" s="27"/>
      <c r="U37" s="27"/>
      <c r="V37" s="27"/>
      <c r="W37" s="27">
        <v>3229280490</v>
      </c>
      <c r="X37" s="27">
        <v>2766464306</v>
      </c>
      <c r="Y37" s="27">
        <v>462816184</v>
      </c>
      <c r="Z37" s="7">
        <v>16.73</v>
      </c>
      <c r="AA37" s="25">
        <v>4565640840</v>
      </c>
    </row>
    <row r="38" spans="1:27" ht="13.5">
      <c r="A38" s="2" t="s">
        <v>42</v>
      </c>
      <c r="B38" s="8"/>
      <c r="C38" s="19">
        <f aca="true" t="shared" si="7" ref="C38:Y38">SUM(C39:C41)</f>
        <v>15515258948</v>
      </c>
      <c r="D38" s="19">
        <f>SUM(D39:D41)</f>
        <v>0</v>
      </c>
      <c r="E38" s="20">
        <f t="shared" si="7"/>
        <v>20511723144</v>
      </c>
      <c r="F38" s="21">
        <f t="shared" si="7"/>
        <v>21130404671</v>
      </c>
      <c r="G38" s="21">
        <f t="shared" si="7"/>
        <v>1074220607</v>
      </c>
      <c r="H38" s="21">
        <f t="shared" si="7"/>
        <v>1249123132</v>
      </c>
      <c r="I38" s="21">
        <f t="shared" si="7"/>
        <v>1444923254</v>
      </c>
      <c r="J38" s="21">
        <f t="shared" si="7"/>
        <v>3768266993</v>
      </c>
      <c r="K38" s="21">
        <f t="shared" si="7"/>
        <v>1475222222</v>
      </c>
      <c r="L38" s="21">
        <f t="shared" si="7"/>
        <v>1772577363</v>
      </c>
      <c r="M38" s="21">
        <f t="shared" si="7"/>
        <v>1582537418</v>
      </c>
      <c r="N38" s="21">
        <f t="shared" si="7"/>
        <v>4830337003</v>
      </c>
      <c r="O38" s="21">
        <f t="shared" si="7"/>
        <v>1410372784</v>
      </c>
      <c r="P38" s="21">
        <f t="shared" si="7"/>
        <v>1428808456</v>
      </c>
      <c r="Q38" s="21">
        <f t="shared" si="7"/>
        <v>1515696062</v>
      </c>
      <c r="R38" s="21">
        <f t="shared" si="7"/>
        <v>4354877302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12953481298</v>
      </c>
      <c r="X38" s="21">
        <f t="shared" si="7"/>
        <v>14353027205</v>
      </c>
      <c r="Y38" s="21">
        <f t="shared" si="7"/>
        <v>-1399545907</v>
      </c>
      <c r="Z38" s="4">
        <f>+IF(X38&lt;&gt;0,+(Y38/X38)*100,0)</f>
        <v>-9.75087615323725</v>
      </c>
      <c r="AA38" s="19">
        <f>SUM(AA39:AA41)</f>
        <v>21130404671</v>
      </c>
    </row>
    <row r="39" spans="1:27" ht="13.5">
      <c r="A39" s="5" t="s">
        <v>43</v>
      </c>
      <c r="B39" s="3"/>
      <c r="C39" s="22">
        <v>4117240700</v>
      </c>
      <c r="D39" s="22"/>
      <c r="E39" s="23">
        <v>5895114446</v>
      </c>
      <c r="F39" s="24">
        <v>6225795524</v>
      </c>
      <c r="G39" s="24">
        <v>311920359</v>
      </c>
      <c r="H39" s="24">
        <v>393378328</v>
      </c>
      <c r="I39" s="24">
        <v>415655184</v>
      </c>
      <c r="J39" s="24">
        <v>1120953871</v>
      </c>
      <c r="K39" s="24">
        <v>386842772</v>
      </c>
      <c r="L39" s="24">
        <v>495970230</v>
      </c>
      <c r="M39" s="24">
        <v>404966668</v>
      </c>
      <c r="N39" s="24">
        <v>1287779670</v>
      </c>
      <c r="O39" s="24">
        <v>400309955</v>
      </c>
      <c r="P39" s="24">
        <v>418373276</v>
      </c>
      <c r="Q39" s="24">
        <v>333945091</v>
      </c>
      <c r="R39" s="24">
        <v>1152628322</v>
      </c>
      <c r="S39" s="24"/>
      <c r="T39" s="24"/>
      <c r="U39" s="24"/>
      <c r="V39" s="24"/>
      <c r="W39" s="24">
        <v>3561361863</v>
      </c>
      <c r="X39" s="24">
        <v>3856920909</v>
      </c>
      <c r="Y39" s="24">
        <v>-295559046</v>
      </c>
      <c r="Z39" s="6">
        <v>-7.66</v>
      </c>
      <c r="AA39" s="22">
        <v>6225795524</v>
      </c>
    </row>
    <row r="40" spans="1:27" ht="13.5">
      <c r="A40" s="5" t="s">
        <v>44</v>
      </c>
      <c r="B40" s="3"/>
      <c r="C40" s="22">
        <v>10619738793</v>
      </c>
      <c r="D40" s="22"/>
      <c r="E40" s="23">
        <v>13577797853</v>
      </c>
      <c r="F40" s="24">
        <v>13865096607</v>
      </c>
      <c r="G40" s="24">
        <v>733868503</v>
      </c>
      <c r="H40" s="24">
        <v>812627999</v>
      </c>
      <c r="I40" s="24">
        <v>980827385</v>
      </c>
      <c r="J40" s="24">
        <v>2527323887</v>
      </c>
      <c r="K40" s="24">
        <v>1039153674</v>
      </c>
      <c r="L40" s="24">
        <v>1206144256</v>
      </c>
      <c r="M40" s="24">
        <v>1122431295</v>
      </c>
      <c r="N40" s="24">
        <v>3367729225</v>
      </c>
      <c r="O40" s="24">
        <v>959682271</v>
      </c>
      <c r="P40" s="24">
        <v>957861017</v>
      </c>
      <c r="Q40" s="24">
        <v>1121903266</v>
      </c>
      <c r="R40" s="24">
        <v>3039446554</v>
      </c>
      <c r="S40" s="24"/>
      <c r="T40" s="24"/>
      <c r="U40" s="24"/>
      <c r="V40" s="24"/>
      <c r="W40" s="24">
        <v>8934499666</v>
      </c>
      <c r="X40" s="24">
        <v>9839660619</v>
      </c>
      <c r="Y40" s="24">
        <v>-905160953</v>
      </c>
      <c r="Z40" s="6">
        <v>-9.2</v>
      </c>
      <c r="AA40" s="22">
        <v>13865096607</v>
      </c>
    </row>
    <row r="41" spans="1:27" ht="13.5">
      <c r="A41" s="5" t="s">
        <v>45</v>
      </c>
      <c r="B41" s="3"/>
      <c r="C41" s="22">
        <v>778279455</v>
      </c>
      <c r="D41" s="22"/>
      <c r="E41" s="23">
        <v>1038810845</v>
      </c>
      <c r="F41" s="24">
        <v>1039512540</v>
      </c>
      <c r="G41" s="24">
        <v>28431745</v>
      </c>
      <c r="H41" s="24">
        <v>43116805</v>
      </c>
      <c r="I41" s="24">
        <v>48440685</v>
      </c>
      <c r="J41" s="24">
        <v>119989235</v>
      </c>
      <c r="K41" s="24">
        <v>49225776</v>
      </c>
      <c r="L41" s="24">
        <v>70462877</v>
      </c>
      <c r="M41" s="24">
        <v>55139455</v>
      </c>
      <c r="N41" s="24">
        <v>174828108</v>
      </c>
      <c r="O41" s="24">
        <v>50380558</v>
      </c>
      <c r="P41" s="24">
        <v>52574163</v>
      </c>
      <c r="Q41" s="24">
        <v>59847705</v>
      </c>
      <c r="R41" s="24">
        <v>162802426</v>
      </c>
      <c r="S41" s="24"/>
      <c r="T41" s="24"/>
      <c r="U41" s="24"/>
      <c r="V41" s="24"/>
      <c r="W41" s="24">
        <v>457619769</v>
      </c>
      <c r="X41" s="24">
        <v>656445677</v>
      </c>
      <c r="Y41" s="24">
        <v>-198825908</v>
      </c>
      <c r="Z41" s="6">
        <v>-30.29</v>
      </c>
      <c r="AA41" s="22">
        <v>1039512540</v>
      </c>
    </row>
    <row r="42" spans="1:27" ht="13.5">
      <c r="A42" s="2" t="s">
        <v>46</v>
      </c>
      <c r="B42" s="8"/>
      <c r="C42" s="19">
        <f aca="true" t="shared" si="8" ref="C42:Y42">SUM(C43:C46)</f>
        <v>82974870901</v>
      </c>
      <c r="D42" s="19">
        <f>SUM(D43:D46)</f>
        <v>0</v>
      </c>
      <c r="E42" s="20">
        <f t="shared" si="8"/>
        <v>108698985969</v>
      </c>
      <c r="F42" s="21">
        <f t="shared" si="8"/>
        <v>109275207936</v>
      </c>
      <c r="G42" s="21">
        <f t="shared" si="8"/>
        <v>7983622496</v>
      </c>
      <c r="H42" s="21">
        <f t="shared" si="8"/>
        <v>10701236746</v>
      </c>
      <c r="I42" s="21">
        <f t="shared" si="8"/>
        <v>8511348682</v>
      </c>
      <c r="J42" s="21">
        <f t="shared" si="8"/>
        <v>27196207924</v>
      </c>
      <c r="K42" s="21">
        <f t="shared" si="8"/>
        <v>8140283278</v>
      </c>
      <c r="L42" s="21">
        <f t="shared" si="8"/>
        <v>8680109098</v>
      </c>
      <c r="M42" s="21">
        <f t="shared" si="8"/>
        <v>7849313594</v>
      </c>
      <c r="N42" s="21">
        <f t="shared" si="8"/>
        <v>24669705970</v>
      </c>
      <c r="O42" s="21">
        <f t="shared" si="8"/>
        <v>8140019511</v>
      </c>
      <c r="P42" s="21">
        <f t="shared" si="8"/>
        <v>8486631396</v>
      </c>
      <c r="Q42" s="21">
        <f t="shared" si="8"/>
        <v>7482733624</v>
      </c>
      <c r="R42" s="21">
        <f t="shared" si="8"/>
        <v>24109384531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75975298425</v>
      </c>
      <c r="X42" s="21">
        <f t="shared" si="8"/>
        <v>80511349379</v>
      </c>
      <c r="Y42" s="21">
        <f t="shared" si="8"/>
        <v>-4536050954</v>
      </c>
      <c r="Z42" s="4">
        <f>+IF(X42&lt;&gt;0,+(Y42/X42)*100,0)</f>
        <v>-5.634051582773684</v>
      </c>
      <c r="AA42" s="19">
        <f>SUM(AA43:AA46)</f>
        <v>109275207936</v>
      </c>
    </row>
    <row r="43" spans="1:27" ht="13.5">
      <c r="A43" s="5" t="s">
        <v>47</v>
      </c>
      <c r="B43" s="3"/>
      <c r="C43" s="22">
        <v>51602609892</v>
      </c>
      <c r="D43" s="22"/>
      <c r="E43" s="23">
        <v>68112773052</v>
      </c>
      <c r="F43" s="24">
        <v>67889146878</v>
      </c>
      <c r="G43" s="24">
        <v>5428806988</v>
      </c>
      <c r="H43" s="24">
        <v>7691918570</v>
      </c>
      <c r="I43" s="24">
        <v>5119663926</v>
      </c>
      <c r="J43" s="24">
        <v>18240389484</v>
      </c>
      <c r="K43" s="24">
        <v>4975865074</v>
      </c>
      <c r="L43" s="24">
        <v>5035228049</v>
      </c>
      <c r="M43" s="24">
        <v>4741688981</v>
      </c>
      <c r="N43" s="24">
        <v>14752782104</v>
      </c>
      <c r="O43" s="24">
        <v>4783864176</v>
      </c>
      <c r="P43" s="24">
        <v>4617879825</v>
      </c>
      <c r="Q43" s="24">
        <v>4680807169</v>
      </c>
      <c r="R43" s="24">
        <v>14082551170</v>
      </c>
      <c r="S43" s="24"/>
      <c r="T43" s="24"/>
      <c r="U43" s="24"/>
      <c r="V43" s="24"/>
      <c r="W43" s="24">
        <v>47075722758</v>
      </c>
      <c r="X43" s="24">
        <v>50490599749</v>
      </c>
      <c r="Y43" s="24">
        <v>-3414876991</v>
      </c>
      <c r="Z43" s="6">
        <v>-6.76</v>
      </c>
      <c r="AA43" s="22">
        <v>67889146878</v>
      </c>
    </row>
    <row r="44" spans="1:27" ht="13.5">
      <c r="A44" s="5" t="s">
        <v>48</v>
      </c>
      <c r="B44" s="3"/>
      <c r="C44" s="22">
        <v>17484211784</v>
      </c>
      <c r="D44" s="22"/>
      <c r="E44" s="23">
        <v>23217327012</v>
      </c>
      <c r="F44" s="24">
        <v>23656511323</v>
      </c>
      <c r="G44" s="24">
        <v>1624625175</v>
      </c>
      <c r="H44" s="24">
        <v>1823554242</v>
      </c>
      <c r="I44" s="24">
        <v>2127723251</v>
      </c>
      <c r="J44" s="24">
        <v>5575902668</v>
      </c>
      <c r="K44" s="24">
        <v>1847619044</v>
      </c>
      <c r="L44" s="24">
        <v>2182993713</v>
      </c>
      <c r="M44" s="24">
        <v>1824466792</v>
      </c>
      <c r="N44" s="24">
        <v>5855079549</v>
      </c>
      <c r="O44" s="24">
        <v>2089671878</v>
      </c>
      <c r="P44" s="24">
        <v>2525858622</v>
      </c>
      <c r="Q44" s="24">
        <v>1307956067</v>
      </c>
      <c r="R44" s="24">
        <v>5923486567</v>
      </c>
      <c r="S44" s="24"/>
      <c r="T44" s="24"/>
      <c r="U44" s="24"/>
      <c r="V44" s="24"/>
      <c r="W44" s="24">
        <v>17354468784</v>
      </c>
      <c r="X44" s="24">
        <v>17137887843</v>
      </c>
      <c r="Y44" s="24">
        <v>216580941</v>
      </c>
      <c r="Z44" s="6">
        <v>1.26</v>
      </c>
      <c r="AA44" s="22">
        <v>23656511323</v>
      </c>
    </row>
    <row r="45" spans="1:27" ht="13.5">
      <c r="A45" s="5" t="s">
        <v>49</v>
      </c>
      <c r="B45" s="3"/>
      <c r="C45" s="25">
        <v>7349443649</v>
      </c>
      <c r="D45" s="25"/>
      <c r="E45" s="26">
        <v>8630411472</v>
      </c>
      <c r="F45" s="27">
        <v>8820079549</v>
      </c>
      <c r="G45" s="27">
        <v>369117866</v>
      </c>
      <c r="H45" s="27">
        <v>476291540</v>
      </c>
      <c r="I45" s="27">
        <v>558484003</v>
      </c>
      <c r="J45" s="27">
        <v>1403893409</v>
      </c>
      <c r="K45" s="27">
        <v>497400321</v>
      </c>
      <c r="L45" s="27">
        <v>646527255</v>
      </c>
      <c r="M45" s="27">
        <v>545565299</v>
      </c>
      <c r="N45" s="27">
        <v>1689492875</v>
      </c>
      <c r="O45" s="27">
        <v>582293759</v>
      </c>
      <c r="P45" s="27">
        <v>587950360</v>
      </c>
      <c r="Q45" s="27">
        <v>807477563</v>
      </c>
      <c r="R45" s="27">
        <v>1977721682</v>
      </c>
      <c r="S45" s="27"/>
      <c r="T45" s="27"/>
      <c r="U45" s="27"/>
      <c r="V45" s="27"/>
      <c r="W45" s="27">
        <v>5071107966</v>
      </c>
      <c r="X45" s="27">
        <v>6301260586</v>
      </c>
      <c r="Y45" s="27">
        <v>-1230152620</v>
      </c>
      <c r="Z45" s="7">
        <v>-19.52</v>
      </c>
      <c r="AA45" s="25">
        <v>8820079549</v>
      </c>
    </row>
    <row r="46" spans="1:27" ht="13.5">
      <c r="A46" s="5" t="s">
        <v>50</v>
      </c>
      <c r="B46" s="3"/>
      <c r="C46" s="22">
        <v>6538605576</v>
      </c>
      <c r="D46" s="22"/>
      <c r="E46" s="23">
        <v>8738474433</v>
      </c>
      <c r="F46" s="24">
        <v>8909470186</v>
      </c>
      <c r="G46" s="24">
        <v>561072467</v>
      </c>
      <c r="H46" s="24">
        <v>709472394</v>
      </c>
      <c r="I46" s="24">
        <v>705477502</v>
      </c>
      <c r="J46" s="24">
        <v>1976022363</v>
      </c>
      <c r="K46" s="24">
        <v>819398839</v>
      </c>
      <c r="L46" s="24">
        <v>815360081</v>
      </c>
      <c r="M46" s="24">
        <v>737592522</v>
      </c>
      <c r="N46" s="24">
        <v>2372351442</v>
      </c>
      <c r="O46" s="24">
        <v>684189698</v>
      </c>
      <c r="P46" s="24">
        <v>754942589</v>
      </c>
      <c r="Q46" s="24">
        <v>686492825</v>
      </c>
      <c r="R46" s="24">
        <v>2125625112</v>
      </c>
      <c r="S46" s="24"/>
      <c r="T46" s="24"/>
      <c r="U46" s="24"/>
      <c r="V46" s="24"/>
      <c r="W46" s="24">
        <v>6473998917</v>
      </c>
      <c r="X46" s="24">
        <v>6581601201</v>
      </c>
      <c r="Y46" s="24">
        <v>-107602284</v>
      </c>
      <c r="Z46" s="6">
        <v>-1.63</v>
      </c>
      <c r="AA46" s="22">
        <v>8909470186</v>
      </c>
    </row>
    <row r="47" spans="1:27" ht="13.5">
      <c r="A47" s="2" t="s">
        <v>51</v>
      </c>
      <c r="B47" s="8" t="s">
        <v>52</v>
      </c>
      <c r="C47" s="19">
        <v>948917357</v>
      </c>
      <c r="D47" s="19"/>
      <c r="E47" s="20">
        <v>1223115125</v>
      </c>
      <c r="F47" s="21">
        <v>1290706789</v>
      </c>
      <c r="G47" s="21">
        <v>85102896</v>
      </c>
      <c r="H47" s="21">
        <v>75237017</v>
      </c>
      <c r="I47" s="21">
        <v>94571020</v>
      </c>
      <c r="J47" s="21">
        <v>254910933</v>
      </c>
      <c r="K47" s="21">
        <v>108708866</v>
      </c>
      <c r="L47" s="21">
        <v>97963259</v>
      </c>
      <c r="M47" s="21">
        <v>111253145</v>
      </c>
      <c r="N47" s="21">
        <v>317925270</v>
      </c>
      <c r="O47" s="21">
        <v>102945620</v>
      </c>
      <c r="P47" s="21">
        <v>95803242</v>
      </c>
      <c r="Q47" s="21">
        <v>98119234</v>
      </c>
      <c r="R47" s="21">
        <v>296868096</v>
      </c>
      <c r="S47" s="21"/>
      <c r="T47" s="21"/>
      <c r="U47" s="21"/>
      <c r="V47" s="21"/>
      <c r="W47" s="21">
        <v>869704299</v>
      </c>
      <c r="X47" s="21">
        <v>864730306</v>
      </c>
      <c r="Y47" s="21">
        <v>4973993</v>
      </c>
      <c r="Z47" s="4">
        <v>0.58</v>
      </c>
      <c r="AA47" s="19">
        <v>1290706789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147330188750</v>
      </c>
      <c r="D48" s="40">
        <f>+D28+D32+D38+D42+D47</f>
        <v>0</v>
      </c>
      <c r="E48" s="41">
        <f t="shared" si="9"/>
        <v>193832615669</v>
      </c>
      <c r="F48" s="42">
        <f t="shared" si="9"/>
        <v>195574749372</v>
      </c>
      <c r="G48" s="42">
        <f t="shared" si="9"/>
        <v>12551637031</v>
      </c>
      <c r="H48" s="42">
        <f t="shared" si="9"/>
        <v>16628443166</v>
      </c>
      <c r="I48" s="42">
        <f t="shared" si="9"/>
        <v>15073530230</v>
      </c>
      <c r="J48" s="42">
        <f t="shared" si="9"/>
        <v>44253610427</v>
      </c>
      <c r="K48" s="42">
        <f t="shared" si="9"/>
        <v>14254687767</v>
      </c>
      <c r="L48" s="42">
        <f t="shared" si="9"/>
        <v>15764293650</v>
      </c>
      <c r="M48" s="42">
        <f t="shared" si="9"/>
        <v>14655345245</v>
      </c>
      <c r="N48" s="42">
        <f t="shared" si="9"/>
        <v>44674326662</v>
      </c>
      <c r="O48" s="42">
        <f t="shared" si="9"/>
        <v>13070630628</v>
      </c>
      <c r="P48" s="42">
        <f t="shared" si="9"/>
        <v>14976819140</v>
      </c>
      <c r="Q48" s="42">
        <f t="shared" si="9"/>
        <v>13890695438</v>
      </c>
      <c r="R48" s="42">
        <f t="shared" si="9"/>
        <v>41938145206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130866082295</v>
      </c>
      <c r="X48" s="42">
        <f t="shared" si="9"/>
        <v>140100051521</v>
      </c>
      <c r="Y48" s="42">
        <f t="shared" si="9"/>
        <v>-9233969226</v>
      </c>
      <c r="Z48" s="43">
        <f>+IF(X48&lt;&gt;0,+(Y48/X48)*100,0)</f>
        <v>-6.590982034446928</v>
      </c>
      <c r="AA48" s="40">
        <f>+AA28+AA32+AA38+AA42+AA47</f>
        <v>195574749372</v>
      </c>
    </row>
    <row r="49" spans="1:27" ht="13.5">
      <c r="A49" s="14" t="s">
        <v>58</v>
      </c>
      <c r="B49" s="15"/>
      <c r="C49" s="44">
        <f aca="true" t="shared" si="10" ref="C49:Y49">+C25-C48</f>
        <v>15805220902</v>
      </c>
      <c r="D49" s="44">
        <f>+D25-D48</f>
        <v>0</v>
      </c>
      <c r="E49" s="45">
        <f t="shared" si="10"/>
        <v>18304479962</v>
      </c>
      <c r="F49" s="46">
        <f t="shared" si="10"/>
        <v>17527650249</v>
      </c>
      <c r="G49" s="46">
        <f t="shared" si="10"/>
        <v>7278499808</v>
      </c>
      <c r="H49" s="46">
        <f t="shared" si="10"/>
        <v>644056203</v>
      </c>
      <c r="I49" s="46">
        <f t="shared" si="10"/>
        <v>2577165356</v>
      </c>
      <c r="J49" s="46">
        <f t="shared" si="10"/>
        <v>10499721367</v>
      </c>
      <c r="K49" s="46">
        <f t="shared" si="10"/>
        <v>559270086</v>
      </c>
      <c r="L49" s="46">
        <f t="shared" si="10"/>
        <v>-519119006</v>
      </c>
      <c r="M49" s="46">
        <f t="shared" si="10"/>
        <v>7245195821</v>
      </c>
      <c r="N49" s="46">
        <f t="shared" si="10"/>
        <v>7285346901</v>
      </c>
      <c r="O49" s="46">
        <f t="shared" si="10"/>
        <v>537664235</v>
      </c>
      <c r="P49" s="46">
        <f t="shared" si="10"/>
        <v>-1254932190</v>
      </c>
      <c r="Q49" s="46">
        <f t="shared" si="10"/>
        <v>7778246308</v>
      </c>
      <c r="R49" s="46">
        <f t="shared" si="10"/>
        <v>7060978353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24846046621</v>
      </c>
      <c r="X49" s="46">
        <f>IF(F25=F48,0,X25-X48)</f>
        <v>16720801615</v>
      </c>
      <c r="Y49" s="46">
        <f t="shared" si="10"/>
        <v>8125245006</v>
      </c>
      <c r="Z49" s="47">
        <f>+IF(X49&lt;&gt;0,+(Y49/X49)*100,0)</f>
        <v>48.59363320662183</v>
      </c>
      <c r="AA49" s="44">
        <f>+AA25-AA48</f>
        <v>17527650249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2029239877</v>
      </c>
      <c r="D5" s="19">
        <f>SUM(D6:D8)</f>
        <v>0</v>
      </c>
      <c r="E5" s="20">
        <f t="shared" si="0"/>
        <v>2268638609</v>
      </c>
      <c r="F5" s="21">
        <f t="shared" si="0"/>
        <v>2238757636</v>
      </c>
      <c r="G5" s="21">
        <f t="shared" si="0"/>
        <v>336426512</v>
      </c>
      <c r="H5" s="21">
        <f t="shared" si="0"/>
        <v>234751376</v>
      </c>
      <c r="I5" s="21">
        <f t="shared" si="0"/>
        <v>95640101</v>
      </c>
      <c r="J5" s="21">
        <f t="shared" si="0"/>
        <v>666817989</v>
      </c>
      <c r="K5" s="21">
        <f t="shared" si="0"/>
        <v>103819136</v>
      </c>
      <c r="L5" s="21">
        <f t="shared" si="0"/>
        <v>109265781</v>
      </c>
      <c r="M5" s="21">
        <f t="shared" si="0"/>
        <v>361542366</v>
      </c>
      <c r="N5" s="21">
        <f t="shared" si="0"/>
        <v>574627283</v>
      </c>
      <c r="O5" s="21">
        <f t="shared" si="0"/>
        <v>85723924</v>
      </c>
      <c r="P5" s="21">
        <f t="shared" si="0"/>
        <v>102627148</v>
      </c>
      <c r="Q5" s="21">
        <f t="shared" si="0"/>
        <v>375649179</v>
      </c>
      <c r="R5" s="21">
        <f t="shared" si="0"/>
        <v>564000251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1805445523</v>
      </c>
      <c r="X5" s="21">
        <f t="shared" si="0"/>
        <v>1634254013</v>
      </c>
      <c r="Y5" s="21">
        <f t="shared" si="0"/>
        <v>171191510</v>
      </c>
      <c r="Z5" s="4">
        <f>+IF(X5&lt;&gt;0,+(Y5/X5)*100,0)</f>
        <v>10.475208176833156</v>
      </c>
      <c r="AA5" s="19">
        <f>SUM(AA6:AA8)</f>
        <v>2238757636</v>
      </c>
    </row>
    <row r="6" spans="1:27" ht="13.5">
      <c r="A6" s="5" t="s">
        <v>33</v>
      </c>
      <c r="B6" s="3"/>
      <c r="C6" s="22">
        <v>23254880</v>
      </c>
      <c r="D6" s="22"/>
      <c r="E6" s="23">
        <v>30795940</v>
      </c>
      <c r="F6" s="24">
        <v>22902328</v>
      </c>
      <c r="G6" s="24"/>
      <c r="H6" s="24">
        <v>266050</v>
      </c>
      <c r="I6" s="24">
        <v>4189185</v>
      </c>
      <c r="J6" s="24">
        <v>4455235</v>
      </c>
      <c r="K6" s="24">
        <v>1861994</v>
      </c>
      <c r="L6" s="24">
        <v>1594315</v>
      </c>
      <c r="M6" s="24">
        <v>3284154</v>
      </c>
      <c r="N6" s="24">
        <v>6740463</v>
      </c>
      <c r="O6" s="24">
        <v>435327</v>
      </c>
      <c r="P6" s="24">
        <v>153624</v>
      </c>
      <c r="Q6" s="24">
        <v>1509604</v>
      </c>
      <c r="R6" s="24">
        <v>2098555</v>
      </c>
      <c r="S6" s="24"/>
      <c r="T6" s="24"/>
      <c r="U6" s="24"/>
      <c r="V6" s="24"/>
      <c r="W6" s="24">
        <v>13294253</v>
      </c>
      <c r="X6" s="24">
        <v>20421737</v>
      </c>
      <c r="Y6" s="24">
        <v>-7127484</v>
      </c>
      <c r="Z6" s="6">
        <v>-34.9</v>
      </c>
      <c r="AA6" s="22">
        <v>22902328</v>
      </c>
    </row>
    <row r="7" spans="1:27" ht="13.5">
      <c r="A7" s="5" t="s">
        <v>34</v>
      </c>
      <c r="B7" s="3"/>
      <c r="C7" s="25">
        <v>1939625340</v>
      </c>
      <c r="D7" s="25"/>
      <c r="E7" s="26">
        <v>2222421395</v>
      </c>
      <c r="F7" s="27">
        <v>2206637666</v>
      </c>
      <c r="G7" s="27">
        <v>336426512</v>
      </c>
      <c r="H7" s="27">
        <v>233890895</v>
      </c>
      <c r="I7" s="27">
        <v>91020316</v>
      </c>
      <c r="J7" s="27">
        <v>661337723</v>
      </c>
      <c r="K7" s="27">
        <v>101039464</v>
      </c>
      <c r="L7" s="27">
        <v>107476198</v>
      </c>
      <c r="M7" s="27">
        <v>356525546</v>
      </c>
      <c r="N7" s="27">
        <v>565041208</v>
      </c>
      <c r="O7" s="27">
        <v>83970038</v>
      </c>
      <c r="P7" s="27">
        <v>102840879</v>
      </c>
      <c r="Q7" s="27">
        <v>373723448</v>
      </c>
      <c r="R7" s="27">
        <v>560534365</v>
      </c>
      <c r="S7" s="27"/>
      <c r="T7" s="27"/>
      <c r="U7" s="27"/>
      <c r="V7" s="27"/>
      <c r="W7" s="27">
        <v>1786913296</v>
      </c>
      <c r="X7" s="27">
        <v>1604187790</v>
      </c>
      <c r="Y7" s="27">
        <v>182725506</v>
      </c>
      <c r="Z7" s="7">
        <v>11.39</v>
      </c>
      <c r="AA7" s="25">
        <v>2206637666</v>
      </c>
    </row>
    <row r="8" spans="1:27" ht="13.5">
      <c r="A8" s="5" t="s">
        <v>35</v>
      </c>
      <c r="B8" s="3"/>
      <c r="C8" s="22">
        <v>66359657</v>
      </c>
      <c r="D8" s="22"/>
      <c r="E8" s="23">
        <v>15421274</v>
      </c>
      <c r="F8" s="24">
        <v>9217642</v>
      </c>
      <c r="G8" s="24"/>
      <c r="H8" s="24">
        <v>594431</v>
      </c>
      <c r="I8" s="24">
        <v>430600</v>
      </c>
      <c r="J8" s="24">
        <v>1025031</v>
      </c>
      <c r="K8" s="24">
        <v>917678</v>
      </c>
      <c r="L8" s="24">
        <v>195268</v>
      </c>
      <c r="M8" s="24">
        <v>1732666</v>
      </c>
      <c r="N8" s="24">
        <v>2845612</v>
      </c>
      <c r="O8" s="24">
        <v>1318559</v>
      </c>
      <c r="P8" s="24">
        <v>-367355</v>
      </c>
      <c r="Q8" s="24">
        <v>416127</v>
      </c>
      <c r="R8" s="24">
        <v>1367331</v>
      </c>
      <c r="S8" s="24"/>
      <c r="T8" s="24"/>
      <c r="U8" s="24"/>
      <c r="V8" s="24"/>
      <c r="W8" s="24">
        <v>5237974</v>
      </c>
      <c r="X8" s="24">
        <v>9644486</v>
      </c>
      <c r="Y8" s="24">
        <v>-4406512</v>
      </c>
      <c r="Z8" s="6">
        <v>-45.69</v>
      </c>
      <c r="AA8" s="22">
        <v>9217642</v>
      </c>
    </row>
    <row r="9" spans="1:27" ht="13.5">
      <c r="A9" s="2" t="s">
        <v>36</v>
      </c>
      <c r="B9" s="3"/>
      <c r="C9" s="19">
        <f aca="true" t="shared" si="1" ref="C9:Y9">SUM(C10:C14)</f>
        <v>331233864</v>
      </c>
      <c r="D9" s="19">
        <f>SUM(D10:D14)</f>
        <v>0</v>
      </c>
      <c r="E9" s="20">
        <f t="shared" si="1"/>
        <v>127227747</v>
      </c>
      <c r="F9" s="21">
        <f t="shared" si="1"/>
        <v>481481483</v>
      </c>
      <c r="G9" s="21">
        <f t="shared" si="1"/>
        <v>18756142</v>
      </c>
      <c r="H9" s="21">
        <f t="shared" si="1"/>
        <v>29728713</v>
      </c>
      <c r="I9" s="21">
        <f t="shared" si="1"/>
        <v>29266723</v>
      </c>
      <c r="J9" s="21">
        <f t="shared" si="1"/>
        <v>77751578</v>
      </c>
      <c r="K9" s="21">
        <f t="shared" si="1"/>
        <v>35469440</v>
      </c>
      <c r="L9" s="21">
        <f t="shared" si="1"/>
        <v>36118437</v>
      </c>
      <c r="M9" s="21">
        <f t="shared" si="1"/>
        <v>38865106</v>
      </c>
      <c r="N9" s="21">
        <f t="shared" si="1"/>
        <v>110452983</v>
      </c>
      <c r="O9" s="21">
        <f t="shared" si="1"/>
        <v>30786068</v>
      </c>
      <c r="P9" s="21">
        <f t="shared" si="1"/>
        <v>38367402</v>
      </c>
      <c r="Q9" s="21">
        <f t="shared" si="1"/>
        <v>28258914</v>
      </c>
      <c r="R9" s="21">
        <f t="shared" si="1"/>
        <v>97412384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285616945</v>
      </c>
      <c r="X9" s="21">
        <f t="shared" si="1"/>
        <v>82234594</v>
      </c>
      <c r="Y9" s="21">
        <f t="shared" si="1"/>
        <v>203382351</v>
      </c>
      <c r="Z9" s="4">
        <f>+IF(X9&lt;&gt;0,+(Y9/X9)*100,0)</f>
        <v>247.3196997847402</v>
      </c>
      <c r="AA9" s="19">
        <f>SUM(AA10:AA14)</f>
        <v>481481483</v>
      </c>
    </row>
    <row r="10" spans="1:27" ht="13.5">
      <c r="A10" s="5" t="s">
        <v>37</v>
      </c>
      <c r="B10" s="3"/>
      <c r="C10" s="22">
        <v>20861137</v>
      </c>
      <c r="D10" s="22"/>
      <c r="E10" s="23">
        <v>19511399</v>
      </c>
      <c r="F10" s="24">
        <v>30207896</v>
      </c>
      <c r="G10" s="24">
        <v>756775</v>
      </c>
      <c r="H10" s="24">
        <v>1178368</v>
      </c>
      <c r="I10" s="24">
        <v>1006663</v>
      </c>
      <c r="J10" s="24">
        <v>2941806</v>
      </c>
      <c r="K10" s="24">
        <v>1429268</v>
      </c>
      <c r="L10" s="24">
        <v>916775</v>
      </c>
      <c r="M10" s="24">
        <v>766711</v>
      </c>
      <c r="N10" s="24">
        <v>3112754</v>
      </c>
      <c r="O10" s="24">
        <v>1193867</v>
      </c>
      <c r="P10" s="24">
        <v>16012106</v>
      </c>
      <c r="Q10" s="24">
        <v>820036</v>
      </c>
      <c r="R10" s="24">
        <v>18026009</v>
      </c>
      <c r="S10" s="24"/>
      <c r="T10" s="24"/>
      <c r="U10" s="24"/>
      <c r="V10" s="24"/>
      <c r="W10" s="24">
        <v>24080569</v>
      </c>
      <c r="X10" s="24">
        <v>12298926</v>
      </c>
      <c r="Y10" s="24">
        <v>11781643</v>
      </c>
      <c r="Z10" s="6">
        <v>95.79</v>
      </c>
      <c r="AA10" s="22">
        <v>30207896</v>
      </c>
    </row>
    <row r="11" spans="1:27" ht="13.5">
      <c r="A11" s="5" t="s">
        <v>38</v>
      </c>
      <c r="B11" s="3"/>
      <c r="C11" s="22">
        <v>3780032</v>
      </c>
      <c r="D11" s="22"/>
      <c r="E11" s="23">
        <v>6161444</v>
      </c>
      <c r="F11" s="24">
        <v>9822042</v>
      </c>
      <c r="G11" s="24">
        <v>22406</v>
      </c>
      <c r="H11" s="24">
        <v>191444</v>
      </c>
      <c r="I11" s="24">
        <v>83913</v>
      </c>
      <c r="J11" s="24">
        <v>297763</v>
      </c>
      <c r="K11" s="24">
        <v>199262</v>
      </c>
      <c r="L11" s="24">
        <v>143505</v>
      </c>
      <c r="M11" s="24">
        <v>3995746</v>
      </c>
      <c r="N11" s="24">
        <v>4338513</v>
      </c>
      <c r="O11" s="24">
        <v>1009946</v>
      </c>
      <c r="P11" s="24">
        <v>342581</v>
      </c>
      <c r="Q11" s="24">
        <v>180535</v>
      </c>
      <c r="R11" s="24">
        <v>1533062</v>
      </c>
      <c r="S11" s="24"/>
      <c r="T11" s="24"/>
      <c r="U11" s="24"/>
      <c r="V11" s="24"/>
      <c r="W11" s="24">
        <v>6169338</v>
      </c>
      <c r="X11" s="24">
        <v>3577548</v>
      </c>
      <c r="Y11" s="24">
        <v>2591790</v>
      </c>
      <c r="Z11" s="6">
        <v>72.45</v>
      </c>
      <c r="AA11" s="22">
        <v>9822042</v>
      </c>
    </row>
    <row r="12" spans="1:27" ht="13.5">
      <c r="A12" s="5" t="s">
        <v>39</v>
      </c>
      <c r="B12" s="3"/>
      <c r="C12" s="22">
        <v>113971989</v>
      </c>
      <c r="D12" s="22"/>
      <c r="E12" s="23">
        <v>98758191</v>
      </c>
      <c r="F12" s="24">
        <v>156226028</v>
      </c>
      <c r="G12" s="24">
        <v>17976561</v>
      </c>
      <c r="H12" s="24">
        <v>9574300</v>
      </c>
      <c r="I12" s="24">
        <v>10759387</v>
      </c>
      <c r="J12" s="24">
        <v>38310248</v>
      </c>
      <c r="K12" s="24">
        <v>8484431</v>
      </c>
      <c r="L12" s="24">
        <v>12288556</v>
      </c>
      <c r="M12" s="24">
        <v>5581616</v>
      </c>
      <c r="N12" s="24">
        <v>26354603</v>
      </c>
      <c r="O12" s="24">
        <v>14096133</v>
      </c>
      <c r="P12" s="24">
        <v>15399842</v>
      </c>
      <c r="Q12" s="24">
        <v>14818617</v>
      </c>
      <c r="R12" s="24">
        <v>44314592</v>
      </c>
      <c r="S12" s="24"/>
      <c r="T12" s="24"/>
      <c r="U12" s="24"/>
      <c r="V12" s="24"/>
      <c r="W12" s="24">
        <v>108979443</v>
      </c>
      <c r="X12" s="24">
        <v>65270119</v>
      </c>
      <c r="Y12" s="24">
        <v>43709324</v>
      </c>
      <c r="Z12" s="6">
        <v>66.97</v>
      </c>
      <c r="AA12" s="22">
        <v>156226028</v>
      </c>
    </row>
    <row r="13" spans="1:27" ht="13.5">
      <c r="A13" s="5" t="s">
        <v>40</v>
      </c>
      <c r="B13" s="3"/>
      <c r="C13" s="22">
        <v>192192813</v>
      </c>
      <c r="D13" s="22"/>
      <c r="E13" s="23"/>
      <c r="F13" s="24">
        <v>285203365</v>
      </c>
      <c r="G13" s="24">
        <v>400</v>
      </c>
      <c r="H13" s="24">
        <v>18784601</v>
      </c>
      <c r="I13" s="24">
        <v>17416760</v>
      </c>
      <c r="J13" s="24">
        <v>36201761</v>
      </c>
      <c r="K13" s="24">
        <v>25335019</v>
      </c>
      <c r="L13" s="24">
        <v>22768951</v>
      </c>
      <c r="M13" s="24">
        <v>28518943</v>
      </c>
      <c r="N13" s="24">
        <v>76622913</v>
      </c>
      <c r="O13" s="24">
        <v>14486122</v>
      </c>
      <c r="P13" s="24">
        <v>6612873</v>
      </c>
      <c r="Q13" s="24">
        <v>12177726</v>
      </c>
      <c r="R13" s="24">
        <v>33276721</v>
      </c>
      <c r="S13" s="24"/>
      <c r="T13" s="24"/>
      <c r="U13" s="24"/>
      <c r="V13" s="24"/>
      <c r="W13" s="24">
        <v>146101395</v>
      </c>
      <c r="X13" s="24"/>
      <c r="Y13" s="24">
        <v>146101395</v>
      </c>
      <c r="Z13" s="6">
        <v>0</v>
      </c>
      <c r="AA13" s="22">
        <v>285203365</v>
      </c>
    </row>
    <row r="14" spans="1:27" ht="13.5">
      <c r="A14" s="5" t="s">
        <v>41</v>
      </c>
      <c r="B14" s="3"/>
      <c r="C14" s="25">
        <v>427893</v>
      </c>
      <c r="D14" s="25"/>
      <c r="E14" s="26">
        <v>2796713</v>
      </c>
      <c r="F14" s="27">
        <v>22152</v>
      </c>
      <c r="G14" s="27"/>
      <c r="H14" s="27"/>
      <c r="I14" s="27"/>
      <c r="J14" s="27"/>
      <c r="K14" s="27">
        <v>21460</v>
      </c>
      <c r="L14" s="27">
        <v>650</v>
      </c>
      <c r="M14" s="27">
        <v>2090</v>
      </c>
      <c r="N14" s="27">
        <v>24200</v>
      </c>
      <c r="O14" s="27"/>
      <c r="P14" s="27"/>
      <c r="Q14" s="27">
        <v>262000</v>
      </c>
      <c r="R14" s="27">
        <v>262000</v>
      </c>
      <c r="S14" s="27"/>
      <c r="T14" s="27"/>
      <c r="U14" s="27"/>
      <c r="V14" s="27"/>
      <c r="W14" s="27">
        <v>286200</v>
      </c>
      <c r="X14" s="27">
        <v>1088001</v>
      </c>
      <c r="Y14" s="27">
        <v>-801801</v>
      </c>
      <c r="Z14" s="7">
        <v>-73.69</v>
      </c>
      <c r="AA14" s="25">
        <v>22152</v>
      </c>
    </row>
    <row r="15" spans="1:27" ht="13.5">
      <c r="A15" s="2" t="s">
        <v>42</v>
      </c>
      <c r="B15" s="8"/>
      <c r="C15" s="19">
        <f aca="true" t="shared" si="2" ref="C15:Y15">SUM(C16:C18)</f>
        <v>35488176</v>
      </c>
      <c r="D15" s="19">
        <f>SUM(D16:D18)</f>
        <v>0</v>
      </c>
      <c r="E15" s="20">
        <f t="shared" si="2"/>
        <v>100221648</v>
      </c>
      <c r="F15" s="21">
        <f t="shared" si="2"/>
        <v>317361887</v>
      </c>
      <c r="G15" s="21">
        <f t="shared" si="2"/>
        <v>1248824</v>
      </c>
      <c r="H15" s="21">
        <f t="shared" si="2"/>
        <v>5143790</v>
      </c>
      <c r="I15" s="21">
        <f t="shared" si="2"/>
        <v>6477713</v>
      </c>
      <c r="J15" s="21">
        <f t="shared" si="2"/>
        <v>12870327</v>
      </c>
      <c r="K15" s="21">
        <f t="shared" si="2"/>
        <v>23718133</v>
      </c>
      <c r="L15" s="21">
        <f t="shared" si="2"/>
        <v>15026881</v>
      </c>
      <c r="M15" s="21">
        <f t="shared" si="2"/>
        <v>50173407</v>
      </c>
      <c r="N15" s="21">
        <f t="shared" si="2"/>
        <v>88918421</v>
      </c>
      <c r="O15" s="21">
        <f t="shared" si="2"/>
        <v>2334698</v>
      </c>
      <c r="P15" s="21">
        <f t="shared" si="2"/>
        <v>7194162</v>
      </c>
      <c r="Q15" s="21">
        <f t="shared" si="2"/>
        <v>25340919</v>
      </c>
      <c r="R15" s="21">
        <f t="shared" si="2"/>
        <v>34869779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136658527</v>
      </c>
      <c r="X15" s="21">
        <f t="shared" si="2"/>
        <v>61405751</v>
      </c>
      <c r="Y15" s="21">
        <f t="shared" si="2"/>
        <v>75252776</v>
      </c>
      <c r="Z15" s="4">
        <f>+IF(X15&lt;&gt;0,+(Y15/X15)*100,0)</f>
        <v>122.55004584179746</v>
      </c>
      <c r="AA15" s="19">
        <f>SUM(AA16:AA18)</f>
        <v>317361887</v>
      </c>
    </row>
    <row r="16" spans="1:27" ht="13.5">
      <c r="A16" s="5" t="s">
        <v>43</v>
      </c>
      <c r="B16" s="3"/>
      <c r="C16" s="22">
        <v>22072931</v>
      </c>
      <c r="D16" s="22"/>
      <c r="E16" s="23">
        <v>26543438</v>
      </c>
      <c r="F16" s="24">
        <v>35004038</v>
      </c>
      <c r="G16" s="24">
        <v>1208008</v>
      </c>
      <c r="H16" s="24">
        <v>2237207</v>
      </c>
      <c r="I16" s="24">
        <v>1593232</v>
      </c>
      <c r="J16" s="24">
        <v>5038447</v>
      </c>
      <c r="K16" s="24">
        <v>3259039</v>
      </c>
      <c r="L16" s="24">
        <v>2056544</v>
      </c>
      <c r="M16" s="24">
        <v>1242377</v>
      </c>
      <c r="N16" s="24">
        <v>6557960</v>
      </c>
      <c r="O16" s="24">
        <v>2233340</v>
      </c>
      <c r="P16" s="24">
        <v>1553522</v>
      </c>
      <c r="Q16" s="24">
        <v>3524964</v>
      </c>
      <c r="R16" s="24">
        <v>7311826</v>
      </c>
      <c r="S16" s="24"/>
      <c r="T16" s="24"/>
      <c r="U16" s="24"/>
      <c r="V16" s="24"/>
      <c r="W16" s="24">
        <v>18908233</v>
      </c>
      <c r="X16" s="24">
        <v>17720220</v>
      </c>
      <c r="Y16" s="24">
        <v>1188013</v>
      </c>
      <c r="Z16" s="6">
        <v>6.7</v>
      </c>
      <c r="AA16" s="22">
        <v>35004038</v>
      </c>
    </row>
    <row r="17" spans="1:27" ht="13.5">
      <c r="A17" s="5" t="s">
        <v>44</v>
      </c>
      <c r="B17" s="3"/>
      <c r="C17" s="22">
        <v>13250732</v>
      </c>
      <c r="D17" s="22"/>
      <c r="E17" s="23">
        <v>73255237</v>
      </c>
      <c r="F17" s="24">
        <v>281944105</v>
      </c>
      <c r="G17" s="24">
        <v>4613</v>
      </c>
      <c r="H17" s="24">
        <v>2781080</v>
      </c>
      <c r="I17" s="24">
        <v>4880295</v>
      </c>
      <c r="J17" s="24">
        <v>7665988</v>
      </c>
      <c r="K17" s="24">
        <v>20451031</v>
      </c>
      <c r="L17" s="24">
        <v>12957106</v>
      </c>
      <c r="M17" s="24">
        <v>48920520</v>
      </c>
      <c r="N17" s="24">
        <v>82328657</v>
      </c>
      <c r="O17" s="24">
        <v>87793</v>
      </c>
      <c r="P17" s="24">
        <v>5633933</v>
      </c>
      <c r="Q17" s="24">
        <v>21806315</v>
      </c>
      <c r="R17" s="24">
        <v>27528041</v>
      </c>
      <c r="S17" s="24"/>
      <c r="T17" s="24"/>
      <c r="U17" s="24"/>
      <c r="V17" s="24"/>
      <c r="W17" s="24">
        <v>117522686</v>
      </c>
      <c r="X17" s="24">
        <v>43463773</v>
      </c>
      <c r="Y17" s="24">
        <v>74058913</v>
      </c>
      <c r="Z17" s="6">
        <v>170.39</v>
      </c>
      <c r="AA17" s="22">
        <v>281944105</v>
      </c>
    </row>
    <row r="18" spans="1:27" ht="13.5">
      <c r="A18" s="5" t="s">
        <v>45</v>
      </c>
      <c r="B18" s="3"/>
      <c r="C18" s="22">
        <v>164513</v>
      </c>
      <c r="D18" s="22"/>
      <c r="E18" s="23">
        <v>422973</v>
      </c>
      <c r="F18" s="24">
        <v>413744</v>
      </c>
      <c r="G18" s="24">
        <v>36203</v>
      </c>
      <c r="H18" s="24">
        <v>125503</v>
      </c>
      <c r="I18" s="24">
        <v>4186</v>
      </c>
      <c r="J18" s="24">
        <v>165892</v>
      </c>
      <c r="K18" s="24">
        <v>8063</v>
      </c>
      <c r="L18" s="24">
        <v>13231</v>
      </c>
      <c r="M18" s="24">
        <v>10510</v>
      </c>
      <c r="N18" s="24">
        <v>31804</v>
      </c>
      <c r="O18" s="24">
        <v>13565</v>
      </c>
      <c r="P18" s="24">
        <v>6707</v>
      </c>
      <c r="Q18" s="24">
        <v>9640</v>
      </c>
      <c r="R18" s="24">
        <v>29912</v>
      </c>
      <c r="S18" s="24"/>
      <c r="T18" s="24"/>
      <c r="U18" s="24"/>
      <c r="V18" s="24"/>
      <c r="W18" s="24">
        <v>227608</v>
      </c>
      <c r="X18" s="24">
        <v>221758</v>
      </c>
      <c r="Y18" s="24">
        <v>5850</v>
      </c>
      <c r="Z18" s="6">
        <v>2.64</v>
      </c>
      <c r="AA18" s="22">
        <v>413744</v>
      </c>
    </row>
    <row r="19" spans="1:27" ht="13.5">
      <c r="A19" s="2" t="s">
        <v>46</v>
      </c>
      <c r="B19" s="8"/>
      <c r="C19" s="19">
        <f aca="true" t="shared" si="3" ref="C19:Y19">SUM(C20:C23)</f>
        <v>3018172936</v>
      </c>
      <c r="D19" s="19">
        <f>SUM(D20:D23)</f>
        <v>0</v>
      </c>
      <c r="E19" s="20">
        <f t="shared" si="3"/>
        <v>3384579322</v>
      </c>
      <c r="F19" s="21">
        <f t="shared" si="3"/>
        <v>3589607636</v>
      </c>
      <c r="G19" s="21">
        <f t="shared" si="3"/>
        <v>348189617</v>
      </c>
      <c r="H19" s="21">
        <f t="shared" si="3"/>
        <v>148613851</v>
      </c>
      <c r="I19" s="21">
        <f t="shared" si="3"/>
        <v>276058756</v>
      </c>
      <c r="J19" s="21">
        <f t="shared" si="3"/>
        <v>772862224</v>
      </c>
      <c r="K19" s="21">
        <f t="shared" si="3"/>
        <v>241565879</v>
      </c>
      <c r="L19" s="21">
        <f t="shared" si="3"/>
        <v>277706617</v>
      </c>
      <c r="M19" s="21">
        <f t="shared" si="3"/>
        <v>568246997</v>
      </c>
      <c r="N19" s="21">
        <f t="shared" si="3"/>
        <v>1087519493</v>
      </c>
      <c r="O19" s="21">
        <f t="shared" si="3"/>
        <v>244443109</v>
      </c>
      <c r="P19" s="21">
        <f t="shared" si="3"/>
        <v>254093258</v>
      </c>
      <c r="Q19" s="21">
        <f t="shared" si="3"/>
        <v>349367191</v>
      </c>
      <c r="R19" s="21">
        <f t="shared" si="3"/>
        <v>847903558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2708285275</v>
      </c>
      <c r="X19" s="21">
        <f t="shared" si="3"/>
        <v>2218894771</v>
      </c>
      <c r="Y19" s="21">
        <f t="shared" si="3"/>
        <v>489390504</v>
      </c>
      <c r="Z19" s="4">
        <f>+IF(X19&lt;&gt;0,+(Y19/X19)*100,0)</f>
        <v>22.055597696480397</v>
      </c>
      <c r="AA19" s="19">
        <f>SUM(AA20:AA23)</f>
        <v>3589607636</v>
      </c>
    </row>
    <row r="20" spans="1:27" ht="13.5">
      <c r="A20" s="5" t="s">
        <v>47</v>
      </c>
      <c r="B20" s="3"/>
      <c r="C20" s="22">
        <v>1751890952</v>
      </c>
      <c r="D20" s="22"/>
      <c r="E20" s="23">
        <v>1931170442</v>
      </c>
      <c r="F20" s="24">
        <v>1940819900</v>
      </c>
      <c r="G20" s="24">
        <v>149870579</v>
      </c>
      <c r="H20" s="24">
        <v>80837050</v>
      </c>
      <c r="I20" s="24">
        <v>152210429</v>
      </c>
      <c r="J20" s="24">
        <v>382918058</v>
      </c>
      <c r="K20" s="24">
        <v>137321639</v>
      </c>
      <c r="L20" s="24">
        <v>145863993</v>
      </c>
      <c r="M20" s="24">
        <v>323694488</v>
      </c>
      <c r="N20" s="24">
        <v>606880120</v>
      </c>
      <c r="O20" s="24">
        <v>140653560</v>
      </c>
      <c r="P20" s="24">
        <v>139404392</v>
      </c>
      <c r="Q20" s="24">
        <v>177035871</v>
      </c>
      <c r="R20" s="24">
        <v>457093823</v>
      </c>
      <c r="S20" s="24"/>
      <c r="T20" s="24"/>
      <c r="U20" s="24"/>
      <c r="V20" s="24"/>
      <c r="W20" s="24">
        <v>1446892001</v>
      </c>
      <c r="X20" s="24">
        <v>1295095245</v>
      </c>
      <c r="Y20" s="24">
        <v>151796756</v>
      </c>
      <c r="Z20" s="6">
        <v>11.72</v>
      </c>
      <c r="AA20" s="22">
        <v>1940819900</v>
      </c>
    </row>
    <row r="21" spans="1:27" ht="13.5">
      <c r="A21" s="5" t="s">
        <v>48</v>
      </c>
      <c r="B21" s="3"/>
      <c r="C21" s="22">
        <v>505016031</v>
      </c>
      <c r="D21" s="22"/>
      <c r="E21" s="23">
        <v>541296314</v>
      </c>
      <c r="F21" s="24">
        <v>568066585</v>
      </c>
      <c r="G21" s="24">
        <v>71691387</v>
      </c>
      <c r="H21" s="24">
        <v>13540847</v>
      </c>
      <c r="I21" s="24">
        <v>50995898</v>
      </c>
      <c r="J21" s="24">
        <v>136228132</v>
      </c>
      <c r="K21" s="24">
        <v>44551444</v>
      </c>
      <c r="L21" s="24">
        <v>40255539</v>
      </c>
      <c r="M21" s="24">
        <v>112903873</v>
      </c>
      <c r="N21" s="24">
        <v>197710856</v>
      </c>
      <c r="O21" s="24">
        <v>25792132</v>
      </c>
      <c r="P21" s="24">
        <v>43404671</v>
      </c>
      <c r="Q21" s="24">
        <v>53830791</v>
      </c>
      <c r="R21" s="24">
        <v>123027594</v>
      </c>
      <c r="S21" s="24"/>
      <c r="T21" s="24"/>
      <c r="U21" s="24"/>
      <c r="V21" s="24"/>
      <c r="W21" s="24">
        <v>456966582</v>
      </c>
      <c r="X21" s="24">
        <v>365430846</v>
      </c>
      <c r="Y21" s="24">
        <v>91535736</v>
      </c>
      <c r="Z21" s="6">
        <v>25.05</v>
      </c>
      <c r="AA21" s="22">
        <v>568066585</v>
      </c>
    </row>
    <row r="22" spans="1:27" ht="13.5">
      <c r="A22" s="5" t="s">
        <v>49</v>
      </c>
      <c r="B22" s="3"/>
      <c r="C22" s="25">
        <v>384178662</v>
      </c>
      <c r="D22" s="25"/>
      <c r="E22" s="26">
        <v>446227303</v>
      </c>
      <c r="F22" s="27">
        <v>666992071</v>
      </c>
      <c r="G22" s="27">
        <v>69315464</v>
      </c>
      <c r="H22" s="27">
        <v>28217438</v>
      </c>
      <c r="I22" s="27">
        <v>45723156</v>
      </c>
      <c r="J22" s="27">
        <v>143256058</v>
      </c>
      <c r="K22" s="27">
        <v>32448847</v>
      </c>
      <c r="L22" s="27">
        <v>64734719</v>
      </c>
      <c r="M22" s="27">
        <v>80663691</v>
      </c>
      <c r="N22" s="27">
        <v>177847257</v>
      </c>
      <c r="O22" s="27">
        <v>47141603</v>
      </c>
      <c r="P22" s="27">
        <v>45472928</v>
      </c>
      <c r="Q22" s="27">
        <v>73804105</v>
      </c>
      <c r="R22" s="27">
        <v>166418636</v>
      </c>
      <c r="S22" s="27"/>
      <c r="T22" s="27"/>
      <c r="U22" s="27"/>
      <c r="V22" s="27"/>
      <c r="W22" s="27">
        <v>487521951</v>
      </c>
      <c r="X22" s="27">
        <v>282182850</v>
      </c>
      <c r="Y22" s="27">
        <v>205339101</v>
      </c>
      <c r="Z22" s="7">
        <v>72.77</v>
      </c>
      <c r="AA22" s="25">
        <v>666992071</v>
      </c>
    </row>
    <row r="23" spans="1:27" ht="13.5">
      <c r="A23" s="5" t="s">
        <v>50</v>
      </c>
      <c r="B23" s="3"/>
      <c r="C23" s="22">
        <v>377087291</v>
      </c>
      <c r="D23" s="22"/>
      <c r="E23" s="23">
        <v>465885263</v>
      </c>
      <c r="F23" s="24">
        <v>413729080</v>
      </c>
      <c r="G23" s="24">
        <v>57312187</v>
      </c>
      <c r="H23" s="24">
        <v>26018516</v>
      </c>
      <c r="I23" s="24">
        <v>27129273</v>
      </c>
      <c r="J23" s="24">
        <v>110459976</v>
      </c>
      <c r="K23" s="24">
        <v>27243949</v>
      </c>
      <c r="L23" s="24">
        <v>26852366</v>
      </c>
      <c r="M23" s="24">
        <v>50984945</v>
      </c>
      <c r="N23" s="24">
        <v>105081260</v>
      </c>
      <c r="O23" s="24">
        <v>30855814</v>
      </c>
      <c r="P23" s="24">
        <v>25811267</v>
      </c>
      <c r="Q23" s="24">
        <v>44696424</v>
      </c>
      <c r="R23" s="24">
        <v>101363505</v>
      </c>
      <c r="S23" s="24"/>
      <c r="T23" s="24"/>
      <c r="U23" s="24"/>
      <c r="V23" s="24"/>
      <c r="W23" s="24">
        <v>316904741</v>
      </c>
      <c r="X23" s="24">
        <v>276185830</v>
      </c>
      <c r="Y23" s="24">
        <v>40718911</v>
      </c>
      <c r="Z23" s="6">
        <v>14.74</v>
      </c>
      <c r="AA23" s="22">
        <v>413729080</v>
      </c>
    </row>
    <row r="24" spans="1:27" ht="13.5">
      <c r="A24" s="2" t="s">
        <v>51</v>
      </c>
      <c r="B24" s="8" t="s">
        <v>52</v>
      </c>
      <c r="C24" s="19">
        <v>734433516</v>
      </c>
      <c r="D24" s="19"/>
      <c r="E24" s="20">
        <v>874641056</v>
      </c>
      <c r="F24" s="21">
        <v>46496622</v>
      </c>
      <c r="G24" s="21">
        <v>4899794</v>
      </c>
      <c r="H24" s="21">
        <v>-1111272</v>
      </c>
      <c r="I24" s="21">
        <v>6152074</v>
      </c>
      <c r="J24" s="21">
        <v>9940596</v>
      </c>
      <c r="K24" s="21">
        <v>4971775</v>
      </c>
      <c r="L24" s="21">
        <v>4076649</v>
      </c>
      <c r="M24" s="21">
        <v>5672294</v>
      </c>
      <c r="N24" s="21">
        <v>14720718</v>
      </c>
      <c r="O24" s="21">
        <v>5752699</v>
      </c>
      <c r="P24" s="21">
        <v>2271615</v>
      </c>
      <c r="Q24" s="21">
        <v>5777049</v>
      </c>
      <c r="R24" s="21">
        <v>13801363</v>
      </c>
      <c r="S24" s="21"/>
      <c r="T24" s="21"/>
      <c r="U24" s="21"/>
      <c r="V24" s="21"/>
      <c r="W24" s="21">
        <v>38462677</v>
      </c>
      <c r="X24" s="21">
        <v>452158757</v>
      </c>
      <c r="Y24" s="21">
        <v>-413696080</v>
      </c>
      <c r="Z24" s="4">
        <v>-91.49</v>
      </c>
      <c r="AA24" s="19">
        <v>46496622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6148568369</v>
      </c>
      <c r="D25" s="40">
        <f>+D5+D9+D15+D19+D24</f>
        <v>0</v>
      </c>
      <c r="E25" s="41">
        <f t="shared" si="4"/>
        <v>6755308382</v>
      </c>
      <c r="F25" s="42">
        <f t="shared" si="4"/>
        <v>6673705264</v>
      </c>
      <c r="G25" s="42">
        <f t="shared" si="4"/>
        <v>709520889</v>
      </c>
      <c r="H25" s="42">
        <f t="shared" si="4"/>
        <v>417126458</v>
      </c>
      <c r="I25" s="42">
        <f t="shared" si="4"/>
        <v>413595367</v>
      </c>
      <c r="J25" s="42">
        <f t="shared" si="4"/>
        <v>1540242714</v>
      </c>
      <c r="K25" s="42">
        <f t="shared" si="4"/>
        <v>409544363</v>
      </c>
      <c r="L25" s="42">
        <f t="shared" si="4"/>
        <v>442194365</v>
      </c>
      <c r="M25" s="42">
        <f t="shared" si="4"/>
        <v>1024500170</v>
      </c>
      <c r="N25" s="42">
        <f t="shared" si="4"/>
        <v>1876238898</v>
      </c>
      <c r="O25" s="42">
        <f t="shared" si="4"/>
        <v>369040498</v>
      </c>
      <c r="P25" s="42">
        <f t="shared" si="4"/>
        <v>404553585</v>
      </c>
      <c r="Q25" s="42">
        <f t="shared" si="4"/>
        <v>784393252</v>
      </c>
      <c r="R25" s="42">
        <f t="shared" si="4"/>
        <v>1557987335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4974468947</v>
      </c>
      <c r="X25" s="42">
        <f t="shared" si="4"/>
        <v>4448947886</v>
      </c>
      <c r="Y25" s="42">
        <f t="shared" si="4"/>
        <v>525521061</v>
      </c>
      <c r="Z25" s="43">
        <f>+IF(X25&lt;&gt;0,+(Y25/X25)*100,0)</f>
        <v>11.812254817677584</v>
      </c>
      <c r="AA25" s="40">
        <f>+AA5+AA9+AA15+AA19+AA24</f>
        <v>6673705264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967779835</v>
      </c>
      <c r="D28" s="19">
        <f>SUM(D29:D31)</f>
        <v>0</v>
      </c>
      <c r="E28" s="20">
        <f t="shared" si="5"/>
        <v>1189292174</v>
      </c>
      <c r="F28" s="21">
        <f t="shared" si="5"/>
        <v>1042361566</v>
      </c>
      <c r="G28" s="21">
        <f t="shared" si="5"/>
        <v>58260860</v>
      </c>
      <c r="H28" s="21">
        <f t="shared" si="5"/>
        <v>79276328</v>
      </c>
      <c r="I28" s="21">
        <f t="shared" si="5"/>
        <v>85575780</v>
      </c>
      <c r="J28" s="21">
        <f t="shared" si="5"/>
        <v>223112968</v>
      </c>
      <c r="K28" s="21">
        <f t="shared" si="5"/>
        <v>76371037</v>
      </c>
      <c r="L28" s="21">
        <f t="shared" si="5"/>
        <v>73754114</v>
      </c>
      <c r="M28" s="21">
        <f t="shared" si="5"/>
        <v>86544470</v>
      </c>
      <c r="N28" s="21">
        <f t="shared" si="5"/>
        <v>236669621</v>
      </c>
      <c r="O28" s="21">
        <f t="shared" si="5"/>
        <v>75484883</v>
      </c>
      <c r="P28" s="21">
        <f t="shared" si="5"/>
        <v>74696892</v>
      </c>
      <c r="Q28" s="21">
        <f t="shared" si="5"/>
        <v>71456704</v>
      </c>
      <c r="R28" s="21">
        <f t="shared" si="5"/>
        <v>221638479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681421068</v>
      </c>
      <c r="X28" s="21">
        <f t="shared" si="5"/>
        <v>740372458</v>
      </c>
      <c r="Y28" s="21">
        <f t="shared" si="5"/>
        <v>-58951390</v>
      </c>
      <c r="Z28" s="4">
        <f>+IF(X28&lt;&gt;0,+(Y28/X28)*100,0)</f>
        <v>-7.962396407782095</v>
      </c>
      <c r="AA28" s="19">
        <f>SUM(AA29:AA31)</f>
        <v>1042361566</v>
      </c>
    </row>
    <row r="29" spans="1:27" ht="13.5">
      <c r="A29" s="5" t="s">
        <v>33</v>
      </c>
      <c r="B29" s="3"/>
      <c r="C29" s="22">
        <v>250585587</v>
      </c>
      <c r="D29" s="22"/>
      <c r="E29" s="23">
        <v>209045565</v>
      </c>
      <c r="F29" s="24">
        <v>301699589</v>
      </c>
      <c r="G29" s="24">
        <v>23052863</v>
      </c>
      <c r="H29" s="24">
        <v>33203381</v>
      </c>
      <c r="I29" s="24">
        <v>24171839</v>
      </c>
      <c r="J29" s="24">
        <v>80428083</v>
      </c>
      <c r="K29" s="24">
        <v>27822005</v>
      </c>
      <c r="L29" s="24">
        <v>19298363</v>
      </c>
      <c r="M29" s="24">
        <v>34360569</v>
      </c>
      <c r="N29" s="24">
        <v>81480937</v>
      </c>
      <c r="O29" s="24">
        <v>21636787</v>
      </c>
      <c r="P29" s="24">
        <v>21138460</v>
      </c>
      <c r="Q29" s="24">
        <v>18675373</v>
      </c>
      <c r="R29" s="24">
        <v>61450620</v>
      </c>
      <c r="S29" s="24"/>
      <c r="T29" s="24"/>
      <c r="U29" s="24"/>
      <c r="V29" s="24"/>
      <c r="W29" s="24">
        <v>223359640</v>
      </c>
      <c r="X29" s="24">
        <v>140330733</v>
      </c>
      <c r="Y29" s="24">
        <v>83028907</v>
      </c>
      <c r="Z29" s="6">
        <v>59.17</v>
      </c>
      <c r="AA29" s="22">
        <v>301699589</v>
      </c>
    </row>
    <row r="30" spans="1:27" ht="13.5">
      <c r="A30" s="5" t="s">
        <v>34</v>
      </c>
      <c r="B30" s="3"/>
      <c r="C30" s="25">
        <v>452161161</v>
      </c>
      <c r="D30" s="25"/>
      <c r="E30" s="26">
        <v>553043678</v>
      </c>
      <c r="F30" s="27">
        <v>471839230</v>
      </c>
      <c r="G30" s="27">
        <v>18371105</v>
      </c>
      <c r="H30" s="27">
        <v>29596793</v>
      </c>
      <c r="I30" s="27">
        <v>25290447</v>
      </c>
      <c r="J30" s="27">
        <v>73258345</v>
      </c>
      <c r="K30" s="27">
        <v>32182888</v>
      </c>
      <c r="L30" s="27">
        <v>34291401</v>
      </c>
      <c r="M30" s="27">
        <v>35447324</v>
      </c>
      <c r="N30" s="27">
        <v>101921613</v>
      </c>
      <c r="O30" s="27">
        <v>36770339</v>
      </c>
      <c r="P30" s="27">
        <v>34580842</v>
      </c>
      <c r="Q30" s="27">
        <v>33881491</v>
      </c>
      <c r="R30" s="27">
        <v>105232672</v>
      </c>
      <c r="S30" s="27"/>
      <c r="T30" s="27"/>
      <c r="U30" s="27"/>
      <c r="V30" s="27"/>
      <c r="W30" s="27">
        <v>280412630</v>
      </c>
      <c r="X30" s="27">
        <v>320722487</v>
      </c>
      <c r="Y30" s="27">
        <v>-40309857</v>
      </c>
      <c r="Z30" s="7">
        <v>-12.57</v>
      </c>
      <c r="AA30" s="25">
        <v>471839230</v>
      </c>
    </row>
    <row r="31" spans="1:27" ht="13.5">
      <c r="A31" s="5" t="s">
        <v>35</v>
      </c>
      <c r="B31" s="3"/>
      <c r="C31" s="22">
        <v>265033087</v>
      </c>
      <c r="D31" s="22"/>
      <c r="E31" s="23">
        <v>427202931</v>
      </c>
      <c r="F31" s="24">
        <v>268822747</v>
      </c>
      <c r="G31" s="24">
        <v>16836892</v>
      </c>
      <c r="H31" s="24">
        <v>16476154</v>
      </c>
      <c r="I31" s="24">
        <v>36113494</v>
      </c>
      <c r="J31" s="24">
        <v>69426540</v>
      </c>
      <c r="K31" s="24">
        <v>16366144</v>
      </c>
      <c r="L31" s="24">
        <v>20164350</v>
      </c>
      <c r="M31" s="24">
        <v>16736577</v>
      </c>
      <c r="N31" s="24">
        <v>53267071</v>
      </c>
      <c r="O31" s="24">
        <v>17077757</v>
      </c>
      <c r="P31" s="24">
        <v>18977590</v>
      </c>
      <c r="Q31" s="24">
        <v>18899840</v>
      </c>
      <c r="R31" s="24">
        <v>54955187</v>
      </c>
      <c r="S31" s="24"/>
      <c r="T31" s="24"/>
      <c r="U31" s="24"/>
      <c r="V31" s="24"/>
      <c r="W31" s="24">
        <v>177648798</v>
      </c>
      <c r="X31" s="24">
        <v>279319238</v>
      </c>
      <c r="Y31" s="24">
        <v>-101670440</v>
      </c>
      <c r="Z31" s="6">
        <v>-36.4</v>
      </c>
      <c r="AA31" s="22">
        <v>268822747</v>
      </c>
    </row>
    <row r="32" spans="1:27" ht="13.5">
      <c r="A32" s="2" t="s">
        <v>36</v>
      </c>
      <c r="B32" s="3"/>
      <c r="C32" s="19">
        <f aca="true" t="shared" si="6" ref="C32:Y32">SUM(C33:C37)</f>
        <v>719662441</v>
      </c>
      <c r="D32" s="19">
        <f>SUM(D33:D37)</f>
        <v>0</v>
      </c>
      <c r="E32" s="20">
        <f t="shared" si="6"/>
        <v>738246473</v>
      </c>
      <c r="F32" s="21">
        <f t="shared" si="6"/>
        <v>718907697</v>
      </c>
      <c r="G32" s="21">
        <f t="shared" si="6"/>
        <v>27709846</v>
      </c>
      <c r="H32" s="21">
        <f t="shared" si="6"/>
        <v>75048615</v>
      </c>
      <c r="I32" s="21">
        <f t="shared" si="6"/>
        <v>69624523</v>
      </c>
      <c r="J32" s="21">
        <f t="shared" si="6"/>
        <v>172382984</v>
      </c>
      <c r="K32" s="21">
        <f t="shared" si="6"/>
        <v>56665856</v>
      </c>
      <c r="L32" s="21">
        <f t="shared" si="6"/>
        <v>52820217</v>
      </c>
      <c r="M32" s="21">
        <f t="shared" si="6"/>
        <v>58399562</v>
      </c>
      <c r="N32" s="21">
        <f t="shared" si="6"/>
        <v>167885635</v>
      </c>
      <c r="O32" s="21">
        <f t="shared" si="6"/>
        <v>51901284</v>
      </c>
      <c r="P32" s="21">
        <f t="shared" si="6"/>
        <v>51646975</v>
      </c>
      <c r="Q32" s="21">
        <f t="shared" si="6"/>
        <v>60766840</v>
      </c>
      <c r="R32" s="21">
        <f t="shared" si="6"/>
        <v>164315099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504583718</v>
      </c>
      <c r="X32" s="21">
        <f t="shared" si="6"/>
        <v>509020423</v>
      </c>
      <c r="Y32" s="21">
        <f t="shared" si="6"/>
        <v>-4436705</v>
      </c>
      <c r="Z32" s="4">
        <f>+IF(X32&lt;&gt;0,+(Y32/X32)*100,0)</f>
        <v>-0.8716163044797909</v>
      </c>
      <c r="AA32" s="19">
        <f>SUM(AA33:AA37)</f>
        <v>718907697</v>
      </c>
    </row>
    <row r="33" spans="1:27" ht="13.5">
      <c r="A33" s="5" t="s">
        <v>37</v>
      </c>
      <c r="B33" s="3"/>
      <c r="C33" s="22">
        <v>131648818</v>
      </c>
      <c r="D33" s="22"/>
      <c r="E33" s="23">
        <v>94309476</v>
      </c>
      <c r="F33" s="24">
        <v>118610742</v>
      </c>
      <c r="G33" s="24">
        <v>5736172</v>
      </c>
      <c r="H33" s="24">
        <v>6249004</v>
      </c>
      <c r="I33" s="24">
        <v>7948368</v>
      </c>
      <c r="J33" s="24">
        <v>19933544</v>
      </c>
      <c r="K33" s="24">
        <v>7873118</v>
      </c>
      <c r="L33" s="24">
        <v>9553706</v>
      </c>
      <c r="M33" s="24">
        <v>10774585</v>
      </c>
      <c r="N33" s="24">
        <v>28201409</v>
      </c>
      <c r="O33" s="24">
        <v>8825012</v>
      </c>
      <c r="P33" s="24">
        <v>9179801</v>
      </c>
      <c r="Q33" s="24">
        <v>9571435</v>
      </c>
      <c r="R33" s="24">
        <v>27576248</v>
      </c>
      <c r="S33" s="24"/>
      <c r="T33" s="24"/>
      <c r="U33" s="24"/>
      <c r="V33" s="24"/>
      <c r="W33" s="24">
        <v>75711201</v>
      </c>
      <c r="X33" s="24">
        <v>77590967</v>
      </c>
      <c r="Y33" s="24">
        <v>-1879766</v>
      </c>
      <c r="Z33" s="6">
        <v>-2.42</v>
      </c>
      <c r="AA33" s="22">
        <v>118610742</v>
      </c>
    </row>
    <row r="34" spans="1:27" ht="13.5">
      <c r="A34" s="5" t="s">
        <v>38</v>
      </c>
      <c r="B34" s="3"/>
      <c r="C34" s="22">
        <v>74197499</v>
      </c>
      <c r="D34" s="22"/>
      <c r="E34" s="23">
        <v>77112584</v>
      </c>
      <c r="F34" s="24">
        <v>68110786</v>
      </c>
      <c r="G34" s="24">
        <v>13717276</v>
      </c>
      <c r="H34" s="24">
        <v>16402450</v>
      </c>
      <c r="I34" s="24">
        <v>14373025</v>
      </c>
      <c r="J34" s="24">
        <v>44492751</v>
      </c>
      <c r="K34" s="24">
        <v>12189721</v>
      </c>
      <c r="L34" s="24">
        <v>6345749</v>
      </c>
      <c r="M34" s="24">
        <v>6230123</v>
      </c>
      <c r="N34" s="24">
        <v>24765593</v>
      </c>
      <c r="O34" s="24">
        <v>7591629</v>
      </c>
      <c r="P34" s="24">
        <v>6111872</v>
      </c>
      <c r="Q34" s="24">
        <v>8552420</v>
      </c>
      <c r="R34" s="24">
        <v>22255921</v>
      </c>
      <c r="S34" s="24"/>
      <c r="T34" s="24"/>
      <c r="U34" s="24"/>
      <c r="V34" s="24"/>
      <c r="W34" s="24">
        <v>91514265</v>
      </c>
      <c r="X34" s="24">
        <v>67743994</v>
      </c>
      <c r="Y34" s="24">
        <v>23770271</v>
      </c>
      <c r="Z34" s="6">
        <v>35.09</v>
      </c>
      <c r="AA34" s="22">
        <v>68110786</v>
      </c>
    </row>
    <row r="35" spans="1:27" ht="13.5">
      <c r="A35" s="5" t="s">
        <v>39</v>
      </c>
      <c r="B35" s="3"/>
      <c r="C35" s="22">
        <v>266257864</v>
      </c>
      <c r="D35" s="22"/>
      <c r="E35" s="23">
        <v>224016163</v>
      </c>
      <c r="F35" s="24">
        <v>308513060</v>
      </c>
      <c r="G35" s="24">
        <v>3562423</v>
      </c>
      <c r="H35" s="24">
        <v>40702183</v>
      </c>
      <c r="I35" s="24">
        <v>36103081</v>
      </c>
      <c r="J35" s="24">
        <v>80367687</v>
      </c>
      <c r="K35" s="24">
        <v>24255787</v>
      </c>
      <c r="L35" s="24">
        <v>23153313</v>
      </c>
      <c r="M35" s="24">
        <v>18534393</v>
      </c>
      <c r="N35" s="24">
        <v>65943493</v>
      </c>
      <c r="O35" s="24">
        <v>30569670</v>
      </c>
      <c r="P35" s="24">
        <v>26156328</v>
      </c>
      <c r="Q35" s="24">
        <v>27680923</v>
      </c>
      <c r="R35" s="24">
        <v>84406921</v>
      </c>
      <c r="S35" s="24"/>
      <c r="T35" s="24"/>
      <c r="U35" s="24"/>
      <c r="V35" s="24"/>
      <c r="W35" s="24">
        <v>230718101</v>
      </c>
      <c r="X35" s="24">
        <v>196276260</v>
      </c>
      <c r="Y35" s="24">
        <v>34441841</v>
      </c>
      <c r="Z35" s="6">
        <v>17.55</v>
      </c>
      <c r="AA35" s="22">
        <v>308513060</v>
      </c>
    </row>
    <row r="36" spans="1:27" ht="13.5">
      <c r="A36" s="5" t="s">
        <v>40</v>
      </c>
      <c r="B36" s="3"/>
      <c r="C36" s="22">
        <v>216632801</v>
      </c>
      <c r="D36" s="22"/>
      <c r="E36" s="23">
        <v>280019144</v>
      </c>
      <c r="F36" s="24">
        <v>188415115</v>
      </c>
      <c r="G36" s="24">
        <v>2270997</v>
      </c>
      <c r="H36" s="24">
        <v>9230151</v>
      </c>
      <c r="I36" s="24">
        <v>8519924</v>
      </c>
      <c r="J36" s="24">
        <v>20021072</v>
      </c>
      <c r="K36" s="24">
        <v>9599415</v>
      </c>
      <c r="L36" s="24">
        <v>10854028</v>
      </c>
      <c r="M36" s="24">
        <v>20194412</v>
      </c>
      <c r="N36" s="24">
        <v>40647855</v>
      </c>
      <c r="O36" s="24">
        <v>2371600</v>
      </c>
      <c r="P36" s="24">
        <v>7664912</v>
      </c>
      <c r="Q36" s="24">
        <v>12312136</v>
      </c>
      <c r="R36" s="24">
        <v>22348648</v>
      </c>
      <c r="S36" s="24"/>
      <c r="T36" s="24"/>
      <c r="U36" s="24"/>
      <c r="V36" s="24"/>
      <c r="W36" s="24">
        <v>83017575</v>
      </c>
      <c r="X36" s="24">
        <v>142477509</v>
      </c>
      <c r="Y36" s="24">
        <v>-59459934</v>
      </c>
      <c r="Z36" s="6">
        <v>-41.73</v>
      </c>
      <c r="AA36" s="22">
        <v>188415115</v>
      </c>
    </row>
    <row r="37" spans="1:27" ht="13.5">
      <c r="A37" s="5" t="s">
        <v>41</v>
      </c>
      <c r="B37" s="3"/>
      <c r="C37" s="25">
        <v>30925459</v>
      </c>
      <c r="D37" s="25"/>
      <c r="E37" s="26">
        <v>62789106</v>
      </c>
      <c r="F37" s="27">
        <v>35257994</v>
      </c>
      <c r="G37" s="27">
        <v>2422978</v>
      </c>
      <c r="H37" s="27">
        <v>2464827</v>
      </c>
      <c r="I37" s="27">
        <v>2680125</v>
      </c>
      <c r="J37" s="27">
        <v>7567930</v>
      </c>
      <c r="K37" s="27">
        <v>2747815</v>
      </c>
      <c r="L37" s="27">
        <v>2913421</v>
      </c>
      <c r="M37" s="27">
        <v>2666049</v>
      </c>
      <c r="N37" s="27">
        <v>8327285</v>
      </c>
      <c r="O37" s="27">
        <v>2543373</v>
      </c>
      <c r="P37" s="27">
        <v>2534062</v>
      </c>
      <c r="Q37" s="27">
        <v>2649926</v>
      </c>
      <c r="R37" s="27">
        <v>7727361</v>
      </c>
      <c r="S37" s="27"/>
      <c r="T37" s="27"/>
      <c r="U37" s="27"/>
      <c r="V37" s="27"/>
      <c r="W37" s="27">
        <v>23622576</v>
      </c>
      <c r="X37" s="27">
        <v>24931693</v>
      </c>
      <c r="Y37" s="27">
        <v>-1309117</v>
      </c>
      <c r="Z37" s="7">
        <v>-5.25</v>
      </c>
      <c r="AA37" s="25">
        <v>35257994</v>
      </c>
    </row>
    <row r="38" spans="1:27" ht="13.5">
      <c r="A38" s="2" t="s">
        <v>42</v>
      </c>
      <c r="B38" s="8"/>
      <c r="C38" s="19">
        <f aca="true" t="shared" si="7" ref="C38:Y38">SUM(C39:C41)</f>
        <v>832752126</v>
      </c>
      <c r="D38" s="19">
        <f>SUM(D39:D41)</f>
        <v>0</v>
      </c>
      <c r="E38" s="20">
        <f t="shared" si="7"/>
        <v>919522697</v>
      </c>
      <c r="F38" s="21">
        <f t="shared" si="7"/>
        <v>937613981</v>
      </c>
      <c r="G38" s="21">
        <f t="shared" si="7"/>
        <v>47818345</v>
      </c>
      <c r="H38" s="21">
        <f t="shared" si="7"/>
        <v>55551266</v>
      </c>
      <c r="I38" s="21">
        <f t="shared" si="7"/>
        <v>66504119</v>
      </c>
      <c r="J38" s="21">
        <f t="shared" si="7"/>
        <v>169873730</v>
      </c>
      <c r="K38" s="21">
        <f t="shared" si="7"/>
        <v>60047595</v>
      </c>
      <c r="L38" s="21">
        <f t="shared" si="7"/>
        <v>74910697</v>
      </c>
      <c r="M38" s="21">
        <f t="shared" si="7"/>
        <v>79643241</v>
      </c>
      <c r="N38" s="21">
        <f t="shared" si="7"/>
        <v>214601533</v>
      </c>
      <c r="O38" s="21">
        <f t="shared" si="7"/>
        <v>67009877</v>
      </c>
      <c r="P38" s="21">
        <f t="shared" si="7"/>
        <v>62918673</v>
      </c>
      <c r="Q38" s="21">
        <f t="shared" si="7"/>
        <v>83442223</v>
      </c>
      <c r="R38" s="21">
        <f t="shared" si="7"/>
        <v>213370773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597846036</v>
      </c>
      <c r="X38" s="21">
        <f t="shared" si="7"/>
        <v>743003926</v>
      </c>
      <c r="Y38" s="21">
        <f t="shared" si="7"/>
        <v>-145157890</v>
      </c>
      <c r="Z38" s="4">
        <f>+IF(X38&lt;&gt;0,+(Y38/X38)*100,0)</f>
        <v>-19.53662489799549</v>
      </c>
      <c r="AA38" s="19">
        <f>SUM(AA39:AA41)</f>
        <v>937613981</v>
      </c>
    </row>
    <row r="39" spans="1:27" ht="13.5">
      <c r="A39" s="5" t="s">
        <v>43</v>
      </c>
      <c r="B39" s="3"/>
      <c r="C39" s="22">
        <v>192694522</v>
      </c>
      <c r="D39" s="22"/>
      <c r="E39" s="23">
        <v>270450886</v>
      </c>
      <c r="F39" s="24">
        <v>287111186</v>
      </c>
      <c r="G39" s="24">
        <v>15583744</v>
      </c>
      <c r="H39" s="24">
        <v>19031527</v>
      </c>
      <c r="I39" s="24">
        <v>21850453</v>
      </c>
      <c r="J39" s="24">
        <v>56465724</v>
      </c>
      <c r="K39" s="24">
        <v>19556897</v>
      </c>
      <c r="L39" s="24">
        <v>27356536</v>
      </c>
      <c r="M39" s="24">
        <v>26243203</v>
      </c>
      <c r="N39" s="24">
        <v>73156636</v>
      </c>
      <c r="O39" s="24">
        <v>22709583</v>
      </c>
      <c r="P39" s="24">
        <v>16806619</v>
      </c>
      <c r="Q39" s="24">
        <v>20235744</v>
      </c>
      <c r="R39" s="24">
        <v>59751946</v>
      </c>
      <c r="S39" s="24"/>
      <c r="T39" s="24"/>
      <c r="U39" s="24"/>
      <c r="V39" s="24"/>
      <c r="W39" s="24">
        <v>189374306</v>
      </c>
      <c r="X39" s="24">
        <v>184780830</v>
      </c>
      <c r="Y39" s="24">
        <v>4593476</v>
      </c>
      <c r="Z39" s="6">
        <v>2.49</v>
      </c>
      <c r="AA39" s="22">
        <v>287111186</v>
      </c>
    </row>
    <row r="40" spans="1:27" ht="13.5">
      <c r="A40" s="5" t="s">
        <v>44</v>
      </c>
      <c r="B40" s="3"/>
      <c r="C40" s="22">
        <v>532428334</v>
      </c>
      <c r="D40" s="22"/>
      <c r="E40" s="23">
        <v>543263018</v>
      </c>
      <c r="F40" s="24">
        <v>540848261</v>
      </c>
      <c r="G40" s="24">
        <v>30767833</v>
      </c>
      <c r="H40" s="24">
        <v>34445682</v>
      </c>
      <c r="I40" s="24">
        <v>39233946</v>
      </c>
      <c r="J40" s="24">
        <v>104447461</v>
      </c>
      <c r="K40" s="24">
        <v>35913637</v>
      </c>
      <c r="L40" s="24">
        <v>37841743</v>
      </c>
      <c r="M40" s="24">
        <v>43331148</v>
      </c>
      <c r="N40" s="24">
        <v>117086528</v>
      </c>
      <c r="O40" s="24">
        <v>35097684</v>
      </c>
      <c r="P40" s="24">
        <v>37051893</v>
      </c>
      <c r="Q40" s="24">
        <v>51730228</v>
      </c>
      <c r="R40" s="24">
        <v>123879805</v>
      </c>
      <c r="S40" s="24"/>
      <c r="T40" s="24"/>
      <c r="U40" s="24"/>
      <c r="V40" s="24"/>
      <c r="W40" s="24">
        <v>345413794</v>
      </c>
      <c r="X40" s="24">
        <v>469400798</v>
      </c>
      <c r="Y40" s="24">
        <v>-123987004</v>
      </c>
      <c r="Z40" s="6">
        <v>-26.41</v>
      </c>
      <c r="AA40" s="22">
        <v>540848261</v>
      </c>
    </row>
    <row r="41" spans="1:27" ht="13.5">
      <c r="A41" s="5" t="s">
        <v>45</v>
      </c>
      <c r="B41" s="3"/>
      <c r="C41" s="22">
        <v>107629270</v>
      </c>
      <c r="D41" s="22"/>
      <c r="E41" s="23">
        <v>105808793</v>
      </c>
      <c r="F41" s="24">
        <v>109654534</v>
      </c>
      <c r="G41" s="24">
        <v>1466768</v>
      </c>
      <c r="H41" s="24">
        <v>2074057</v>
      </c>
      <c r="I41" s="24">
        <v>5419720</v>
      </c>
      <c r="J41" s="24">
        <v>8960545</v>
      </c>
      <c r="K41" s="24">
        <v>4577061</v>
      </c>
      <c r="L41" s="24">
        <v>9712418</v>
      </c>
      <c r="M41" s="24">
        <v>10068890</v>
      </c>
      <c r="N41" s="24">
        <v>24358369</v>
      </c>
      <c r="O41" s="24">
        <v>9202610</v>
      </c>
      <c r="P41" s="24">
        <v>9060161</v>
      </c>
      <c r="Q41" s="24">
        <v>11476251</v>
      </c>
      <c r="R41" s="24">
        <v>29739022</v>
      </c>
      <c r="S41" s="24"/>
      <c r="T41" s="24"/>
      <c r="U41" s="24"/>
      <c r="V41" s="24"/>
      <c r="W41" s="24">
        <v>63057936</v>
      </c>
      <c r="X41" s="24">
        <v>88822298</v>
      </c>
      <c r="Y41" s="24">
        <v>-25764362</v>
      </c>
      <c r="Z41" s="6">
        <v>-29.01</v>
      </c>
      <c r="AA41" s="22">
        <v>109654534</v>
      </c>
    </row>
    <row r="42" spans="1:27" ht="13.5">
      <c r="A42" s="2" t="s">
        <v>46</v>
      </c>
      <c r="B42" s="8"/>
      <c r="C42" s="19">
        <f aca="true" t="shared" si="8" ref="C42:Y42">SUM(C43:C46)</f>
        <v>2928376284</v>
      </c>
      <c r="D42" s="19">
        <f>SUM(D43:D46)</f>
        <v>0</v>
      </c>
      <c r="E42" s="20">
        <f t="shared" si="8"/>
        <v>3041214486</v>
      </c>
      <c r="F42" s="21">
        <f t="shared" si="8"/>
        <v>3223057579</v>
      </c>
      <c r="G42" s="21">
        <f t="shared" si="8"/>
        <v>275107338</v>
      </c>
      <c r="H42" s="21">
        <f t="shared" si="8"/>
        <v>302113776</v>
      </c>
      <c r="I42" s="21">
        <f t="shared" si="8"/>
        <v>284110323</v>
      </c>
      <c r="J42" s="21">
        <f t="shared" si="8"/>
        <v>861331437</v>
      </c>
      <c r="K42" s="21">
        <f t="shared" si="8"/>
        <v>276065744</v>
      </c>
      <c r="L42" s="21">
        <f t="shared" si="8"/>
        <v>249207525</v>
      </c>
      <c r="M42" s="21">
        <f t="shared" si="8"/>
        <v>277730475</v>
      </c>
      <c r="N42" s="21">
        <f t="shared" si="8"/>
        <v>803003744</v>
      </c>
      <c r="O42" s="21">
        <f t="shared" si="8"/>
        <v>247298854</v>
      </c>
      <c r="P42" s="21">
        <f t="shared" si="8"/>
        <v>242523573</v>
      </c>
      <c r="Q42" s="21">
        <f t="shared" si="8"/>
        <v>250433215</v>
      </c>
      <c r="R42" s="21">
        <f t="shared" si="8"/>
        <v>740255642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2404590823</v>
      </c>
      <c r="X42" s="21">
        <f t="shared" si="8"/>
        <v>2232227611</v>
      </c>
      <c r="Y42" s="21">
        <f t="shared" si="8"/>
        <v>172363212</v>
      </c>
      <c r="Z42" s="4">
        <f>+IF(X42&lt;&gt;0,+(Y42/X42)*100,0)</f>
        <v>7.7215787113565995</v>
      </c>
      <c r="AA42" s="19">
        <f>SUM(AA43:AA46)</f>
        <v>3223057579</v>
      </c>
    </row>
    <row r="43" spans="1:27" ht="13.5">
      <c r="A43" s="5" t="s">
        <v>47</v>
      </c>
      <c r="B43" s="3"/>
      <c r="C43" s="22">
        <v>1575890524</v>
      </c>
      <c r="D43" s="22"/>
      <c r="E43" s="23">
        <v>1725554822</v>
      </c>
      <c r="F43" s="24">
        <v>1787089005</v>
      </c>
      <c r="G43" s="24">
        <v>191367709</v>
      </c>
      <c r="H43" s="24">
        <v>187555117</v>
      </c>
      <c r="I43" s="24">
        <v>139262947</v>
      </c>
      <c r="J43" s="24">
        <v>518185773</v>
      </c>
      <c r="K43" s="24">
        <v>143248274</v>
      </c>
      <c r="L43" s="24">
        <v>133622436</v>
      </c>
      <c r="M43" s="24">
        <v>132246037</v>
      </c>
      <c r="N43" s="24">
        <v>409116747</v>
      </c>
      <c r="O43" s="24">
        <v>141992143</v>
      </c>
      <c r="P43" s="24">
        <v>124769739</v>
      </c>
      <c r="Q43" s="24">
        <v>134351715</v>
      </c>
      <c r="R43" s="24">
        <v>401113597</v>
      </c>
      <c r="S43" s="24"/>
      <c r="T43" s="24"/>
      <c r="U43" s="24"/>
      <c r="V43" s="24"/>
      <c r="W43" s="24">
        <v>1328416117</v>
      </c>
      <c r="X43" s="24">
        <v>1235005410</v>
      </c>
      <c r="Y43" s="24">
        <v>93410707</v>
      </c>
      <c r="Z43" s="6">
        <v>7.56</v>
      </c>
      <c r="AA43" s="22">
        <v>1787089005</v>
      </c>
    </row>
    <row r="44" spans="1:27" ht="13.5">
      <c r="A44" s="5" t="s">
        <v>48</v>
      </c>
      <c r="B44" s="3"/>
      <c r="C44" s="22">
        <v>647216653</v>
      </c>
      <c r="D44" s="22"/>
      <c r="E44" s="23">
        <v>531790840</v>
      </c>
      <c r="F44" s="24">
        <v>595720702</v>
      </c>
      <c r="G44" s="24">
        <v>41203410</v>
      </c>
      <c r="H44" s="24">
        <v>60800459</v>
      </c>
      <c r="I44" s="24">
        <v>57974796</v>
      </c>
      <c r="J44" s="24">
        <v>159978665</v>
      </c>
      <c r="K44" s="24">
        <v>47480995</v>
      </c>
      <c r="L44" s="24">
        <v>42966195</v>
      </c>
      <c r="M44" s="24">
        <v>58731838</v>
      </c>
      <c r="N44" s="24">
        <v>149179028</v>
      </c>
      <c r="O44" s="24">
        <v>46587701</v>
      </c>
      <c r="P44" s="24">
        <v>48078066</v>
      </c>
      <c r="Q44" s="24">
        <v>45288165</v>
      </c>
      <c r="R44" s="24">
        <v>139953932</v>
      </c>
      <c r="S44" s="24"/>
      <c r="T44" s="24"/>
      <c r="U44" s="24"/>
      <c r="V44" s="24"/>
      <c r="W44" s="24">
        <v>449111625</v>
      </c>
      <c r="X44" s="24">
        <v>402862292</v>
      </c>
      <c r="Y44" s="24">
        <v>46249333</v>
      </c>
      <c r="Z44" s="6">
        <v>11.48</v>
      </c>
      <c r="AA44" s="22">
        <v>595720702</v>
      </c>
    </row>
    <row r="45" spans="1:27" ht="13.5">
      <c r="A45" s="5" t="s">
        <v>49</v>
      </c>
      <c r="B45" s="3"/>
      <c r="C45" s="25">
        <v>368774604</v>
      </c>
      <c r="D45" s="25"/>
      <c r="E45" s="26">
        <v>467436856</v>
      </c>
      <c r="F45" s="27">
        <v>460116601</v>
      </c>
      <c r="G45" s="27">
        <v>25426441</v>
      </c>
      <c r="H45" s="27">
        <v>28624261</v>
      </c>
      <c r="I45" s="27">
        <v>45041258</v>
      </c>
      <c r="J45" s="27">
        <v>99091960</v>
      </c>
      <c r="K45" s="27">
        <v>44749206</v>
      </c>
      <c r="L45" s="27">
        <v>43702788</v>
      </c>
      <c r="M45" s="27">
        <v>51772032</v>
      </c>
      <c r="N45" s="27">
        <v>140224026</v>
      </c>
      <c r="O45" s="27">
        <v>26707956</v>
      </c>
      <c r="P45" s="27">
        <v>40699514</v>
      </c>
      <c r="Q45" s="27">
        <v>39213849</v>
      </c>
      <c r="R45" s="27">
        <v>106621319</v>
      </c>
      <c r="S45" s="27"/>
      <c r="T45" s="27"/>
      <c r="U45" s="27"/>
      <c r="V45" s="27"/>
      <c r="W45" s="27">
        <v>345937305</v>
      </c>
      <c r="X45" s="27">
        <v>308835474</v>
      </c>
      <c r="Y45" s="27">
        <v>37101831</v>
      </c>
      <c r="Z45" s="7">
        <v>12.01</v>
      </c>
      <c r="AA45" s="25">
        <v>460116601</v>
      </c>
    </row>
    <row r="46" spans="1:27" ht="13.5">
      <c r="A46" s="5" t="s">
        <v>50</v>
      </c>
      <c r="B46" s="3"/>
      <c r="C46" s="22">
        <v>336494503</v>
      </c>
      <c r="D46" s="22"/>
      <c r="E46" s="23">
        <v>316431968</v>
      </c>
      <c r="F46" s="24">
        <v>380131271</v>
      </c>
      <c r="G46" s="24">
        <v>17109778</v>
      </c>
      <c r="H46" s="24">
        <v>25133939</v>
      </c>
      <c r="I46" s="24">
        <v>41831322</v>
      </c>
      <c r="J46" s="24">
        <v>84075039</v>
      </c>
      <c r="K46" s="24">
        <v>40587269</v>
      </c>
      <c r="L46" s="24">
        <v>28916106</v>
      </c>
      <c r="M46" s="24">
        <v>34980568</v>
      </c>
      <c r="N46" s="24">
        <v>104483943</v>
      </c>
      <c r="O46" s="24">
        <v>32011054</v>
      </c>
      <c r="P46" s="24">
        <v>28976254</v>
      </c>
      <c r="Q46" s="24">
        <v>31579486</v>
      </c>
      <c r="R46" s="24">
        <v>92566794</v>
      </c>
      <c r="S46" s="24"/>
      <c r="T46" s="24"/>
      <c r="U46" s="24"/>
      <c r="V46" s="24"/>
      <c r="W46" s="24">
        <v>281125776</v>
      </c>
      <c r="X46" s="24">
        <v>285524435</v>
      </c>
      <c r="Y46" s="24">
        <v>-4398659</v>
      </c>
      <c r="Z46" s="6">
        <v>-1.54</v>
      </c>
      <c r="AA46" s="22">
        <v>380131271</v>
      </c>
    </row>
    <row r="47" spans="1:27" ht="13.5">
      <c r="A47" s="2" t="s">
        <v>51</v>
      </c>
      <c r="B47" s="8" t="s">
        <v>52</v>
      </c>
      <c r="C47" s="19">
        <v>15864509</v>
      </c>
      <c r="D47" s="19"/>
      <c r="E47" s="20">
        <v>17685429</v>
      </c>
      <c r="F47" s="21">
        <v>20437680</v>
      </c>
      <c r="G47" s="21">
        <v>1355101</v>
      </c>
      <c r="H47" s="21">
        <v>1383869</v>
      </c>
      <c r="I47" s="21">
        <v>1934819</v>
      </c>
      <c r="J47" s="21">
        <v>4673789</v>
      </c>
      <c r="K47" s="21">
        <v>1433493</v>
      </c>
      <c r="L47" s="21">
        <v>1956038</v>
      </c>
      <c r="M47" s="21">
        <v>2044528</v>
      </c>
      <c r="N47" s="21">
        <v>5434059</v>
      </c>
      <c r="O47" s="21">
        <v>2289388</v>
      </c>
      <c r="P47" s="21">
        <v>1809412</v>
      </c>
      <c r="Q47" s="21">
        <v>5472515</v>
      </c>
      <c r="R47" s="21">
        <v>9571315</v>
      </c>
      <c r="S47" s="21"/>
      <c r="T47" s="21"/>
      <c r="U47" s="21"/>
      <c r="V47" s="21"/>
      <c r="W47" s="21">
        <v>19679163</v>
      </c>
      <c r="X47" s="21">
        <v>12035506</v>
      </c>
      <c r="Y47" s="21">
        <v>7643657</v>
      </c>
      <c r="Z47" s="4">
        <v>63.51</v>
      </c>
      <c r="AA47" s="19">
        <v>20437680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5464435195</v>
      </c>
      <c r="D48" s="40">
        <f>+D28+D32+D38+D42+D47</f>
        <v>0</v>
      </c>
      <c r="E48" s="41">
        <f t="shared" si="9"/>
        <v>5905961259</v>
      </c>
      <c r="F48" s="42">
        <f t="shared" si="9"/>
        <v>5942378503</v>
      </c>
      <c r="G48" s="42">
        <f t="shared" si="9"/>
        <v>410251490</v>
      </c>
      <c r="H48" s="42">
        <f t="shared" si="9"/>
        <v>513373854</v>
      </c>
      <c r="I48" s="42">
        <f t="shared" si="9"/>
        <v>507749564</v>
      </c>
      <c r="J48" s="42">
        <f t="shared" si="9"/>
        <v>1431374908</v>
      </c>
      <c r="K48" s="42">
        <f t="shared" si="9"/>
        <v>470583725</v>
      </c>
      <c r="L48" s="42">
        <f t="shared" si="9"/>
        <v>452648591</v>
      </c>
      <c r="M48" s="42">
        <f t="shared" si="9"/>
        <v>504362276</v>
      </c>
      <c r="N48" s="42">
        <f t="shared" si="9"/>
        <v>1427594592</v>
      </c>
      <c r="O48" s="42">
        <f t="shared" si="9"/>
        <v>443984286</v>
      </c>
      <c r="P48" s="42">
        <f t="shared" si="9"/>
        <v>433595525</v>
      </c>
      <c r="Q48" s="42">
        <f t="shared" si="9"/>
        <v>471571497</v>
      </c>
      <c r="R48" s="42">
        <f t="shared" si="9"/>
        <v>1349151308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4208120808</v>
      </c>
      <c r="X48" s="42">
        <f t="shared" si="9"/>
        <v>4236659924</v>
      </c>
      <c r="Y48" s="42">
        <f t="shared" si="9"/>
        <v>-28539116</v>
      </c>
      <c r="Z48" s="43">
        <f>+IF(X48&lt;&gt;0,+(Y48/X48)*100,0)</f>
        <v>-0.6736230075567425</v>
      </c>
      <c r="AA48" s="40">
        <f>+AA28+AA32+AA38+AA42+AA47</f>
        <v>5942378503</v>
      </c>
    </row>
    <row r="49" spans="1:27" ht="13.5">
      <c r="A49" s="14" t="s">
        <v>58</v>
      </c>
      <c r="B49" s="15"/>
      <c r="C49" s="44">
        <f aca="true" t="shared" si="10" ref="C49:Y49">+C25-C48</f>
        <v>684133174</v>
      </c>
      <c r="D49" s="44">
        <f>+D25-D48</f>
        <v>0</v>
      </c>
      <c r="E49" s="45">
        <f t="shared" si="10"/>
        <v>849347123</v>
      </c>
      <c r="F49" s="46">
        <f t="shared" si="10"/>
        <v>731326761</v>
      </c>
      <c r="G49" s="46">
        <f t="shared" si="10"/>
        <v>299269399</v>
      </c>
      <c r="H49" s="46">
        <f t="shared" si="10"/>
        <v>-96247396</v>
      </c>
      <c r="I49" s="46">
        <f t="shared" si="10"/>
        <v>-94154197</v>
      </c>
      <c r="J49" s="46">
        <f t="shared" si="10"/>
        <v>108867806</v>
      </c>
      <c r="K49" s="46">
        <f t="shared" si="10"/>
        <v>-61039362</v>
      </c>
      <c r="L49" s="46">
        <f t="shared" si="10"/>
        <v>-10454226</v>
      </c>
      <c r="M49" s="46">
        <f t="shared" si="10"/>
        <v>520137894</v>
      </c>
      <c r="N49" s="46">
        <f t="shared" si="10"/>
        <v>448644306</v>
      </c>
      <c r="O49" s="46">
        <f t="shared" si="10"/>
        <v>-74943788</v>
      </c>
      <c r="P49" s="46">
        <f t="shared" si="10"/>
        <v>-29041940</v>
      </c>
      <c r="Q49" s="46">
        <f t="shared" si="10"/>
        <v>312821755</v>
      </c>
      <c r="R49" s="46">
        <f t="shared" si="10"/>
        <v>208836027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766348139</v>
      </c>
      <c r="X49" s="46">
        <f>IF(F25=F48,0,X25-X48)</f>
        <v>212287962</v>
      </c>
      <c r="Y49" s="46">
        <f t="shared" si="10"/>
        <v>554060177</v>
      </c>
      <c r="Z49" s="47">
        <f>+IF(X49&lt;&gt;0,+(Y49/X49)*100,0)</f>
        <v>260.99462813628594</v>
      </c>
      <c r="AA49" s="44">
        <f>+AA25-AA48</f>
        <v>731326761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2723628861</v>
      </c>
      <c r="D5" s="19">
        <f>SUM(D6:D8)</f>
        <v>0</v>
      </c>
      <c r="E5" s="20">
        <f t="shared" si="0"/>
        <v>2637914250</v>
      </c>
      <c r="F5" s="21">
        <f t="shared" si="0"/>
        <v>2468134590</v>
      </c>
      <c r="G5" s="21">
        <f t="shared" si="0"/>
        <v>511004223</v>
      </c>
      <c r="H5" s="21">
        <f t="shared" si="0"/>
        <v>119850640</v>
      </c>
      <c r="I5" s="21">
        <f t="shared" si="0"/>
        <v>140918582</v>
      </c>
      <c r="J5" s="21">
        <f t="shared" si="0"/>
        <v>771773445</v>
      </c>
      <c r="K5" s="21">
        <f t="shared" si="0"/>
        <v>173880291</v>
      </c>
      <c r="L5" s="21">
        <f t="shared" si="0"/>
        <v>49047609</v>
      </c>
      <c r="M5" s="21">
        <f t="shared" si="0"/>
        <v>438102712</v>
      </c>
      <c r="N5" s="21">
        <f t="shared" si="0"/>
        <v>661030612</v>
      </c>
      <c r="O5" s="21">
        <f t="shared" si="0"/>
        <v>220388090</v>
      </c>
      <c r="P5" s="21">
        <f t="shared" si="0"/>
        <v>88782163</v>
      </c>
      <c r="Q5" s="21">
        <f t="shared" si="0"/>
        <v>406513875</v>
      </c>
      <c r="R5" s="21">
        <f t="shared" si="0"/>
        <v>715684128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2148488185</v>
      </c>
      <c r="X5" s="21">
        <f t="shared" si="0"/>
        <v>2256851040</v>
      </c>
      <c r="Y5" s="21">
        <f t="shared" si="0"/>
        <v>-108362855</v>
      </c>
      <c r="Z5" s="4">
        <f>+IF(X5&lt;&gt;0,+(Y5/X5)*100,0)</f>
        <v>-4.801506748978878</v>
      </c>
      <c r="AA5" s="19">
        <f>SUM(AA6:AA8)</f>
        <v>2468134590</v>
      </c>
    </row>
    <row r="6" spans="1:27" ht="13.5">
      <c r="A6" s="5" t="s">
        <v>33</v>
      </c>
      <c r="B6" s="3"/>
      <c r="C6" s="22">
        <v>115504</v>
      </c>
      <c r="D6" s="22"/>
      <c r="E6" s="23">
        <v>66670</v>
      </c>
      <c r="F6" s="24">
        <v>183520</v>
      </c>
      <c r="G6" s="24">
        <v>7235</v>
      </c>
      <c r="H6" s="24">
        <v>4012</v>
      </c>
      <c r="I6" s="24">
        <v>116720</v>
      </c>
      <c r="J6" s="24">
        <v>127967</v>
      </c>
      <c r="K6" s="24">
        <v>608</v>
      </c>
      <c r="L6" s="24">
        <v>132813</v>
      </c>
      <c r="M6" s="24"/>
      <c r="N6" s="24">
        <v>133421</v>
      </c>
      <c r="O6" s="24">
        <v>-132552</v>
      </c>
      <c r="P6" s="24">
        <v>637618</v>
      </c>
      <c r="Q6" s="24">
        <v>2008</v>
      </c>
      <c r="R6" s="24">
        <v>507074</v>
      </c>
      <c r="S6" s="24"/>
      <c r="T6" s="24"/>
      <c r="U6" s="24"/>
      <c r="V6" s="24"/>
      <c r="W6" s="24">
        <v>768462</v>
      </c>
      <c r="X6" s="24">
        <v>49750</v>
      </c>
      <c r="Y6" s="24">
        <v>718712</v>
      </c>
      <c r="Z6" s="6">
        <v>1444.65</v>
      </c>
      <c r="AA6" s="22">
        <v>183520</v>
      </c>
    </row>
    <row r="7" spans="1:27" ht="13.5">
      <c r="A7" s="5" t="s">
        <v>34</v>
      </c>
      <c r="B7" s="3"/>
      <c r="C7" s="25">
        <v>2676828869</v>
      </c>
      <c r="D7" s="25"/>
      <c r="E7" s="26">
        <v>2611549120</v>
      </c>
      <c r="F7" s="27">
        <v>2445856180</v>
      </c>
      <c r="G7" s="27">
        <v>502739266</v>
      </c>
      <c r="H7" s="27">
        <v>117067572</v>
      </c>
      <c r="I7" s="27">
        <v>139452746</v>
      </c>
      <c r="J7" s="27">
        <v>759259584</v>
      </c>
      <c r="K7" s="27">
        <v>172776709</v>
      </c>
      <c r="L7" s="27">
        <v>53806016</v>
      </c>
      <c r="M7" s="27">
        <v>426581907</v>
      </c>
      <c r="N7" s="27">
        <v>653164632</v>
      </c>
      <c r="O7" s="27">
        <v>218150543</v>
      </c>
      <c r="P7" s="27">
        <v>86863390</v>
      </c>
      <c r="Q7" s="27">
        <v>411254737</v>
      </c>
      <c r="R7" s="27">
        <v>716268670</v>
      </c>
      <c r="S7" s="27"/>
      <c r="T7" s="27"/>
      <c r="U7" s="27"/>
      <c r="V7" s="27"/>
      <c r="W7" s="27">
        <v>2128692886</v>
      </c>
      <c r="X7" s="27">
        <v>2245776110</v>
      </c>
      <c r="Y7" s="27">
        <v>-117083224</v>
      </c>
      <c r="Z7" s="7">
        <v>-5.21</v>
      </c>
      <c r="AA7" s="25">
        <v>2445856180</v>
      </c>
    </row>
    <row r="8" spans="1:27" ht="13.5">
      <c r="A8" s="5" t="s">
        <v>35</v>
      </c>
      <c r="B8" s="3"/>
      <c r="C8" s="22">
        <v>46684488</v>
      </c>
      <c r="D8" s="22"/>
      <c r="E8" s="23">
        <v>26298460</v>
      </c>
      <c r="F8" s="24">
        <v>22094890</v>
      </c>
      <c r="G8" s="24">
        <v>8257722</v>
      </c>
      <c r="H8" s="24">
        <v>2779056</v>
      </c>
      <c r="I8" s="24">
        <v>1349116</v>
      </c>
      <c r="J8" s="24">
        <v>12385894</v>
      </c>
      <c r="K8" s="24">
        <v>1102974</v>
      </c>
      <c r="L8" s="24">
        <v>-4891220</v>
      </c>
      <c r="M8" s="24">
        <v>11520805</v>
      </c>
      <c r="N8" s="24">
        <v>7732559</v>
      </c>
      <c r="O8" s="24">
        <v>2370099</v>
      </c>
      <c r="P8" s="24">
        <v>1281155</v>
      </c>
      <c r="Q8" s="24">
        <v>-4742870</v>
      </c>
      <c r="R8" s="24">
        <v>-1091616</v>
      </c>
      <c r="S8" s="24"/>
      <c r="T8" s="24"/>
      <c r="U8" s="24"/>
      <c r="V8" s="24"/>
      <c r="W8" s="24">
        <v>19026837</v>
      </c>
      <c r="X8" s="24">
        <v>11025180</v>
      </c>
      <c r="Y8" s="24">
        <v>8001657</v>
      </c>
      <c r="Z8" s="6">
        <v>72.58</v>
      </c>
      <c r="AA8" s="22">
        <v>22094890</v>
      </c>
    </row>
    <row r="9" spans="1:27" ht="13.5">
      <c r="A9" s="2" t="s">
        <v>36</v>
      </c>
      <c r="B9" s="3"/>
      <c r="C9" s="19">
        <f aca="true" t="shared" si="1" ref="C9:Y9">SUM(C10:C14)</f>
        <v>733647238</v>
      </c>
      <c r="D9" s="19">
        <f>SUM(D10:D14)</f>
        <v>0</v>
      </c>
      <c r="E9" s="20">
        <f t="shared" si="1"/>
        <v>821912100</v>
      </c>
      <c r="F9" s="21">
        <f t="shared" si="1"/>
        <v>826189720</v>
      </c>
      <c r="G9" s="21">
        <f t="shared" si="1"/>
        <v>23064312</v>
      </c>
      <c r="H9" s="21">
        <f t="shared" si="1"/>
        <v>43975615</v>
      </c>
      <c r="I9" s="21">
        <f t="shared" si="1"/>
        <v>18274574</v>
      </c>
      <c r="J9" s="21">
        <f t="shared" si="1"/>
        <v>85314501</v>
      </c>
      <c r="K9" s="21">
        <f t="shared" si="1"/>
        <v>34317112</v>
      </c>
      <c r="L9" s="21">
        <f t="shared" si="1"/>
        <v>25524090</v>
      </c>
      <c r="M9" s="21">
        <f t="shared" si="1"/>
        <v>32354204</v>
      </c>
      <c r="N9" s="21">
        <f t="shared" si="1"/>
        <v>92195406</v>
      </c>
      <c r="O9" s="21">
        <f t="shared" si="1"/>
        <v>9097788</v>
      </c>
      <c r="P9" s="21">
        <f t="shared" si="1"/>
        <v>12987213</v>
      </c>
      <c r="Q9" s="21">
        <f t="shared" si="1"/>
        <v>123338778</v>
      </c>
      <c r="R9" s="21">
        <f t="shared" si="1"/>
        <v>145423779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322933686</v>
      </c>
      <c r="X9" s="21">
        <f t="shared" si="1"/>
        <v>626797530</v>
      </c>
      <c r="Y9" s="21">
        <f t="shared" si="1"/>
        <v>-303863844</v>
      </c>
      <c r="Z9" s="4">
        <f>+IF(X9&lt;&gt;0,+(Y9/X9)*100,0)</f>
        <v>-48.478787719536804</v>
      </c>
      <c r="AA9" s="19">
        <f>SUM(AA10:AA14)</f>
        <v>826189720</v>
      </c>
    </row>
    <row r="10" spans="1:27" ht="13.5">
      <c r="A10" s="5" t="s">
        <v>37</v>
      </c>
      <c r="B10" s="3"/>
      <c r="C10" s="22">
        <v>26410972</v>
      </c>
      <c r="D10" s="22"/>
      <c r="E10" s="23">
        <v>30199680</v>
      </c>
      <c r="F10" s="24">
        <v>30617570</v>
      </c>
      <c r="G10" s="24">
        <v>1181760</v>
      </c>
      <c r="H10" s="24">
        <v>1646709</v>
      </c>
      <c r="I10" s="24">
        <v>1176510</v>
      </c>
      <c r="J10" s="24">
        <v>4004979</v>
      </c>
      <c r="K10" s="24">
        <v>16011424</v>
      </c>
      <c r="L10" s="24">
        <v>1048506</v>
      </c>
      <c r="M10" s="24">
        <v>1302392</v>
      </c>
      <c r="N10" s="24">
        <v>18362322</v>
      </c>
      <c r="O10" s="24">
        <v>1169752</v>
      </c>
      <c r="P10" s="24">
        <v>1062315</v>
      </c>
      <c r="Q10" s="24">
        <v>1582058</v>
      </c>
      <c r="R10" s="24">
        <v>3814125</v>
      </c>
      <c r="S10" s="24"/>
      <c r="T10" s="24"/>
      <c r="U10" s="24"/>
      <c r="V10" s="24"/>
      <c r="W10" s="24">
        <v>26181426</v>
      </c>
      <c r="X10" s="24">
        <v>24918900</v>
      </c>
      <c r="Y10" s="24">
        <v>1262526</v>
      </c>
      <c r="Z10" s="6">
        <v>5.07</v>
      </c>
      <c r="AA10" s="22">
        <v>30617570</v>
      </c>
    </row>
    <row r="11" spans="1:27" ht="13.5">
      <c r="A11" s="5" t="s">
        <v>38</v>
      </c>
      <c r="B11" s="3"/>
      <c r="C11" s="22">
        <v>19651358</v>
      </c>
      <c r="D11" s="22"/>
      <c r="E11" s="23">
        <v>27809820</v>
      </c>
      <c r="F11" s="24">
        <v>33424010</v>
      </c>
      <c r="G11" s="24">
        <v>351004</v>
      </c>
      <c r="H11" s="24">
        <v>7827793</v>
      </c>
      <c r="I11" s="24">
        <v>453506</v>
      </c>
      <c r="J11" s="24">
        <v>8632303</v>
      </c>
      <c r="K11" s="24">
        <v>362989</v>
      </c>
      <c r="L11" s="24">
        <v>364766</v>
      </c>
      <c r="M11" s="24">
        <v>8671649</v>
      </c>
      <c r="N11" s="24">
        <v>9399404</v>
      </c>
      <c r="O11" s="24">
        <v>736077</v>
      </c>
      <c r="P11" s="24">
        <v>400411</v>
      </c>
      <c r="Q11" s="24">
        <v>12857640</v>
      </c>
      <c r="R11" s="24">
        <v>13994128</v>
      </c>
      <c r="S11" s="24"/>
      <c r="T11" s="24"/>
      <c r="U11" s="24"/>
      <c r="V11" s="24"/>
      <c r="W11" s="24">
        <v>32025835</v>
      </c>
      <c r="X11" s="24">
        <v>20250550</v>
      </c>
      <c r="Y11" s="24">
        <v>11775285</v>
      </c>
      <c r="Z11" s="6">
        <v>58.15</v>
      </c>
      <c r="AA11" s="22">
        <v>33424010</v>
      </c>
    </row>
    <row r="12" spans="1:27" ht="13.5">
      <c r="A12" s="5" t="s">
        <v>39</v>
      </c>
      <c r="B12" s="3"/>
      <c r="C12" s="22">
        <v>228863128</v>
      </c>
      <c r="D12" s="22"/>
      <c r="E12" s="23">
        <v>242448590</v>
      </c>
      <c r="F12" s="24">
        <v>222452280</v>
      </c>
      <c r="G12" s="24">
        <v>2958741</v>
      </c>
      <c r="H12" s="24">
        <v>4027195</v>
      </c>
      <c r="I12" s="24">
        <v>3558751</v>
      </c>
      <c r="J12" s="24">
        <v>10544687</v>
      </c>
      <c r="K12" s="24">
        <v>3529879</v>
      </c>
      <c r="L12" s="24">
        <v>5079582</v>
      </c>
      <c r="M12" s="24">
        <v>3866145</v>
      </c>
      <c r="N12" s="24">
        <v>12475606</v>
      </c>
      <c r="O12" s="24">
        <v>4690292</v>
      </c>
      <c r="P12" s="24">
        <v>2933432</v>
      </c>
      <c r="Q12" s="24">
        <v>5712284</v>
      </c>
      <c r="R12" s="24">
        <v>13336008</v>
      </c>
      <c r="S12" s="24"/>
      <c r="T12" s="24"/>
      <c r="U12" s="24"/>
      <c r="V12" s="24"/>
      <c r="W12" s="24">
        <v>36356301</v>
      </c>
      <c r="X12" s="24">
        <v>178327740</v>
      </c>
      <c r="Y12" s="24">
        <v>-141971439</v>
      </c>
      <c r="Z12" s="6">
        <v>-79.61</v>
      </c>
      <c r="AA12" s="22">
        <v>222452280</v>
      </c>
    </row>
    <row r="13" spans="1:27" ht="13.5">
      <c r="A13" s="5" t="s">
        <v>40</v>
      </c>
      <c r="B13" s="3"/>
      <c r="C13" s="22">
        <v>455306662</v>
      </c>
      <c r="D13" s="22"/>
      <c r="E13" s="23">
        <v>520643740</v>
      </c>
      <c r="F13" s="24">
        <v>537459320</v>
      </c>
      <c r="G13" s="24">
        <v>18548482</v>
      </c>
      <c r="H13" s="24">
        <v>30469277</v>
      </c>
      <c r="I13" s="24">
        <v>13081853</v>
      </c>
      <c r="J13" s="24">
        <v>62099612</v>
      </c>
      <c r="K13" s="24">
        <v>14406571</v>
      </c>
      <c r="L13" s="24">
        <v>19027125</v>
      </c>
      <c r="M13" s="24">
        <v>18509010</v>
      </c>
      <c r="N13" s="24">
        <v>51942706</v>
      </c>
      <c r="O13" s="24">
        <v>2497921</v>
      </c>
      <c r="P13" s="24">
        <v>8582785</v>
      </c>
      <c r="Q13" s="24">
        <v>103181413</v>
      </c>
      <c r="R13" s="24">
        <v>114262119</v>
      </c>
      <c r="S13" s="24"/>
      <c r="T13" s="24"/>
      <c r="U13" s="24"/>
      <c r="V13" s="24"/>
      <c r="W13" s="24">
        <v>228304437</v>
      </c>
      <c r="X13" s="24">
        <v>402684690</v>
      </c>
      <c r="Y13" s="24">
        <v>-174380253</v>
      </c>
      <c r="Z13" s="6">
        <v>-43.3</v>
      </c>
      <c r="AA13" s="22">
        <v>537459320</v>
      </c>
    </row>
    <row r="14" spans="1:27" ht="13.5">
      <c r="A14" s="5" t="s">
        <v>41</v>
      </c>
      <c r="B14" s="3"/>
      <c r="C14" s="25">
        <v>3415118</v>
      </c>
      <c r="D14" s="25"/>
      <c r="E14" s="26">
        <v>810270</v>
      </c>
      <c r="F14" s="27">
        <v>2236540</v>
      </c>
      <c r="G14" s="27">
        <v>24325</v>
      </c>
      <c r="H14" s="27">
        <v>4641</v>
      </c>
      <c r="I14" s="27">
        <v>3954</v>
      </c>
      <c r="J14" s="27">
        <v>32920</v>
      </c>
      <c r="K14" s="27">
        <v>6249</v>
      </c>
      <c r="L14" s="27">
        <v>4111</v>
      </c>
      <c r="M14" s="27">
        <v>5008</v>
      </c>
      <c r="N14" s="27">
        <v>15368</v>
      </c>
      <c r="O14" s="27">
        <v>3746</v>
      </c>
      <c r="P14" s="27">
        <v>8270</v>
      </c>
      <c r="Q14" s="27">
        <v>5383</v>
      </c>
      <c r="R14" s="27">
        <v>17399</v>
      </c>
      <c r="S14" s="27"/>
      <c r="T14" s="27"/>
      <c r="U14" s="27"/>
      <c r="V14" s="27"/>
      <c r="W14" s="27">
        <v>65687</v>
      </c>
      <c r="X14" s="27">
        <v>615650</v>
      </c>
      <c r="Y14" s="27">
        <v>-549963</v>
      </c>
      <c r="Z14" s="7">
        <v>-89.33</v>
      </c>
      <c r="AA14" s="25">
        <v>2236540</v>
      </c>
    </row>
    <row r="15" spans="1:27" ht="13.5">
      <c r="A15" s="2" t="s">
        <v>42</v>
      </c>
      <c r="B15" s="8"/>
      <c r="C15" s="19">
        <f aca="true" t="shared" si="2" ref="C15:Y15">SUM(C16:C18)</f>
        <v>351751025</v>
      </c>
      <c r="D15" s="19">
        <f>SUM(D16:D18)</f>
        <v>0</v>
      </c>
      <c r="E15" s="20">
        <f t="shared" si="2"/>
        <v>637476380</v>
      </c>
      <c r="F15" s="21">
        <f t="shared" si="2"/>
        <v>669906761</v>
      </c>
      <c r="G15" s="21">
        <f t="shared" si="2"/>
        <v>3756201</v>
      </c>
      <c r="H15" s="21">
        <f t="shared" si="2"/>
        <v>53474199</v>
      </c>
      <c r="I15" s="21">
        <f t="shared" si="2"/>
        <v>31609538</v>
      </c>
      <c r="J15" s="21">
        <f t="shared" si="2"/>
        <v>88839938</v>
      </c>
      <c r="K15" s="21">
        <f t="shared" si="2"/>
        <v>-9396178</v>
      </c>
      <c r="L15" s="21">
        <f t="shared" si="2"/>
        <v>13968811</v>
      </c>
      <c r="M15" s="21">
        <f t="shared" si="2"/>
        <v>75720000</v>
      </c>
      <c r="N15" s="21">
        <f t="shared" si="2"/>
        <v>80292633</v>
      </c>
      <c r="O15" s="21">
        <f t="shared" si="2"/>
        <v>-6989888</v>
      </c>
      <c r="P15" s="21">
        <f t="shared" si="2"/>
        <v>5530964</v>
      </c>
      <c r="Q15" s="21">
        <f t="shared" si="2"/>
        <v>100793922</v>
      </c>
      <c r="R15" s="21">
        <f t="shared" si="2"/>
        <v>99334998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268467569</v>
      </c>
      <c r="X15" s="21">
        <f t="shared" si="2"/>
        <v>379694560</v>
      </c>
      <c r="Y15" s="21">
        <f t="shared" si="2"/>
        <v>-111226991</v>
      </c>
      <c r="Z15" s="4">
        <f>+IF(X15&lt;&gt;0,+(Y15/X15)*100,0)</f>
        <v>-29.293806843058274</v>
      </c>
      <c r="AA15" s="19">
        <f>SUM(AA16:AA18)</f>
        <v>669906761</v>
      </c>
    </row>
    <row r="16" spans="1:27" ht="13.5">
      <c r="A16" s="5" t="s">
        <v>43</v>
      </c>
      <c r="B16" s="3"/>
      <c r="C16" s="22">
        <v>184147935</v>
      </c>
      <c r="D16" s="22"/>
      <c r="E16" s="23">
        <v>494847620</v>
      </c>
      <c r="F16" s="24">
        <v>456242531</v>
      </c>
      <c r="G16" s="24">
        <v>1378250</v>
      </c>
      <c r="H16" s="24">
        <v>45295764</v>
      </c>
      <c r="I16" s="24">
        <v>22901767</v>
      </c>
      <c r="J16" s="24">
        <v>69575781</v>
      </c>
      <c r="K16" s="24">
        <v>-17358432</v>
      </c>
      <c r="L16" s="24">
        <v>8206273</v>
      </c>
      <c r="M16" s="24">
        <v>37343393</v>
      </c>
      <c r="N16" s="24">
        <v>28191234</v>
      </c>
      <c r="O16" s="24">
        <v>1332459</v>
      </c>
      <c r="P16" s="24">
        <v>2055322</v>
      </c>
      <c r="Q16" s="24">
        <v>54246954</v>
      </c>
      <c r="R16" s="24">
        <v>57634735</v>
      </c>
      <c r="S16" s="24"/>
      <c r="T16" s="24"/>
      <c r="U16" s="24"/>
      <c r="V16" s="24"/>
      <c r="W16" s="24">
        <v>155401750</v>
      </c>
      <c r="X16" s="24">
        <v>298320780</v>
      </c>
      <c r="Y16" s="24">
        <v>-142919030</v>
      </c>
      <c r="Z16" s="6">
        <v>-47.91</v>
      </c>
      <c r="AA16" s="22">
        <v>456242531</v>
      </c>
    </row>
    <row r="17" spans="1:27" ht="13.5">
      <c r="A17" s="5" t="s">
        <v>44</v>
      </c>
      <c r="B17" s="3"/>
      <c r="C17" s="22">
        <v>160757200</v>
      </c>
      <c r="D17" s="22"/>
      <c r="E17" s="23">
        <v>136466280</v>
      </c>
      <c r="F17" s="24">
        <v>207362340</v>
      </c>
      <c r="G17" s="24">
        <v>2085978</v>
      </c>
      <c r="H17" s="24">
        <v>7614669</v>
      </c>
      <c r="I17" s="24">
        <v>8223555</v>
      </c>
      <c r="J17" s="24">
        <v>17924202</v>
      </c>
      <c r="K17" s="24">
        <v>7556826</v>
      </c>
      <c r="L17" s="24">
        <v>5163979</v>
      </c>
      <c r="M17" s="24">
        <v>37818124</v>
      </c>
      <c r="N17" s="24">
        <v>50538929</v>
      </c>
      <c r="O17" s="24">
        <v>-8676943</v>
      </c>
      <c r="P17" s="24">
        <v>3027291</v>
      </c>
      <c r="Q17" s="24">
        <v>46032438</v>
      </c>
      <c r="R17" s="24">
        <v>40382786</v>
      </c>
      <c r="S17" s="24"/>
      <c r="T17" s="24"/>
      <c r="U17" s="24"/>
      <c r="V17" s="24"/>
      <c r="W17" s="24">
        <v>108845917</v>
      </c>
      <c r="X17" s="24">
        <v>76434860</v>
      </c>
      <c r="Y17" s="24">
        <v>32411057</v>
      </c>
      <c r="Z17" s="6">
        <v>42.4</v>
      </c>
      <c r="AA17" s="22">
        <v>207362340</v>
      </c>
    </row>
    <row r="18" spans="1:27" ht="13.5">
      <c r="A18" s="5" t="s">
        <v>45</v>
      </c>
      <c r="B18" s="3"/>
      <c r="C18" s="22">
        <v>6845890</v>
      </c>
      <c r="D18" s="22"/>
      <c r="E18" s="23">
        <v>6162480</v>
      </c>
      <c r="F18" s="24">
        <v>6301890</v>
      </c>
      <c r="G18" s="24">
        <v>291973</v>
      </c>
      <c r="H18" s="24">
        <v>563766</v>
      </c>
      <c r="I18" s="24">
        <v>484216</v>
      </c>
      <c r="J18" s="24">
        <v>1339955</v>
      </c>
      <c r="K18" s="24">
        <v>405428</v>
      </c>
      <c r="L18" s="24">
        <v>598559</v>
      </c>
      <c r="M18" s="24">
        <v>558483</v>
      </c>
      <c r="N18" s="24">
        <v>1562470</v>
      </c>
      <c r="O18" s="24">
        <v>354596</v>
      </c>
      <c r="P18" s="24">
        <v>448351</v>
      </c>
      <c r="Q18" s="24">
        <v>514530</v>
      </c>
      <c r="R18" s="24">
        <v>1317477</v>
      </c>
      <c r="S18" s="24"/>
      <c r="T18" s="24"/>
      <c r="U18" s="24"/>
      <c r="V18" s="24"/>
      <c r="W18" s="24">
        <v>4219902</v>
      </c>
      <c r="X18" s="24">
        <v>4938920</v>
      </c>
      <c r="Y18" s="24">
        <v>-719018</v>
      </c>
      <c r="Z18" s="6">
        <v>-14.56</v>
      </c>
      <c r="AA18" s="22">
        <v>6301890</v>
      </c>
    </row>
    <row r="19" spans="1:27" ht="13.5">
      <c r="A19" s="2" t="s">
        <v>46</v>
      </c>
      <c r="B19" s="8"/>
      <c r="C19" s="19">
        <f aca="true" t="shared" si="3" ref="C19:Y19">SUM(C20:C23)</f>
        <v>5732851418</v>
      </c>
      <c r="D19" s="19">
        <f>SUM(D20:D23)</f>
        <v>0</v>
      </c>
      <c r="E19" s="20">
        <f t="shared" si="3"/>
        <v>6249677860</v>
      </c>
      <c r="F19" s="21">
        <f t="shared" si="3"/>
        <v>6347842070</v>
      </c>
      <c r="G19" s="21">
        <f t="shared" si="3"/>
        <v>561987415</v>
      </c>
      <c r="H19" s="21">
        <f t="shared" si="3"/>
        <v>399140327</v>
      </c>
      <c r="I19" s="21">
        <f t="shared" si="3"/>
        <v>675074117</v>
      </c>
      <c r="J19" s="21">
        <f t="shared" si="3"/>
        <v>1636201859</v>
      </c>
      <c r="K19" s="21">
        <f t="shared" si="3"/>
        <v>461668426</v>
      </c>
      <c r="L19" s="21">
        <f t="shared" si="3"/>
        <v>479479406</v>
      </c>
      <c r="M19" s="21">
        <f t="shared" si="3"/>
        <v>454277760</v>
      </c>
      <c r="N19" s="21">
        <f t="shared" si="3"/>
        <v>1395425592</v>
      </c>
      <c r="O19" s="21">
        <f t="shared" si="3"/>
        <v>517614541</v>
      </c>
      <c r="P19" s="21">
        <f t="shared" si="3"/>
        <v>313255865</v>
      </c>
      <c r="Q19" s="21">
        <f t="shared" si="3"/>
        <v>777377541</v>
      </c>
      <c r="R19" s="21">
        <f t="shared" si="3"/>
        <v>1608247947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4639875398</v>
      </c>
      <c r="X19" s="21">
        <f t="shared" si="3"/>
        <v>4678844310</v>
      </c>
      <c r="Y19" s="21">
        <f t="shared" si="3"/>
        <v>-38968912</v>
      </c>
      <c r="Z19" s="4">
        <f>+IF(X19&lt;&gt;0,+(Y19/X19)*100,0)</f>
        <v>-0.8328747318373584</v>
      </c>
      <c r="AA19" s="19">
        <f>SUM(AA20:AA23)</f>
        <v>6347842070</v>
      </c>
    </row>
    <row r="20" spans="1:27" ht="13.5">
      <c r="A20" s="5" t="s">
        <v>47</v>
      </c>
      <c r="B20" s="3"/>
      <c r="C20" s="22">
        <v>3703261864</v>
      </c>
      <c r="D20" s="22"/>
      <c r="E20" s="23">
        <v>3940040000</v>
      </c>
      <c r="F20" s="24">
        <v>3982184900</v>
      </c>
      <c r="G20" s="24">
        <v>383952682</v>
      </c>
      <c r="H20" s="24">
        <v>174865743</v>
      </c>
      <c r="I20" s="24">
        <v>568917410</v>
      </c>
      <c r="J20" s="24">
        <v>1127735835</v>
      </c>
      <c r="K20" s="24">
        <v>321715460</v>
      </c>
      <c r="L20" s="24">
        <v>274244136</v>
      </c>
      <c r="M20" s="24">
        <v>283603159</v>
      </c>
      <c r="N20" s="24">
        <v>879562755</v>
      </c>
      <c r="O20" s="24">
        <v>351836190</v>
      </c>
      <c r="P20" s="24">
        <v>145479103</v>
      </c>
      <c r="Q20" s="24">
        <v>415031642</v>
      </c>
      <c r="R20" s="24">
        <v>912346935</v>
      </c>
      <c r="S20" s="24"/>
      <c r="T20" s="24"/>
      <c r="U20" s="24"/>
      <c r="V20" s="24"/>
      <c r="W20" s="24">
        <v>2919645525</v>
      </c>
      <c r="X20" s="24">
        <v>2937955080</v>
      </c>
      <c r="Y20" s="24">
        <v>-18309555</v>
      </c>
      <c r="Z20" s="6">
        <v>-0.62</v>
      </c>
      <c r="AA20" s="22">
        <v>3982184900</v>
      </c>
    </row>
    <row r="21" spans="1:27" ht="13.5">
      <c r="A21" s="5" t="s">
        <v>48</v>
      </c>
      <c r="B21" s="3"/>
      <c r="C21" s="22">
        <v>996551649</v>
      </c>
      <c r="D21" s="22"/>
      <c r="E21" s="23">
        <v>954626650</v>
      </c>
      <c r="F21" s="24">
        <v>1042579610</v>
      </c>
      <c r="G21" s="24">
        <v>93451701</v>
      </c>
      <c r="H21" s="24">
        <v>100353411</v>
      </c>
      <c r="I21" s="24">
        <v>32383551</v>
      </c>
      <c r="J21" s="24">
        <v>226188663</v>
      </c>
      <c r="K21" s="24">
        <v>65190366</v>
      </c>
      <c r="L21" s="24">
        <v>89686547</v>
      </c>
      <c r="M21" s="24">
        <v>81737709</v>
      </c>
      <c r="N21" s="24">
        <v>236614622</v>
      </c>
      <c r="O21" s="24">
        <v>92164681</v>
      </c>
      <c r="P21" s="24">
        <v>87333571</v>
      </c>
      <c r="Q21" s="24">
        <v>241267466</v>
      </c>
      <c r="R21" s="24">
        <v>420765718</v>
      </c>
      <c r="S21" s="24"/>
      <c r="T21" s="24"/>
      <c r="U21" s="24"/>
      <c r="V21" s="24"/>
      <c r="W21" s="24">
        <v>883569003</v>
      </c>
      <c r="X21" s="24">
        <v>713506130</v>
      </c>
      <c r="Y21" s="24">
        <v>170062873</v>
      </c>
      <c r="Z21" s="6">
        <v>23.83</v>
      </c>
      <c r="AA21" s="22">
        <v>1042579610</v>
      </c>
    </row>
    <row r="22" spans="1:27" ht="13.5">
      <c r="A22" s="5" t="s">
        <v>49</v>
      </c>
      <c r="B22" s="3"/>
      <c r="C22" s="25">
        <v>750762232</v>
      </c>
      <c r="D22" s="25"/>
      <c r="E22" s="26">
        <v>1049934500</v>
      </c>
      <c r="F22" s="27">
        <v>1031340200</v>
      </c>
      <c r="G22" s="27">
        <v>61400826</v>
      </c>
      <c r="H22" s="27">
        <v>78457447</v>
      </c>
      <c r="I22" s="27">
        <v>59633752</v>
      </c>
      <c r="J22" s="27">
        <v>199492025</v>
      </c>
      <c r="K22" s="27">
        <v>60149254</v>
      </c>
      <c r="L22" s="27">
        <v>76100496</v>
      </c>
      <c r="M22" s="27">
        <v>77522100</v>
      </c>
      <c r="N22" s="27">
        <v>213771850</v>
      </c>
      <c r="O22" s="27">
        <v>52582825</v>
      </c>
      <c r="P22" s="27">
        <v>66906238</v>
      </c>
      <c r="Q22" s="27">
        <v>81365530</v>
      </c>
      <c r="R22" s="27">
        <v>200854593</v>
      </c>
      <c r="S22" s="27"/>
      <c r="T22" s="27"/>
      <c r="U22" s="27"/>
      <c r="V22" s="27"/>
      <c r="W22" s="27">
        <v>614118468</v>
      </c>
      <c r="X22" s="27">
        <v>803191550</v>
      </c>
      <c r="Y22" s="27">
        <v>-189073082</v>
      </c>
      <c r="Z22" s="7">
        <v>-23.54</v>
      </c>
      <c r="AA22" s="25">
        <v>1031340200</v>
      </c>
    </row>
    <row r="23" spans="1:27" ht="13.5">
      <c r="A23" s="5" t="s">
        <v>50</v>
      </c>
      <c r="B23" s="3"/>
      <c r="C23" s="22">
        <v>282275673</v>
      </c>
      <c r="D23" s="22"/>
      <c r="E23" s="23">
        <v>305076710</v>
      </c>
      <c r="F23" s="24">
        <v>291737360</v>
      </c>
      <c r="G23" s="24">
        <v>23182206</v>
      </c>
      <c r="H23" s="24">
        <v>45463726</v>
      </c>
      <c r="I23" s="24">
        <v>14139404</v>
      </c>
      <c r="J23" s="24">
        <v>82785336</v>
      </c>
      <c r="K23" s="24">
        <v>14613346</v>
      </c>
      <c r="L23" s="24">
        <v>39448227</v>
      </c>
      <c r="M23" s="24">
        <v>11414792</v>
      </c>
      <c r="N23" s="24">
        <v>65476365</v>
      </c>
      <c r="O23" s="24">
        <v>21030845</v>
      </c>
      <c r="P23" s="24">
        <v>13536953</v>
      </c>
      <c r="Q23" s="24">
        <v>39712903</v>
      </c>
      <c r="R23" s="24">
        <v>74280701</v>
      </c>
      <c r="S23" s="24"/>
      <c r="T23" s="24"/>
      <c r="U23" s="24"/>
      <c r="V23" s="24"/>
      <c r="W23" s="24">
        <v>222542402</v>
      </c>
      <c r="X23" s="24">
        <v>224191550</v>
      </c>
      <c r="Y23" s="24">
        <v>-1649148</v>
      </c>
      <c r="Z23" s="6">
        <v>-0.74</v>
      </c>
      <c r="AA23" s="22">
        <v>291737360</v>
      </c>
    </row>
    <row r="24" spans="1:27" ht="13.5">
      <c r="A24" s="2" t="s">
        <v>51</v>
      </c>
      <c r="B24" s="8" t="s">
        <v>52</v>
      </c>
      <c r="C24" s="19">
        <v>17500898</v>
      </c>
      <c r="D24" s="19"/>
      <c r="E24" s="20">
        <v>19543150</v>
      </c>
      <c r="F24" s="21">
        <v>19200700</v>
      </c>
      <c r="G24" s="21">
        <v>18814</v>
      </c>
      <c r="H24" s="21">
        <v>1390602</v>
      </c>
      <c r="I24" s="21">
        <v>1426302</v>
      </c>
      <c r="J24" s="21">
        <v>2835718</v>
      </c>
      <c r="K24" s="21">
        <v>1594408</v>
      </c>
      <c r="L24" s="21">
        <v>16232</v>
      </c>
      <c r="M24" s="21"/>
      <c r="N24" s="21">
        <v>1610640</v>
      </c>
      <c r="O24" s="21">
        <v>5809770</v>
      </c>
      <c r="P24" s="21">
        <v>1426637</v>
      </c>
      <c r="Q24" s="21">
        <v>1651090</v>
      </c>
      <c r="R24" s="21">
        <v>8887497</v>
      </c>
      <c r="S24" s="21"/>
      <c r="T24" s="21"/>
      <c r="U24" s="21"/>
      <c r="V24" s="21"/>
      <c r="W24" s="21">
        <v>13333855</v>
      </c>
      <c r="X24" s="21">
        <v>10969060</v>
      </c>
      <c r="Y24" s="21">
        <v>2364795</v>
      </c>
      <c r="Z24" s="4">
        <v>21.56</v>
      </c>
      <c r="AA24" s="19">
        <v>19200700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9559379440</v>
      </c>
      <c r="D25" s="40">
        <f>+D5+D9+D15+D19+D24</f>
        <v>0</v>
      </c>
      <c r="E25" s="41">
        <f t="shared" si="4"/>
        <v>10366523740</v>
      </c>
      <c r="F25" s="42">
        <f t="shared" si="4"/>
        <v>10331273841</v>
      </c>
      <c r="G25" s="42">
        <f t="shared" si="4"/>
        <v>1099830965</v>
      </c>
      <c r="H25" s="42">
        <f t="shared" si="4"/>
        <v>617831383</v>
      </c>
      <c r="I25" s="42">
        <f t="shared" si="4"/>
        <v>867303113</v>
      </c>
      <c r="J25" s="42">
        <f t="shared" si="4"/>
        <v>2584965461</v>
      </c>
      <c r="K25" s="42">
        <f t="shared" si="4"/>
        <v>662064059</v>
      </c>
      <c r="L25" s="42">
        <f t="shared" si="4"/>
        <v>568036148</v>
      </c>
      <c r="M25" s="42">
        <f t="shared" si="4"/>
        <v>1000454676</v>
      </c>
      <c r="N25" s="42">
        <f t="shared" si="4"/>
        <v>2230554883</v>
      </c>
      <c r="O25" s="42">
        <f t="shared" si="4"/>
        <v>745920301</v>
      </c>
      <c r="P25" s="42">
        <f t="shared" si="4"/>
        <v>421982842</v>
      </c>
      <c r="Q25" s="42">
        <f t="shared" si="4"/>
        <v>1409675206</v>
      </c>
      <c r="R25" s="42">
        <f t="shared" si="4"/>
        <v>2577578349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7393098693</v>
      </c>
      <c r="X25" s="42">
        <f t="shared" si="4"/>
        <v>7953156500</v>
      </c>
      <c r="Y25" s="42">
        <f t="shared" si="4"/>
        <v>-560057807</v>
      </c>
      <c r="Z25" s="43">
        <f>+IF(X25&lt;&gt;0,+(Y25/X25)*100,0)</f>
        <v>-7.041956322624859</v>
      </c>
      <c r="AA25" s="40">
        <f>+AA5+AA9+AA15+AA19+AA24</f>
        <v>10331273841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1232555256</v>
      </c>
      <c r="D28" s="19">
        <f>SUM(D29:D31)</f>
        <v>0</v>
      </c>
      <c r="E28" s="20">
        <f t="shared" si="5"/>
        <v>1381034090</v>
      </c>
      <c r="F28" s="21">
        <f t="shared" si="5"/>
        <v>1508284080</v>
      </c>
      <c r="G28" s="21">
        <f t="shared" si="5"/>
        <v>84621481</v>
      </c>
      <c r="H28" s="21">
        <f t="shared" si="5"/>
        <v>259671194</v>
      </c>
      <c r="I28" s="21">
        <f t="shared" si="5"/>
        <v>55265999</v>
      </c>
      <c r="J28" s="21">
        <f t="shared" si="5"/>
        <v>399558674</v>
      </c>
      <c r="K28" s="21">
        <f t="shared" si="5"/>
        <v>95773150</v>
      </c>
      <c r="L28" s="21">
        <f t="shared" si="5"/>
        <v>111812634</v>
      </c>
      <c r="M28" s="21">
        <f t="shared" si="5"/>
        <v>119414596</v>
      </c>
      <c r="N28" s="21">
        <f t="shared" si="5"/>
        <v>327000380</v>
      </c>
      <c r="O28" s="21">
        <f t="shared" si="5"/>
        <v>83168654</v>
      </c>
      <c r="P28" s="21">
        <f t="shared" si="5"/>
        <v>80871116</v>
      </c>
      <c r="Q28" s="21">
        <f t="shared" si="5"/>
        <v>84559396</v>
      </c>
      <c r="R28" s="21">
        <f t="shared" si="5"/>
        <v>248599166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975158220</v>
      </c>
      <c r="X28" s="21">
        <f t="shared" si="5"/>
        <v>1059889840</v>
      </c>
      <c r="Y28" s="21">
        <f t="shared" si="5"/>
        <v>-84731620</v>
      </c>
      <c r="Z28" s="4">
        <f>+IF(X28&lt;&gt;0,+(Y28/X28)*100,0)</f>
        <v>-7.994379868760701</v>
      </c>
      <c r="AA28" s="19">
        <f>SUM(AA29:AA31)</f>
        <v>1508284080</v>
      </c>
    </row>
    <row r="29" spans="1:27" ht="13.5">
      <c r="A29" s="5" t="s">
        <v>33</v>
      </c>
      <c r="B29" s="3"/>
      <c r="C29" s="22">
        <v>187108571</v>
      </c>
      <c r="D29" s="22"/>
      <c r="E29" s="23">
        <v>214394490</v>
      </c>
      <c r="F29" s="24">
        <v>191125810</v>
      </c>
      <c r="G29" s="24">
        <v>12205775</v>
      </c>
      <c r="H29" s="24">
        <v>24106984</v>
      </c>
      <c r="I29" s="24">
        <v>13699534</v>
      </c>
      <c r="J29" s="24">
        <v>50012293</v>
      </c>
      <c r="K29" s="24">
        <v>13161911</v>
      </c>
      <c r="L29" s="24">
        <v>13604624</v>
      </c>
      <c r="M29" s="24">
        <v>13076952</v>
      </c>
      <c r="N29" s="24">
        <v>39843487</v>
      </c>
      <c r="O29" s="24">
        <v>13852615</v>
      </c>
      <c r="P29" s="24">
        <v>13538640</v>
      </c>
      <c r="Q29" s="24">
        <v>12376464</v>
      </c>
      <c r="R29" s="24">
        <v>39767719</v>
      </c>
      <c r="S29" s="24"/>
      <c r="T29" s="24"/>
      <c r="U29" s="24"/>
      <c r="V29" s="24"/>
      <c r="W29" s="24">
        <v>129623499</v>
      </c>
      <c r="X29" s="24">
        <v>163036070</v>
      </c>
      <c r="Y29" s="24">
        <v>-33412571</v>
      </c>
      <c r="Z29" s="6">
        <v>-20.49</v>
      </c>
      <c r="AA29" s="22">
        <v>191125810</v>
      </c>
    </row>
    <row r="30" spans="1:27" ht="13.5">
      <c r="A30" s="5" t="s">
        <v>34</v>
      </c>
      <c r="B30" s="3"/>
      <c r="C30" s="25">
        <v>750705051</v>
      </c>
      <c r="D30" s="25"/>
      <c r="E30" s="26">
        <v>691342090</v>
      </c>
      <c r="F30" s="27">
        <v>816924520</v>
      </c>
      <c r="G30" s="27">
        <v>41663957</v>
      </c>
      <c r="H30" s="27">
        <v>199176501</v>
      </c>
      <c r="I30" s="27">
        <v>14211321</v>
      </c>
      <c r="J30" s="27">
        <v>255051779</v>
      </c>
      <c r="K30" s="27">
        <v>44636883</v>
      </c>
      <c r="L30" s="27">
        <v>54522581</v>
      </c>
      <c r="M30" s="27">
        <v>70844021</v>
      </c>
      <c r="N30" s="27">
        <v>170003485</v>
      </c>
      <c r="O30" s="27">
        <v>37832589</v>
      </c>
      <c r="P30" s="27">
        <v>29320278</v>
      </c>
      <c r="Q30" s="27">
        <v>32318179</v>
      </c>
      <c r="R30" s="27">
        <v>99471046</v>
      </c>
      <c r="S30" s="27"/>
      <c r="T30" s="27"/>
      <c r="U30" s="27"/>
      <c r="V30" s="27"/>
      <c r="W30" s="27">
        <v>524526310</v>
      </c>
      <c r="X30" s="27">
        <v>546897180</v>
      </c>
      <c r="Y30" s="27">
        <v>-22370870</v>
      </c>
      <c r="Z30" s="7">
        <v>-4.09</v>
      </c>
      <c r="AA30" s="25">
        <v>816924520</v>
      </c>
    </row>
    <row r="31" spans="1:27" ht="13.5">
      <c r="A31" s="5" t="s">
        <v>35</v>
      </c>
      <c r="B31" s="3"/>
      <c r="C31" s="22">
        <v>294741634</v>
      </c>
      <c r="D31" s="22"/>
      <c r="E31" s="23">
        <v>475297510</v>
      </c>
      <c r="F31" s="24">
        <v>500233750</v>
      </c>
      <c r="G31" s="24">
        <v>30751749</v>
      </c>
      <c r="H31" s="24">
        <v>36387709</v>
      </c>
      <c r="I31" s="24">
        <v>27355144</v>
      </c>
      <c r="J31" s="24">
        <v>94494602</v>
      </c>
      <c r="K31" s="24">
        <v>37974356</v>
      </c>
      <c r="L31" s="24">
        <v>43685429</v>
      </c>
      <c r="M31" s="24">
        <v>35493623</v>
      </c>
      <c r="N31" s="24">
        <v>117153408</v>
      </c>
      <c r="O31" s="24">
        <v>31483450</v>
      </c>
      <c r="P31" s="24">
        <v>38012198</v>
      </c>
      <c r="Q31" s="24">
        <v>39864753</v>
      </c>
      <c r="R31" s="24">
        <v>109360401</v>
      </c>
      <c r="S31" s="24"/>
      <c r="T31" s="24"/>
      <c r="U31" s="24"/>
      <c r="V31" s="24"/>
      <c r="W31" s="24">
        <v>321008411</v>
      </c>
      <c r="X31" s="24">
        <v>349956590</v>
      </c>
      <c r="Y31" s="24">
        <v>-28948179</v>
      </c>
      <c r="Z31" s="6">
        <v>-8.27</v>
      </c>
      <c r="AA31" s="22">
        <v>500233750</v>
      </c>
    </row>
    <row r="32" spans="1:27" ht="13.5">
      <c r="A32" s="2" t="s">
        <v>36</v>
      </c>
      <c r="B32" s="3"/>
      <c r="C32" s="19">
        <f aca="true" t="shared" si="6" ref="C32:Y32">SUM(C33:C37)</f>
        <v>1550216367</v>
      </c>
      <c r="D32" s="19">
        <f>SUM(D33:D37)</f>
        <v>0</v>
      </c>
      <c r="E32" s="20">
        <f t="shared" si="6"/>
        <v>1856135700</v>
      </c>
      <c r="F32" s="21">
        <f t="shared" si="6"/>
        <v>1865319380</v>
      </c>
      <c r="G32" s="21">
        <f t="shared" si="6"/>
        <v>106272115</v>
      </c>
      <c r="H32" s="21">
        <f t="shared" si="6"/>
        <v>116675769</v>
      </c>
      <c r="I32" s="21">
        <f t="shared" si="6"/>
        <v>54924987</v>
      </c>
      <c r="J32" s="21">
        <f t="shared" si="6"/>
        <v>277872871</v>
      </c>
      <c r="K32" s="21">
        <f t="shared" si="6"/>
        <v>85805288</v>
      </c>
      <c r="L32" s="21">
        <f t="shared" si="6"/>
        <v>132129316</v>
      </c>
      <c r="M32" s="21">
        <f t="shared" si="6"/>
        <v>90178496</v>
      </c>
      <c r="N32" s="21">
        <f t="shared" si="6"/>
        <v>308113100</v>
      </c>
      <c r="O32" s="21">
        <f t="shared" si="6"/>
        <v>85430044</v>
      </c>
      <c r="P32" s="21">
        <f t="shared" si="6"/>
        <v>86078520</v>
      </c>
      <c r="Q32" s="21">
        <f t="shared" si="6"/>
        <v>92888178</v>
      </c>
      <c r="R32" s="21">
        <f t="shared" si="6"/>
        <v>264396742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850382713</v>
      </c>
      <c r="X32" s="21">
        <f t="shared" si="6"/>
        <v>1366940610</v>
      </c>
      <c r="Y32" s="21">
        <f t="shared" si="6"/>
        <v>-516557897</v>
      </c>
      <c r="Z32" s="4">
        <f>+IF(X32&lt;&gt;0,+(Y32/X32)*100,0)</f>
        <v>-37.78934455682021</v>
      </c>
      <c r="AA32" s="19">
        <f>SUM(AA33:AA37)</f>
        <v>1865319380</v>
      </c>
    </row>
    <row r="33" spans="1:27" ht="13.5">
      <c r="A33" s="5" t="s">
        <v>37</v>
      </c>
      <c r="B33" s="3"/>
      <c r="C33" s="22">
        <v>187149140</v>
      </c>
      <c r="D33" s="22"/>
      <c r="E33" s="23">
        <v>204060420</v>
      </c>
      <c r="F33" s="24">
        <v>198897790</v>
      </c>
      <c r="G33" s="24">
        <v>11884671</v>
      </c>
      <c r="H33" s="24">
        <v>12008832</v>
      </c>
      <c r="I33" s="24">
        <v>13951342</v>
      </c>
      <c r="J33" s="24">
        <v>37844845</v>
      </c>
      <c r="K33" s="24">
        <v>13950285</v>
      </c>
      <c r="L33" s="24">
        <v>18010256</v>
      </c>
      <c r="M33" s="24">
        <v>13887405</v>
      </c>
      <c r="N33" s="24">
        <v>45847946</v>
      </c>
      <c r="O33" s="24">
        <v>12670406</v>
      </c>
      <c r="P33" s="24">
        <v>14071912</v>
      </c>
      <c r="Q33" s="24">
        <v>16913594</v>
      </c>
      <c r="R33" s="24">
        <v>43655912</v>
      </c>
      <c r="S33" s="24"/>
      <c r="T33" s="24"/>
      <c r="U33" s="24"/>
      <c r="V33" s="24"/>
      <c r="W33" s="24">
        <v>127348703</v>
      </c>
      <c r="X33" s="24">
        <v>148414020</v>
      </c>
      <c r="Y33" s="24">
        <v>-21065317</v>
      </c>
      <c r="Z33" s="6">
        <v>-14.19</v>
      </c>
      <c r="AA33" s="22">
        <v>198897790</v>
      </c>
    </row>
    <row r="34" spans="1:27" ht="13.5">
      <c r="A34" s="5" t="s">
        <v>38</v>
      </c>
      <c r="B34" s="3"/>
      <c r="C34" s="22">
        <v>211273644</v>
      </c>
      <c r="D34" s="22"/>
      <c r="E34" s="23">
        <v>223023100</v>
      </c>
      <c r="F34" s="24">
        <v>213564920</v>
      </c>
      <c r="G34" s="24">
        <v>19970154</v>
      </c>
      <c r="H34" s="24">
        <v>23682590</v>
      </c>
      <c r="I34" s="24">
        <v>11342107</v>
      </c>
      <c r="J34" s="24">
        <v>54994851</v>
      </c>
      <c r="K34" s="24">
        <v>11641370</v>
      </c>
      <c r="L34" s="24">
        <v>27354024</v>
      </c>
      <c r="M34" s="24">
        <v>17109574</v>
      </c>
      <c r="N34" s="24">
        <v>56104968</v>
      </c>
      <c r="O34" s="24">
        <v>14518581</v>
      </c>
      <c r="P34" s="24">
        <v>12521615</v>
      </c>
      <c r="Q34" s="24">
        <v>13955132</v>
      </c>
      <c r="R34" s="24">
        <v>40995328</v>
      </c>
      <c r="S34" s="24"/>
      <c r="T34" s="24"/>
      <c r="U34" s="24"/>
      <c r="V34" s="24"/>
      <c r="W34" s="24">
        <v>152095147</v>
      </c>
      <c r="X34" s="24">
        <v>161588800</v>
      </c>
      <c r="Y34" s="24">
        <v>-9493653</v>
      </c>
      <c r="Z34" s="6">
        <v>-5.88</v>
      </c>
      <c r="AA34" s="22">
        <v>213564920</v>
      </c>
    </row>
    <row r="35" spans="1:27" ht="13.5">
      <c r="A35" s="5" t="s">
        <v>39</v>
      </c>
      <c r="B35" s="3"/>
      <c r="C35" s="22">
        <v>608555612</v>
      </c>
      <c r="D35" s="22"/>
      <c r="E35" s="23">
        <v>665305020</v>
      </c>
      <c r="F35" s="24">
        <v>658747220</v>
      </c>
      <c r="G35" s="24">
        <v>52321809</v>
      </c>
      <c r="H35" s="24">
        <v>47845978</v>
      </c>
      <c r="I35" s="24">
        <v>9269681</v>
      </c>
      <c r="J35" s="24">
        <v>109437468</v>
      </c>
      <c r="K35" s="24">
        <v>38064682</v>
      </c>
      <c r="L35" s="24">
        <v>52974557</v>
      </c>
      <c r="M35" s="24">
        <v>36256690</v>
      </c>
      <c r="N35" s="24">
        <v>127295929</v>
      </c>
      <c r="O35" s="24">
        <v>39932333</v>
      </c>
      <c r="P35" s="24">
        <v>38094641</v>
      </c>
      <c r="Q35" s="24">
        <v>38090606</v>
      </c>
      <c r="R35" s="24">
        <v>116117580</v>
      </c>
      <c r="S35" s="24"/>
      <c r="T35" s="24"/>
      <c r="U35" s="24"/>
      <c r="V35" s="24"/>
      <c r="W35" s="24">
        <v>352850977</v>
      </c>
      <c r="X35" s="24">
        <v>495121140</v>
      </c>
      <c r="Y35" s="24">
        <v>-142270163</v>
      </c>
      <c r="Z35" s="6">
        <v>-28.73</v>
      </c>
      <c r="AA35" s="22">
        <v>658747220</v>
      </c>
    </row>
    <row r="36" spans="1:27" ht="13.5">
      <c r="A36" s="5" t="s">
        <v>40</v>
      </c>
      <c r="B36" s="3"/>
      <c r="C36" s="22">
        <v>411983603</v>
      </c>
      <c r="D36" s="22"/>
      <c r="E36" s="23">
        <v>574719250</v>
      </c>
      <c r="F36" s="24">
        <v>600257650</v>
      </c>
      <c r="G36" s="24">
        <v>7573325</v>
      </c>
      <c r="H36" s="24">
        <v>22021696</v>
      </c>
      <c r="I36" s="24">
        <v>6770091</v>
      </c>
      <c r="J36" s="24">
        <v>36365112</v>
      </c>
      <c r="K36" s="24">
        <v>9977265</v>
      </c>
      <c r="L36" s="24">
        <v>14499846</v>
      </c>
      <c r="M36" s="24">
        <v>7681436</v>
      </c>
      <c r="N36" s="24">
        <v>32158547</v>
      </c>
      <c r="O36" s="24">
        <v>4825632</v>
      </c>
      <c r="P36" s="24">
        <v>8464814</v>
      </c>
      <c r="Q36" s="24">
        <v>11161224</v>
      </c>
      <c r="R36" s="24">
        <v>24451670</v>
      </c>
      <c r="S36" s="24"/>
      <c r="T36" s="24"/>
      <c r="U36" s="24"/>
      <c r="V36" s="24"/>
      <c r="W36" s="24">
        <v>92975329</v>
      </c>
      <c r="X36" s="24">
        <v>418168300</v>
      </c>
      <c r="Y36" s="24">
        <v>-325192971</v>
      </c>
      <c r="Z36" s="6">
        <v>-77.77</v>
      </c>
      <c r="AA36" s="22">
        <v>600257650</v>
      </c>
    </row>
    <row r="37" spans="1:27" ht="13.5">
      <c r="A37" s="5" t="s">
        <v>41</v>
      </c>
      <c r="B37" s="3"/>
      <c r="C37" s="25">
        <v>131254368</v>
      </c>
      <c r="D37" s="25"/>
      <c r="E37" s="26">
        <v>189027910</v>
      </c>
      <c r="F37" s="27">
        <v>193851800</v>
      </c>
      <c r="G37" s="27">
        <v>14522156</v>
      </c>
      <c r="H37" s="27">
        <v>11116673</v>
      </c>
      <c r="I37" s="27">
        <v>13591766</v>
      </c>
      <c r="J37" s="27">
        <v>39230595</v>
      </c>
      <c r="K37" s="27">
        <v>12171686</v>
      </c>
      <c r="L37" s="27">
        <v>19290633</v>
      </c>
      <c r="M37" s="27">
        <v>15243391</v>
      </c>
      <c r="N37" s="27">
        <v>46705710</v>
      </c>
      <c r="O37" s="27">
        <v>13483092</v>
      </c>
      <c r="P37" s="27">
        <v>12925538</v>
      </c>
      <c r="Q37" s="27">
        <v>12767622</v>
      </c>
      <c r="R37" s="27">
        <v>39176252</v>
      </c>
      <c r="S37" s="27"/>
      <c r="T37" s="27"/>
      <c r="U37" s="27"/>
      <c r="V37" s="27"/>
      <c r="W37" s="27">
        <v>125112557</v>
      </c>
      <c r="X37" s="27">
        <v>143648350</v>
      </c>
      <c r="Y37" s="27">
        <v>-18535793</v>
      </c>
      <c r="Z37" s="7">
        <v>-12.9</v>
      </c>
      <c r="AA37" s="25">
        <v>193851800</v>
      </c>
    </row>
    <row r="38" spans="1:27" ht="13.5">
      <c r="A38" s="2" t="s">
        <v>42</v>
      </c>
      <c r="B38" s="8"/>
      <c r="C38" s="19">
        <f aca="true" t="shared" si="7" ref="C38:Y38">SUM(C39:C41)</f>
        <v>1022324091</v>
      </c>
      <c r="D38" s="19">
        <f>SUM(D39:D41)</f>
        <v>0</v>
      </c>
      <c r="E38" s="20">
        <f t="shared" si="7"/>
        <v>1082306976</v>
      </c>
      <c r="F38" s="21">
        <f t="shared" si="7"/>
        <v>1082889446</v>
      </c>
      <c r="G38" s="21">
        <f t="shared" si="7"/>
        <v>83176796</v>
      </c>
      <c r="H38" s="21">
        <f t="shared" si="7"/>
        <v>84708277</v>
      </c>
      <c r="I38" s="21">
        <f t="shared" si="7"/>
        <v>72207708</v>
      </c>
      <c r="J38" s="21">
        <f t="shared" si="7"/>
        <v>240092781</v>
      </c>
      <c r="K38" s="21">
        <f t="shared" si="7"/>
        <v>71313584</v>
      </c>
      <c r="L38" s="21">
        <f t="shared" si="7"/>
        <v>107137476</v>
      </c>
      <c r="M38" s="21">
        <f t="shared" si="7"/>
        <v>51391883</v>
      </c>
      <c r="N38" s="21">
        <f t="shared" si="7"/>
        <v>229842943</v>
      </c>
      <c r="O38" s="21">
        <f t="shared" si="7"/>
        <v>137411258</v>
      </c>
      <c r="P38" s="21">
        <f t="shared" si="7"/>
        <v>95880262</v>
      </c>
      <c r="Q38" s="21">
        <f t="shared" si="7"/>
        <v>56782951</v>
      </c>
      <c r="R38" s="21">
        <f t="shared" si="7"/>
        <v>290074471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760010195</v>
      </c>
      <c r="X38" s="21">
        <f t="shared" si="7"/>
        <v>788467900</v>
      </c>
      <c r="Y38" s="21">
        <f t="shared" si="7"/>
        <v>-28457705</v>
      </c>
      <c r="Z38" s="4">
        <f>+IF(X38&lt;&gt;0,+(Y38/X38)*100,0)</f>
        <v>-3.6092407820280314</v>
      </c>
      <c r="AA38" s="19">
        <f>SUM(AA39:AA41)</f>
        <v>1082889446</v>
      </c>
    </row>
    <row r="39" spans="1:27" ht="13.5">
      <c r="A39" s="5" t="s">
        <v>43</v>
      </c>
      <c r="B39" s="3"/>
      <c r="C39" s="22">
        <v>543514315</v>
      </c>
      <c r="D39" s="22"/>
      <c r="E39" s="23">
        <v>509863416</v>
      </c>
      <c r="F39" s="24">
        <v>523583546</v>
      </c>
      <c r="G39" s="24">
        <v>37123557</v>
      </c>
      <c r="H39" s="24">
        <v>45849319</v>
      </c>
      <c r="I39" s="24">
        <v>30661147</v>
      </c>
      <c r="J39" s="24">
        <v>113634023</v>
      </c>
      <c r="K39" s="24">
        <v>32189915</v>
      </c>
      <c r="L39" s="24">
        <v>42699711</v>
      </c>
      <c r="M39" s="24">
        <v>-1009302</v>
      </c>
      <c r="N39" s="24">
        <v>73880324</v>
      </c>
      <c r="O39" s="24">
        <v>101282232</v>
      </c>
      <c r="P39" s="24">
        <v>57423269</v>
      </c>
      <c r="Q39" s="24">
        <v>16006501</v>
      </c>
      <c r="R39" s="24">
        <v>174712002</v>
      </c>
      <c r="S39" s="24"/>
      <c r="T39" s="24"/>
      <c r="U39" s="24"/>
      <c r="V39" s="24"/>
      <c r="W39" s="24">
        <v>362226349</v>
      </c>
      <c r="X39" s="24">
        <v>369882660</v>
      </c>
      <c r="Y39" s="24">
        <v>-7656311</v>
      </c>
      <c r="Z39" s="6">
        <v>-2.07</v>
      </c>
      <c r="AA39" s="22">
        <v>523583546</v>
      </c>
    </row>
    <row r="40" spans="1:27" ht="13.5">
      <c r="A40" s="5" t="s">
        <v>44</v>
      </c>
      <c r="B40" s="3"/>
      <c r="C40" s="22">
        <v>322977622</v>
      </c>
      <c r="D40" s="22"/>
      <c r="E40" s="23">
        <v>405417170</v>
      </c>
      <c r="F40" s="24">
        <v>396211820</v>
      </c>
      <c r="G40" s="24">
        <v>34859756</v>
      </c>
      <c r="H40" s="24">
        <v>27963441</v>
      </c>
      <c r="I40" s="24">
        <v>30527445</v>
      </c>
      <c r="J40" s="24">
        <v>93350642</v>
      </c>
      <c r="K40" s="24">
        <v>27019995</v>
      </c>
      <c r="L40" s="24">
        <v>46780821</v>
      </c>
      <c r="M40" s="24">
        <v>40412755</v>
      </c>
      <c r="N40" s="24">
        <v>114213571</v>
      </c>
      <c r="O40" s="24">
        <v>26214570</v>
      </c>
      <c r="P40" s="24">
        <v>28015063</v>
      </c>
      <c r="Q40" s="24">
        <v>28268198</v>
      </c>
      <c r="R40" s="24">
        <v>82497831</v>
      </c>
      <c r="S40" s="24"/>
      <c r="T40" s="24"/>
      <c r="U40" s="24"/>
      <c r="V40" s="24"/>
      <c r="W40" s="24">
        <v>290062044</v>
      </c>
      <c r="X40" s="24">
        <v>294088140</v>
      </c>
      <c r="Y40" s="24">
        <v>-4026096</v>
      </c>
      <c r="Z40" s="6">
        <v>-1.37</v>
      </c>
      <c r="AA40" s="22">
        <v>396211820</v>
      </c>
    </row>
    <row r="41" spans="1:27" ht="13.5">
      <c r="A41" s="5" t="s">
        <v>45</v>
      </c>
      <c r="B41" s="3"/>
      <c r="C41" s="22">
        <v>155832154</v>
      </c>
      <c r="D41" s="22"/>
      <c r="E41" s="23">
        <v>167026390</v>
      </c>
      <c r="F41" s="24">
        <v>163094080</v>
      </c>
      <c r="G41" s="24">
        <v>11193483</v>
      </c>
      <c r="H41" s="24">
        <v>10895517</v>
      </c>
      <c r="I41" s="24">
        <v>11019116</v>
      </c>
      <c r="J41" s="24">
        <v>33108116</v>
      </c>
      <c r="K41" s="24">
        <v>12103674</v>
      </c>
      <c r="L41" s="24">
        <v>17656944</v>
      </c>
      <c r="M41" s="24">
        <v>11988430</v>
      </c>
      <c r="N41" s="24">
        <v>41749048</v>
      </c>
      <c r="O41" s="24">
        <v>9914456</v>
      </c>
      <c r="P41" s="24">
        <v>10441930</v>
      </c>
      <c r="Q41" s="24">
        <v>12508252</v>
      </c>
      <c r="R41" s="24">
        <v>32864638</v>
      </c>
      <c r="S41" s="24"/>
      <c r="T41" s="24"/>
      <c r="U41" s="24"/>
      <c r="V41" s="24"/>
      <c r="W41" s="24">
        <v>107721802</v>
      </c>
      <c r="X41" s="24">
        <v>124497100</v>
      </c>
      <c r="Y41" s="24">
        <v>-16775298</v>
      </c>
      <c r="Z41" s="6">
        <v>-13.47</v>
      </c>
      <c r="AA41" s="22">
        <v>163094080</v>
      </c>
    </row>
    <row r="42" spans="1:27" ht="13.5">
      <c r="A42" s="2" t="s">
        <v>46</v>
      </c>
      <c r="B42" s="8"/>
      <c r="C42" s="19">
        <f aca="true" t="shared" si="8" ref="C42:Y42">SUM(C43:C46)</f>
        <v>4955598778</v>
      </c>
      <c r="D42" s="19">
        <f>SUM(D43:D46)</f>
        <v>0</v>
      </c>
      <c r="E42" s="20">
        <f t="shared" si="8"/>
        <v>5167614730</v>
      </c>
      <c r="F42" s="21">
        <f t="shared" si="8"/>
        <v>5348121680</v>
      </c>
      <c r="G42" s="21">
        <f t="shared" si="8"/>
        <v>505630746</v>
      </c>
      <c r="H42" s="21">
        <f t="shared" si="8"/>
        <v>661749707</v>
      </c>
      <c r="I42" s="21">
        <f t="shared" si="8"/>
        <v>352584784</v>
      </c>
      <c r="J42" s="21">
        <f t="shared" si="8"/>
        <v>1519965237</v>
      </c>
      <c r="K42" s="21">
        <f t="shared" si="8"/>
        <v>366620548</v>
      </c>
      <c r="L42" s="21">
        <f t="shared" si="8"/>
        <v>408794810</v>
      </c>
      <c r="M42" s="21">
        <f t="shared" si="8"/>
        <v>363986509</v>
      </c>
      <c r="N42" s="21">
        <f t="shared" si="8"/>
        <v>1139401867</v>
      </c>
      <c r="O42" s="21">
        <f t="shared" si="8"/>
        <v>349282168</v>
      </c>
      <c r="P42" s="21">
        <f t="shared" si="8"/>
        <v>366597433</v>
      </c>
      <c r="Q42" s="21">
        <f t="shared" si="8"/>
        <v>395341482</v>
      </c>
      <c r="R42" s="21">
        <f t="shared" si="8"/>
        <v>1111221083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3770588187</v>
      </c>
      <c r="X42" s="21">
        <f t="shared" si="8"/>
        <v>3815965640</v>
      </c>
      <c r="Y42" s="21">
        <f t="shared" si="8"/>
        <v>-45377453</v>
      </c>
      <c r="Z42" s="4">
        <f>+IF(X42&lt;&gt;0,+(Y42/X42)*100,0)</f>
        <v>-1.1891473163264645</v>
      </c>
      <c r="AA42" s="19">
        <f>SUM(AA43:AA46)</f>
        <v>5348121680</v>
      </c>
    </row>
    <row r="43" spans="1:27" ht="13.5">
      <c r="A43" s="5" t="s">
        <v>47</v>
      </c>
      <c r="B43" s="3"/>
      <c r="C43" s="22">
        <v>3499026787</v>
      </c>
      <c r="D43" s="22"/>
      <c r="E43" s="23">
        <v>3686462900</v>
      </c>
      <c r="F43" s="24">
        <v>3549029420</v>
      </c>
      <c r="G43" s="24">
        <v>398266945</v>
      </c>
      <c r="H43" s="24">
        <v>406459789</v>
      </c>
      <c r="I43" s="24">
        <v>253474926</v>
      </c>
      <c r="J43" s="24">
        <v>1058201660</v>
      </c>
      <c r="K43" s="24">
        <v>254247296</v>
      </c>
      <c r="L43" s="24">
        <v>271337679</v>
      </c>
      <c r="M43" s="24">
        <v>248399832</v>
      </c>
      <c r="N43" s="24">
        <v>773984807</v>
      </c>
      <c r="O43" s="24">
        <v>242090543</v>
      </c>
      <c r="P43" s="24">
        <v>248479416</v>
      </c>
      <c r="Q43" s="24">
        <v>277325550</v>
      </c>
      <c r="R43" s="24">
        <v>767895509</v>
      </c>
      <c r="S43" s="24"/>
      <c r="T43" s="24"/>
      <c r="U43" s="24"/>
      <c r="V43" s="24"/>
      <c r="W43" s="24">
        <v>2600081976</v>
      </c>
      <c r="X43" s="24">
        <v>2732008450</v>
      </c>
      <c r="Y43" s="24">
        <v>-131926474</v>
      </c>
      <c r="Z43" s="6">
        <v>-4.83</v>
      </c>
      <c r="AA43" s="22">
        <v>3549029420</v>
      </c>
    </row>
    <row r="44" spans="1:27" ht="13.5">
      <c r="A44" s="5" t="s">
        <v>48</v>
      </c>
      <c r="B44" s="3"/>
      <c r="C44" s="22">
        <v>702708181</v>
      </c>
      <c r="D44" s="22"/>
      <c r="E44" s="23">
        <v>732066590</v>
      </c>
      <c r="F44" s="24">
        <v>906974310</v>
      </c>
      <c r="G44" s="24">
        <v>47004519</v>
      </c>
      <c r="H44" s="24">
        <v>124852084</v>
      </c>
      <c r="I44" s="24">
        <v>54232542</v>
      </c>
      <c r="J44" s="24">
        <v>226089145</v>
      </c>
      <c r="K44" s="24">
        <v>64154930</v>
      </c>
      <c r="L44" s="24">
        <v>66196219</v>
      </c>
      <c r="M44" s="24">
        <v>57508262</v>
      </c>
      <c r="N44" s="24">
        <v>187859411</v>
      </c>
      <c r="O44" s="24">
        <v>54588245</v>
      </c>
      <c r="P44" s="24">
        <v>65213818</v>
      </c>
      <c r="Q44" s="24">
        <v>66071936</v>
      </c>
      <c r="R44" s="24">
        <v>185873999</v>
      </c>
      <c r="S44" s="24"/>
      <c r="T44" s="24"/>
      <c r="U44" s="24"/>
      <c r="V44" s="24"/>
      <c r="W44" s="24">
        <v>599822555</v>
      </c>
      <c r="X44" s="24">
        <v>558159570</v>
      </c>
      <c r="Y44" s="24">
        <v>41662985</v>
      </c>
      <c r="Z44" s="6">
        <v>7.46</v>
      </c>
      <c r="AA44" s="22">
        <v>906974310</v>
      </c>
    </row>
    <row r="45" spans="1:27" ht="13.5">
      <c r="A45" s="5" t="s">
        <v>49</v>
      </c>
      <c r="B45" s="3"/>
      <c r="C45" s="25">
        <v>482618368</v>
      </c>
      <c r="D45" s="25"/>
      <c r="E45" s="26">
        <v>532693660</v>
      </c>
      <c r="F45" s="27">
        <v>578501830</v>
      </c>
      <c r="G45" s="27">
        <v>40598682</v>
      </c>
      <c r="H45" s="27">
        <v>67866507</v>
      </c>
      <c r="I45" s="27">
        <v>29207107</v>
      </c>
      <c r="J45" s="27">
        <v>137672296</v>
      </c>
      <c r="K45" s="27">
        <v>33409627</v>
      </c>
      <c r="L45" s="27">
        <v>47236167</v>
      </c>
      <c r="M45" s="27">
        <v>33910976</v>
      </c>
      <c r="N45" s="27">
        <v>114556770</v>
      </c>
      <c r="O45" s="27">
        <v>36346248</v>
      </c>
      <c r="P45" s="27">
        <v>38216681</v>
      </c>
      <c r="Q45" s="27">
        <v>31670823</v>
      </c>
      <c r="R45" s="27">
        <v>106233752</v>
      </c>
      <c r="S45" s="27"/>
      <c r="T45" s="27"/>
      <c r="U45" s="27"/>
      <c r="V45" s="27"/>
      <c r="W45" s="27">
        <v>358462818</v>
      </c>
      <c r="X45" s="27">
        <v>363032660</v>
      </c>
      <c r="Y45" s="27">
        <v>-4569842</v>
      </c>
      <c r="Z45" s="7">
        <v>-1.26</v>
      </c>
      <c r="AA45" s="25">
        <v>578501830</v>
      </c>
    </row>
    <row r="46" spans="1:27" ht="13.5">
      <c r="A46" s="5" t="s">
        <v>50</v>
      </c>
      <c r="B46" s="3"/>
      <c r="C46" s="22">
        <v>271245442</v>
      </c>
      <c r="D46" s="22"/>
      <c r="E46" s="23">
        <v>216391580</v>
      </c>
      <c r="F46" s="24">
        <v>313616120</v>
      </c>
      <c r="G46" s="24">
        <v>19760600</v>
      </c>
      <c r="H46" s="24">
        <v>62571327</v>
      </c>
      <c r="I46" s="24">
        <v>15670209</v>
      </c>
      <c r="J46" s="24">
        <v>98002136</v>
      </c>
      <c r="K46" s="24">
        <v>14808695</v>
      </c>
      <c r="L46" s="24">
        <v>24024745</v>
      </c>
      <c r="M46" s="24">
        <v>24167439</v>
      </c>
      <c r="N46" s="24">
        <v>63000879</v>
      </c>
      <c r="O46" s="24">
        <v>16257132</v>
      </c>
      <c r="P46" s="24">
        <v>14687518</v>
      </c>
      <c r="Q46" s="24">
        <v>20273173</v>
      </c>
      <c r="R46" s="24">
        <v>51217823</v>
      </c>
      <c r="S46" s="24"/>
      <c r="T46" s="24"/>
      <c r="U46" s="24"/>
      <c r="V46" s="24"/>
      <c r="W46" s="24">
        <v>212220838</v>
      </c>
      <c r="X46" s="24">
        <v>162764960</v>
      </c>
      <c r="Y46" s="24">
        <v>49455878</v>
      </c>
      <c r="Z46" s="6">
        <v>30.38</v>
      </c>
      <c r="AA46" s="22">
        <v>313616120</v>
      </c>
    </row>
    <row r="47" spans="1:27" ht="13.5">
      <c r="A47" s="2" t="s">
        <v>51</v>
      </c>
      <c r="B47" s="8" t="s">
        <v>52</v>
      </c>
      <c r="C47" s="19">
        <v>15509354</v>
      </c>
      <c r="D47" s="19"/>
      <c r="E47" s="20">
        <v>16391100</v>
      </c>
      <c r="F47" s="21">
        <v>18917860</v>
      </c>
      <c r="G47" s="21">
        <v>955071</v>
      </c>
      <c r="H47" s="21">
        <v>969482</v>
      </c>
      <c r="I47" s="21">
        <v>2319216</v>
      </c>
      <c r="J47" s="21">
        <v>4243769</v>
      </c>
      <c r="K47" s="21">
        <v>1291848</v>
      </c>
      <c r="L47" s="21">
        <v>1140971</v>
      </c>
      <c r="M47" s="21">
        <v>1167043</v>
      </c>
      <c r="N47" s="21">
        <v>3599862</v>
      </c>
      <c r="O47" s="21">
        <v>1378495</v>
      </c>
      <c r="P47" s="21">
        <v>1283123</v>
      </c>
      <c r="Q47" s="21">
        <v>1131500</v>
      </c>
      <c r="R47" s="21">
        <v>3793118</v>
      </c>
      <c r="S47" s="21"/>
      <c r="T47" s="21"/>
      <c r="U47" s="21"/>
      <c r="V47" s="21"/>
      <c r="W47" s="21">
        <v>11636749</v>
      </c>
      <c r="X47" s="21">
        <v>11908280</v>
      </c>
      <c r="Y47" s="21">
        <v>-271531</v>
      </c>
      <c r="Z47" s="4">
        <v>-2.28</v>
      </c>
      <c r="AA47" s="19">
        <v>18917860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8776203846</v>
      </c>
      <c r="D48" s="40">
        <f>+D28+D32+D38+D42+D47</f>
        <v>0</v>
      </c>
      <c r="E48" s="41">
        <f t="shared" si="9"/>
        <v>9503482596</v>
      </c>
      <c r="F48" s="42">
        <f t="shared" si="9"/>
        <v>9823532446</v>
      </c>
      <c r="G48" s="42">
        <f t="shared" si="9"/>
        <v>780656209</v>
      </c>
      <c r="H48" s="42">
        <f t="shared" si="9"/>
        <v>1123774429</v>
      </c>
      <c r="I48" s="42">
        <f t="shared" si="9"/>
        <v>537302694</v>
      </c>
      <c r="J48" s="42">
        <f t="shared" si="9"/>
        <v>2441733332</v>
      </c>
      <c r="K48" s="42">
        <f t="shared" si="9"/>
        <v>620804418</v>
      </c>
      <c r="L48" s="42">
        <f t="shared" si="9"/>
        <v>761015207</v>
      </c>
      <c r="M48" s="42">
        <f t="shared" si="9"/>
        <v>626138527</v>
      </c>
      <c r="N48" s="42">
        <f t="shared" si="9"/>
        <v>2007958152</v>
      </c>
      <c r="O48" s="42">
        <f t="shared" si="9"/>
        <v>656670619</v>
      </c>
      <c r="P48" s="42">
        <f t="shared" si="9"/>
        <v>630710454</v>
      </c>
      <c r="Q48" s="42">
        <f t="shared" si="9"/>
        <v>630703507</v>
      </c>
      <c r="R48" s="42">
        <f t="shared" si="9"/>
        <v>1918084580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6367776064</v>
      </c>
      <c r="X48" s="42">
        <f t="shared" si="9"/>
        <v>7043172270</v>
      </c>
      <c r="Y48" s="42">
        <f t="shared" si="9"/>
        <v>-675396206</v>
      </c>
      <c r="Z48" s="43">
        <f>+IF(X48&lt;&gt;0,+(Y48/X48)*100,0)</f>
        <v>-9.589375072888853</v>
      </c>
      <c r="AA48" s="40">
        <f>+AA28+AA32+AA38+AA42+AA47</f>
        <v>9823532446</v>
      </c>
    </row>
    <row r="49" spans="1:27" ht="13.5">
      <c r="A49" s="14" t="s">
        <v>58</v>
      </c>
      <c r="B49" s="15"/>
      <c r="C49" s="44">
        <f aca="true" t="shared" si="10" ref="C49:Y49">+C25-C48</f>
        <v>783175594</v>
      </c>
      <c r="D49" s="44">
        <f>+D25-D48</f>
        <v>0</v>
      </c>
      <c r="E49" s="45">
        <f t="shared" si="10"/>
        <v>863041144</v>
      </c>
      <c r="F49" s="46">
        <f t="shared" si="10"/>
        <v>507741395</v>
      </c>
      <c r="G49" s="46">
        <f t="shared" si="10"/>
        <v>319174756</v>
      </c>
      <c r="H49" s="46">
        <f t="shared" si="10"/>
        <v>-505943046</v>
      </c>
      <c r="I49" s="46">
        <f t="shared" si="10"/>
        <v>330000419</v>
      </c>
      <c r="J49" s="46">
        <f t="shared" si="10"/>
        <v>143232129</v>
      </c>
      <c r="K49" s="46">
        <f t="shared" si="10"/>
        <v>41259641</v>
      </c>
      <c r="L49" s="46">
        <f t="shared" si="10"/>
        <v>-192979059</v>
      </c>
      <c r="M49" s="46">
        <f t="shared" si="10"/>
        <v>374316149</v>
      </c>
      <c r="N49" s="46">
        <f t="shared" si="10"/>
        <v>222596731</v>
      </c>
      <c r="O49" s="46">
        <f t="shared" si="10"/>
        <v>89249682</v>
      </c>
      <c r="P49" s="46">
        <f t="shared" si="10"/>
        <v>-208727612</v>
      </c>
      <c r="Q49" s="46">
        <f t="shared" si="10"/>
        <v>778971699</v>
      </c>
      <c r="R49" s="46">
        <f t="shared" si="10"/>
        <v>659493769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1025322629</v>
      </c>
      <c r="X49" s="46">
        <f>IF(F25=F48,0,X25-X48)</f>
        <v>909984230</v>
      </c>
      <c r="Y49" s="46">
        <f t="shared" si="10"/>
        <v>115338399</v>
      </c>
      <c r="Z49" s="47">
        <f>+IF(X49&lt;&gt;0,+(Y49/X49)*100,0)</f>
        <v>12.674768990227447</v>
      </c>
      <c r="AA49" s="44">
        <f>+AA25-AA48</f>
        <v>507741395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2237319484</v>
      </c>
      <c r="D5" s="19">
        <f>SUM(D6:D8)</f>
        <v>0</v>
      </c>
      <c r="E5" s="20">
        <f t="shared" si="0"/>
        <v>3205026121</v>
      </c>
      <c r="F5" s="21">
        <f t="shared" si="0"/>
        <v>3204882473</v>
      </c>
      <c r="G5" s="21">
        <f t="shared" si="0"/>
        <v>143271795</v>
      </c>
      <c r="H5" s="21">
        <f t="shared" si="0"/>
        <v>361943936</v>
      </c>
      <c r="I5" s="21">
        <f t="shared" si="0"/>
        <v>129940146</v>
      </c>
      <c r="J5" s="21">
        <f t="shared" si="0"/>
        <v>635155877</v>
      </c>
      <c r="K5" s="21">
        <f t="shared" si="0"/>
        <v>172384187</v>
      </c>
      <c r="L5" s="21">
        <f t="shared" si="0"/>
        <v>466361921</v>
      </c>
      <c r="M5" s="21">
        <f t="shared" si="0"/>
        <v>-26441818</v>
      </c>
      <c r="N5" s="21">
        <f t="shared" si="0"/>
        <v>612304290</v>
      </c>
      <c r="O5" s="21">
        <f t="shared" si="0"/>
        <v>127295884</v>
      </c>
      <c r="P5" s="21">
        <f t="shared" si="0"/>
        <v>254199914</v>
      </c>
      <c r="Q5" s="21">
        <f t="shared" si="0"/>
        <v>263447040</v>
      </c>
      <c r="R5" s="21">
        <f t="shared" si="0"/>
        <v>644942838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1892403005</v>
      </c>
      <c r="X5" s="21">
        <f t="shared" si="0"/>
        <v>2406590361</v>
      </c>
      <c r="Y5" s="21">
        <f t="shared" si="0"/>
        <v>-514187356</v>
      </c>
      <c r="Z5" s="4">
        <f>+IF(X5&lt;&gt;0,+(Y5/X5)*100,0)</f>
        <v>-21.36580301877142</v>
      </c>
      <c r="AA5" s="19">
        <f>SUM(AA6:AA8)</f>
        <v>3204882473</v>
      </c>
    </row>
    <row r="6" spans="1:27" ht="13.5">
      <c r="A6" s="5" t="s">
        <v>33</v>
      </c>
      <c r="B6" s="3"/>
      <c r="C6" s="22"/>
      <c r="D6" s="22"/>
      <c r="E6" s="23">
        <v>2821260</v>
      </c>
      <c r="F6" s="24">
        <v>2821260</v>
      </c>
      <c r="G6" s="24"/>
      <c r="H6" s="24"/>
      <c r="I6" s="24"/>
      <c r="J6" s="24"/>
      <c r="K6" s="24"/>
      <c r="L6" s="24"/>
      <c r="M6" s="24">
        <v>-295141225</v>
      </c>
      <c r="N6" s="24">
        <v>-295141225</v>
      </c>
      <c r="O6" s="24">
        <v>10972</v>
      </c>
      <c r="P6" s="24"/>
      <c r="Q6" s="24"/>
      <c r="R6" s="24">
        <v>10972</v>
      </c>
      <c r="S6" s="24"/>
      <c r="T6" s="24"/>
      <c r="U6" s="24"/>
      <c r="V6" s="24"/>
      <c r="W6" s="24">
        <v>-295130253</v>
      </c>
      <c r="X6" s="24">
        <v>2115945</v>
      </c>
      <c r="Y6" s="24">
        <v>-297246198</v>
      </c>
      <c r="Z6" s="6">
        <v>-14047.92</v>
      </c>
      <c r="AA6" s="22">
        <v>2821260</v>
      </c>
    </row>
    <row r="7" spans="1:27" ht="13.5">
      <c r="A7" s="5" t="s">
        <v>34</v>
      </c>
      <c r="B7" s="3"/>
      <c r="C7" s="25">
        <v>2212678310</v>
      </c>
      <c r="D7" s="25"/>
      <c r="E7" s="26">
        <v>3150040685</v>
      </c>
      <c r="F7" s="27">
        <v>3149573611</v>
      </c>
      <c r="G7" s="27">
        <v>142536891</v>
      </c>
      <c r="H7" s="27">
        <v>360686733</v>
      </c>
      <c r="I7" s="27">
        <v>127552779</v>
      </c>
      <c r="J7" s="27">
        <v>630776403</v>
      </c>
      <c r="K7" s="27">
        <v>170277047</v>
      </c>
      <c r="L7" s="27">
        <v>464808252</v>
      </c>
      <c r="M7" s="27">
        <v>267371480</v>
      </c>
      <c r="N7" s="27">
        <v>902456779</v>
      </c>
      <c r="O7" s="27">
        <v>124652006</v>
      </c>
      <c r="P7" s="27">
        <v>252757707</v>
      </c>
      <c r="Q7" s="27">
        <v>262091565</v>
      </c>
      <c r="R7" s="27">
        <v>639501278</v>
      </c>
      <c r="S7" s="27"/>
      <c r="T7" s="27"/>
      <c r="U7" s="27"/>
      <c r="V7" s="27"/>
      <c r="W7" s="27">
        <v>2172734460</v>
      </c>
      <c r="X7" s="27">
        <v>2365108713</v>
      </c>
      <c r="Y7" s="27">
        <v>-192374253</v>
      </c>
      <c r="Z7" s="7">
        <v>-8.13</v>
      </c>
      <c r="AA7" s="25">
        <v>3149573611</v>
      </c>
    </row>
    <row r="8" spans="1:27" ht="13.5">
      <c r="A8" s="5" t="s">
        <v>35</v>
      </c>
      <c r="B8" s="3"/>
      <c r="C8" s="22">
        <v>24641174</v>
      </c>
      <c r="D8" s="22"/>
      <c r="E8" s="23">
        <v>52164176</v>
      </c>
      <c r="F8" s="24">
        <v>52487602</v>
      </c>
      <c r="G8" s="24">
        <v>734904</v>
      </c>
      <c r="H8" s="24">
        <v>1257203</v>
      </c>
      <c r="I8" s="24">
        <v>2387367</v>
      </c>
      <c r="J8" s="24">
        <v>4379474</v>
      </c>
      <c r="K8" s="24">
        <v>2107140</v>
      </c>
      <c r="L8" s="24">
        <v>1553669</v>
      </c>
      <c r="M8" s="24">
        <v>1327927</v>
      </c>
      <c r="N8" s="24">
        <v>4988736</v>
      </c>
      <c r="O8" s="24">
        <v>2632906</v>
      </c>
      <c r="P8" s="24">
        <v>1442207</v>
      </c>
      <c r="Q8" s="24">
        <v>1355475</v>
      </c>
      <c r="R8" s="24">
        <v>5430588</v>
      </c>
      <c r="S8" s="24"/>
      <c r="T8" s="24"/>
      <c r="U8" s="24"/>
      <c r="V8" s="24"/>
      <c r="W8" s="24">
        <v>14798798</v>
      </c>
      <c r="X8" s="24">
        <v>39365703</v>
      </c>
      <c r="Y8" s="24">
        <v>-24566905</v>
      </c>
      <c r="Z8" s="6">
        <v>-62.41</v>
      </c>
      <c r="AA8" s="22">
        <v>52487602</v>
      </c>
    </row>
    <row r="9" spans="1:27" ht="13.5">
      <c r="A9" s="2" t="s">
        <v>36</v>
      </c>
      <c r="B9" s="3"/>
      <c r="C9" s="19">
        <f aca="true" t="shared" si="1" ref="C9:Y9">SUM(C10:C14)</f>
        <v>78290761</v>
      </c>
      <c r="D9" s="19">
        <f>SUM(D10:D14)</f>
        <v>0</v>
      </c>
      <c r="E9" s="20">
        <f t="shared" si="1"/>
        <v>244241717</v>
      </c>
      <c r="F9" s="21">
        <f t="shared" si="1"/>
        <v>244012256</v>
      </c>
      <c r="G9" s="21">
        <f t="shared" si="1"/>
        <v>1783259</v>
      </c>
      <c r="H9" s="21">
        <f t="shared" si="1"/>
        <v>1829217</v>
      </c>
      <c r="I9" s="21">
        <f t="shared" si="1"/>
        <v>1888520</v>
      </c>
      <c r="J9" s="21">
        <f t="shared" si="1"/>
        <v>5500996</v>
      </c>
      <c r="K9" s="21">
        <f t="shared" si="1"/>
        <v>1715521</v>
      </c>
      <c r="L9" s="21">
        <f t="shared" si="1"/>
        <v>1756227</v>
      </c>
      <c r="M9" s="21">
        <f t="shared" si="1"/>
        <v>1943370</v>
      </c>
      <c r="N9" s="21">
        <f t="shared" si="1"/>
        <v>5415118</v>
      </c>
      <c r="O9" s="21">
        <f t="shared" si="1"/>
        <v>1671466</v>
      </c>
      <c r="P9" s="21">
        <f t="shared" si="1"/>
        <v>1878945</v>
      </c>
      <c r="Q9" s="21">
        <f t="shared" si="1"/>
        <v>2421374</v>
      </c>
      <c r="R9" s="21">
        <f t="shared" si="1"/>
        <v>5971785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16887899</v>
      </c>
      <c r="X9" s="21">
        <f t="shared" si="1"/>
        <v>183009186</v>
      </c>
      <c r="Y9" s="21">
        <f t="shared" si="1"/>
        <v>-166121287</v>
      </c>
      <c r="Z9" s="4">
        <f>+IF(X9&lt;&gt;0,+(Y9/X9)*100,0)</f>
        <v>-90.77210310087932</v>
      </c>
      <c r="AA9" s="19">
        <f>SUM(AA10:AA14)</f>
        <v>244012256</v>
      </c>
    </row>
    <row r="10" spans="1:27" ht="13.5">
      <c r="A10" s="5" t="s">
        <v>37</v>
      </c>
      <c r="B10" s="3"/>
      <c r="C10" s="22">
        <v>6590781</v>
      </c>
      <c r="D10" s="22"/>
      <c r="E10" s="23">
        <v>8818586</v>
      </c>
      <c r="F10" s="24">
        <v>8565125</v>
      </c>
      <c r="G10" s="24">
        <v>385759</v>
      </c>
      <c r="H10" s="24">
        <v>391410</v>
      </c>
      <c r="I10" s="24">
        <v>513792</v>
      </c>
      <c r="J10" s="24">
        <v>1290961</v>
      </c>
      <c r="K10" s="24">
        <v>430080</v>
      </c>
      <c r="L10" s="24">
        <v>379024</v>
      </c>
      <c r="M10" s="24">
        <v>749899</v>
      </c>
      <c r="N10" s="24">
        <v>1559003</v>
      </c>
      <c r="O10" s="24">
        <v>347133</v>
      </c>
      <c r="P10" s="24">
        <v>288896</v>
      </c>
      <c r="Q10" s="24">
        <v>409515</v>
      </c>
      <c r="R10" s="24">
        <v>1045544</v>
      </c>
      <c r="S10" s="24"/>
      <c r="T10" s="24"/>
      <c r="U10" s="24"/>
      <c r="V10" s="24"/>
      <c r="W10" s="24">
        <v>3895508</v>
      </c>
      <c r="X10" s="24">
        <v>6423840</v>
      </c>
      <c r="Y10" s="24">
        <v>-2528332</v>
      </c>
      <c r="Z10" s="6">
        <v>-39.36</v>
      </c>
      <c r="AA10" s="22">
        <v>8565125</v>
      </c>
    </row>
    <row r="11" spans="1:27" ht="13.5">
      <c r="A11" s="5" t="s">
        <v>38</v>
      </c>
      <c r="B11" s="3"/>
      <c r="C11" s="22">
        <v>2206733</v>
      </c>
      <c r="D11" s="22"/>
      <c r="E11" s="23">
        <v>2404688</v>
      </c>
      <c r="F11" s="24">
        <v>2404688</v>
      </c>
      <c r="G11" s="24">
        <v>84512</v>
      </c>
      <c r="H11" s="24">
        <v>118858</v>
      </c>
      <c r="I11" s="24">
        <v>108901</v>
      </c>
      <c r="J11" s="24">
        <v>312271</v>
      </c>
      <c r="K11" s="24">
        <v>144189</v>
      </c>
      <c r="L11" s="24">
        <v>226125</v>
      </c>
      <c r="M11" s="24">
        <v>302065</v>
      </c>
      <c r="N11" s="24">
        <v>672379</v>
      </c>
      <c r="O11" s="24">
        <v>197236</v>
      </c>
      <c r="P11" s="24">
        <v>126170</v>
      </c>
      <c r="Q11" s="24">
        <v>166508</v>
      </c>
      <c r="R11" s="24">
        <v>489914</v>
      </c>
      <c r="S11" s="24"/>
      <c r="T11" s="24"/>
      <c r="U11" s="24"/>
      <c r="V11" s="24"/>
      <c r="W11" s="24">
        <v>1474564</v>
      </c>
      <c r="X11" s="24">
        <v>1803519</v>
      </c>
      <c r="Y11" s="24">
        <v>-328955</v>
      </c>
      <c r="Z11" s="6">
        <v>-18.24</v>
      </c>
      <c r="AA11" s="22">
        <v>2404688</v>
      </c>
    </row>
    <row r="12" spans="1:27" ht="13.5">
      <c r="A12" s="5" t="s">
        <v>39</v>
      </c>
      <c r="B12" s="3"/>
      <c r="C12" s="22">
        <v>52147762</v>
      </c>
      <c r="D12" s="22"/>
      <c r="E12" s="23">
        <v>98130471</v>
      </c>
      <c r="F12" s="24">
        <v>98154471</v>
      </c>
      <c r="G12" s="24">
        <v>687909</v>
      </c>
      <c r="H12" s="24">
        <v>679015</v>
      </c>
      <c r="I12" s="24">
        <v>585726</v>
      </c>
      <c r="J12" s="24">
        <v>1952650</v>
      </c>
      <c r="K12" s="24">
        <v>499054</v>
      </c>
      <c r="L12" s="24">
        <v>522880</v>
      </c>
      <c r="M12" s="24">
        <v>298876</v>
      </c>
      <c r="N12" s="24">
        <v>1320810</v>
      </c>
      <c r="O12" s="24">
        <v>489994</v>
      </c>
      <c r="P12" s="24">
        <v>814337</v>
      </c>
      <c r="Q12" s="24">
        <v>1191011</v>
      </c>
      <c r="R12" s="24">
        <v>2495342</v>
      </c>
      <c r="S12" s="24"/>
      <c r="T12" s="24"/>
      <c r="U12" s="24"/>
      <c r="V12" s="24"/>
      <c r="W12" s="24">
        <v>5768802</v>
      </c>
      <c r="X12" s="24">
        <v>73615851</v>
      </c>
      <c r="Y12" s="24">
        <v>-67847049</v>
      </c>
      <c r="Z12" s="6">
        <v>-92.16</v>
      </c>
      <c r="AA12" s="22">
        <v>98154471</v>
      </c>
    </row>
    <row r="13" spans="1:27" ht="13.5">
      <c r="A13" s="5" t="s">
        <v>40</v>
      </c>
      <c r="B13" s="3"/>
      <c r="C13" s="22">
        <v>17343932</v>
      </c>
      <c r="D13" s="22"/>
      <c r="E13" s="23">
        <v>134876848</v>
      </c>
      <c r="F13" s="24">
        <v>134876848</v>
      </c>
      <c r="G13" s="24">
        <v>625079</v>
      </c>
      <c r="H13" s="24">
        <v>639934</v>
      </c>
      <c r="I13" s="24">
        <v>680101</v>
      </c>
      <c r="J13" s="24">
        <v>1945114</v>
      </c>
      <c r="K13" s="24">
        <v>642198</v>
      </c>
      <c r="L13" s="24">
        <v>628198</v>
      </c>
      <c r="M13" s="24">
        <v>592530</v>
      </c>
      <c r="N13" s="24">
        <v>1862926</v>
      </c>
      <c r="O13" s="24">
        <v>637103</v>
      </c>
      <c r="P13" s="24">
        <v>649542</v>
      </c>
      <c r="Q13" s="24">
        <v>654340</v>
      </c>
      <c r="R13" s="24">
        <v>1940985</v>
      </c>
      <c r="S13" s="24"/>
      <c r="T13" s="24"/>
      <c r="U13" s="24"/>
      <c r="V13" s="24"/>
      <c r="W13" s="24">
        <v>5749025</v>
      </c>
      <c r="X13" s="24">
        <v>101157633</v>
      </c>
      <c r="Y13" s="24">
        <v>-95408608</v>
      </c>
      <c r="Z13" s="6">
        <v>-94.32</v>
      </c>
      <c r="AA13" s="22">
        <v>134876848</v>
      </c>
    </row>
    <row r="14" spans="1:27" ht="13.5">
      <c r="A14" s="5" t="s">
        <v>41</v>
      </c>
      <c r="B14" s="3"/>
      <c r="C14" s="25">
        <v>1553</v>
      </c>
      <c r="D14" s="25"/>
      <c r="E14" s="26">
        <v>11124</v>
      </c>
      <c r="F14" s="27">
        <v>11124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8343</v>
      </c>
      <c r="Y14" s="27">
        <v>-8343</v>
      </c>
      <c r="Z14" s="7">
        <v>-100</v>
      </c>
      <c r="AA14" s="25">
        <v>11124</v>
      </c>
    </row>
    <row r="15" spans="1:27" ht="13.5">
      <c r="A15" s="2" t="s">
        <v>42</v>
      </c>
      <c r="B15" s="8"/>
      <c r="C15" s="19">
        <f aca="true" t="shared" si="2" ref="C15:Y15">SUM(C16:C18)</f>
        <v>7114060</v>
      </c>
      <c r="D15" s="19">
        <f>SUM(D16:D18)</f>
        <v>0</v>
      </c>
      <c r="E15" s="20">
        <f t="shared" si="2"/>
        <v>13662890</v>
      </c>
      <c r="F15" s="21">
        <f t="shared" si="2"/>
        <v>13662890</v>
      </c>
      <c r="G15" s="21">
        <f t="shared" si="2"/>
        <v>769927</v>
      </c>
      <c r="H15" s="21">
        <f t="shared" si="2"/>
        <v>568804</v>
      </c>
      <c r="I15" s="21">
        <f t="shared" si="2"/>
        <v>787622</v>
      </c>
      <c r="J15" s="21">
        <f t="shared" si="2"/>
        <v>2126353</v>
      </c>
      <c r="K15" s="21">
        <f t="shared" si="2"/>
        <v>726490</v>
      </c>
      <c r="L15" s="21">
        <f t="shared" si="2"/>
        <v>962943</v>
      </c>
      <c r="M15" s="21">
        <f t="shared" si="2"/>
        <v>661531</v>
      </c>
      <c r="N15" s="21">
        <f t="shared" si="2"/>
        <v>2350964</v>
      </c>
      <c r="O15" s="21">
        <f t="shared" si="2"/>
        <v>548843</v>
      </c>
      <c r="P15" s="21">
        <f t="shared" si="2"/>
        <v>1397539</v>
      </c>
      <c r="Q15" s="21">
        <f t="shared" si="2"/>
        <v>291543</v>
      </c>
      <c r="R15" s="21">
        <f t="shared" si="2"/>
        <v>2237925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6715242</v>
      </c>
      <c r="X15" s="21">
        <f t="shared" si="2"/>
        <v>10247166</v>
      </c>
      <c r="Y15" s="21">
        <f t="shared" si="2"/>
        <v>-3531924</v>
      </c>
      <c r="Z15" s="4">
        <f>+IF(X15&lt;&gt;0,+(Y15/X15)*100,0)</f>
        <v>-34.46732491695752</v>
      </c>
      <c r="AA15" s="19">
        <f>SUM(AA16:AA18)</f>
        <v>13662890</v>
      </c>
    </row>
    <row r="16" spans="1:27" ht="13.5">
      <c r="A16" s="5" t="s">
        <v>43</v>
      </c>
      <c r="B16" s="3"/>
      <c r="C16" s="22">
        <v>5515289</v>
      </c>
      <c r="D16" s="22"/>
      <c r="E16" s="23">
        <v>11706660</v>
      </c>
      <c r="F16" s="24">
        <v>11706660</v>
      </c>
      <c r="G16" s="24">
        <v>667232</v>
      </c>
      <c r="H16" s="24">
        <v>484594</v>
      </c>
      <c r="I16" s="24">
        <v>728695</v>
      </c>
      <c r="J16" s="24">
        <v>1880521</v>
      </c>
      <c r="K16" s="24">
        <v>607904</v>
      </c>
      <c r="L16" s="24">
        <v>894589</v>
      </c>
      <c r="M16" s="24">
        <v>457986</v>
      </c>
      <c r="N16" s="24">
        <v>1960479</v>
      </c>
      <c r="O16" s="24">
        <v>427488</v>
      </c>
      <c r="P16" s="24">
        <v>1160519</v>
      </c>
      <c r="Q16" s="24">
        <v>404374</v>
      </c>
      <c r="R16" s="24">
        <v>1992381</v>
      </c>
      <c r="S16" s="24"/>
      <c r="T16" s="24"/>
      <c r="U16" s="24"/>
      <c r="V16" s="24"/>
      <c r="W16" s="24">
        <v>5833381</v>
      </c>
      <c r="X16" s="24">
        <v>8779995</v>
      </c>
      <c r="Y16" s="24">
        <v>-2946614</v>
      </c>
      <c r="Z16" s="6">
        <v>-33.56</v>
      </c>
      <c r="AA16" s="22">
        <v>11706660</v>
      </c>
    </row>
    <row r="17" spans="1:27" ht="13.5">
      <c r="A17" s="5" t="s">
        <v>44</v>
      </c>
      <c r="B17" s="3"/>
      <c r="C17" s="22">
        <v>1036755</v>
      </c>
      <c r="D17" s="22"/>
      <c r="E17" s="23">
        <v>1710024</v>
      </c>
      <c r="F17" s="24">
        <v>1710024</v>
      </c>
      <c r="G17" s="24">
        <v>87296</v>
      </c>
      <c r="H17" s="24">
        <v>49519</v>
      </c>
      <c r="I17" s="24">
        <v>34948</v>
      </c>
      <c r="J17" s="24">
        <v>171763</v>
      </c>
      <c r="K17" s="24">
        <v>115224</v>
      </c>
      <c r="L17" s="24">
        <v>54121</v>
      </c>
      <c r="M17" s="24">
        <v>187555</v>
      </c>
      <c r="N17" s="24">
        <v>356900</v>
      </c>
      <c r="O17" s="24">
        <v>113435</v>
      </c>
      <c r="P17" s="24">
        <v>228414</v>
      </c>
      <c r="Q17" s="24">
        <v>-123609</v>
      </c>
      <c r="R17" s="24">
        <v>218240</v>
      </c>
      <c r="S17" s="24"/>
      <c r="T17" s="24"/>
      <c r="U17" s="24"/>
      <c r="V17" s="24"/>
      <c r="W17" s="24">
        <v>746903</v>
      </c>
      <c r="X17" s="24">
        <v>1282518</v>
      </c>
      <c r="Y17" s="24">
        <v>-535615</v>
      </c>
      <c r="Z17" s="6">
        <v>-41.76</v>
      </c>
      <c r="AA17" s="22">
        <v>1710024</v>
      </c>
    </row>
    <row r="18" spans="1:27" ht="13.5">
      <c r="A18" s="5" t="s">
        <v>45</v>
      </c>
      <c r="B18" s="3"/>
      <c r="C18" s="22">
        <v>562016</v>
      </c>
      <c r="D18" s="22"/>
      <c r="E18" s="23">
        <v>246206</v>
      </c>
      <c r="F18" s="24">
        <v>246206</v>
      </c>
      <c r="G18" s="24">
        <v>15399</v>
      </c>
      <c r="H18" s="24">
        <v>34691</v>
      </c>
      <c r="I18" s="24">
        <v>23979</v>
      </c>
      <c r="J18" s="24">
        <v>74069</v>
      </c>
      <c r="K18" s="24">
        <v>3362</v>
      </c>
      <c r="L18" s="24">
        <v>14233</v>
      </c>
      <c r="M18" s="24">
        <v>15990</v>
      </c>
      <c r="N18" s="24">
        <v>33585</v>
      </c>
      <c r="O18" s="24">
        <v>7920</v>
      </c>
      <c r="P18" s="24">
        <v>8606</v>
      </c>
      <c r="Q18" s="24">
        <v>10778</v>
      </c>
      <c r="R18" s="24">
        <v>27304</v>
      </c>
      <c r="S18" s="24"/>
      <c r="T18" s="24"/>
      <c r="U18" s="24"/>
      <c r="V18" s="24"/>
      <c r="W18" s="24">
        <v>134958</v>
      </c>
      <c r="X18" s="24">
        <v>184653</v>
      </c>
      <c r="Y18" s="24">
        <v>-49695</v>
      </c>
      <c r="Z18" s="6">
        <v>-26.91</v>
      </c>
      <c r="AA18" s="22">
        <v>246206</v>
      </c>
    </row>
    <row r="19" spans="1:27" ht="13.5">
      <c r="A19" s="2" t="s">
        <v>46</v>
      </c>
      <c r="B19" s="8"/>
      <c r="C19" s="19">
        <f aca="true" t="shared" si="3" ref="C19:Y19">SUM(C20:C23)</f>
        <v>3363045206</v>
      </c>
      <c r="D19" s="19">
        <f>SUM(D20:D23)</f>
        <v>0</v>
      </c>
      <c r="E19" s="20">
        <f t="shared" si="3"/>
        <v>4105094336</v>
      </c>
      <c r="F19" s="21">
        <f t="shared" si="3"/>
        <v>4104969551</v>
      </c>
      <c r="G19" s="21">
        <f t="shared" si="3"/>
        <v>406922105</v>
      </c>
      <c r="H19" s="21">
        <f t="shared" si="3"/>
        <v>433981689</v>
      </c>
      <c r="I19" s="21">
        <f t="shared" si="3"/>
        <v>317832452</v>
      </c>
      <c r="J19" s="21">
        <f t="shared" si="3"/>
        <v>1158736246</v>
      </c>
      <c r="K19" s="21">
        <f t="shared" si="3"/>
        <v>273501009</v>
      </c>
      <c r="L19" s="21">
        <f t="shared" si="3"/>
        <v>256767520</v>
      </c>
      <c r="M19" s="21">
        <f t="shared" si="3"/>
        <v>394883211</v>
      </c>
      <c r="N19" s="21">
        <f t="shared" si="3"/>
        <v>925151740</v>
      </c>
      <c r="O19" s="21">
        <f t="shared" si="3"/>
        <v>270239579</v>
      </c>
      <c r="P19" s="21">
        <f t="shared" si="3"/>
        <v>287819525</v>
      </c>
      <c r="Q19" s="21">
        <f t="shared" si="3"/>
        <v>374576247</v>
      </c>
      <c r="R19" s="21">
        <f t="shared" si="3"/>
        <v>932635351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3016523337</v>
      </c>
      <c r="X19" s="21">
        <f t="shared" si="3"/>
        <v>3050491131</v>
      </c>
      <c r="Y19" s="21">
        <f t="shared" si="3"/>
        <v>-33967794</v>
      </c>
      <c r="Z19" s="4">
        <f>+IF(X19&lt;&gt;0,+(Y19/X19)*100,0)</f>
        <v>-1.113518857826176</v>
      </c>
      <c r="AA19" s="19">
        <f>SUM(AA20:AA23)</f>
        <v>4104969551</v>
      </c>
    </row>
    <row r="20" spans="1:27" ht="13.5">
      <c r="A20" s="5" t="s">
        <v>47</v>
      </c>
      <c r="B20" s="3"/>
      <c r="C20" s="22">
        <v>2038833898</v>
      </c>
      <c r="D20" s="22"/>
      <c r="E20" s="23">
        <v>2560688820</v>
      </c>
      <c r="F20" s="24">
        <v>2560564035</v>
      </c>
      <c r="G20" s="24">
        <v>257617705</v>
      </c>
      <c r="H20" s="24">
        <v>230640384</v>
      </c>
      <c r="I20" s="24">
        <v>235686857</v>
      </c>
      <c r="J20" s="24">
        <v>723944946</v>
      </c>
      <c r="K20" s="24">
        <v>162796470</v>
      </c>
      <c r="L20" s="24">
        <v>166761045</v>
      </c>
      <c r="M20" s="24">
        <v>170854763</v>
      </c>
      <c r="N20" s="24">
        <v>500412278</v>
      </c>
      <c r="O20" s="24">
        <v>163298533</v>
      </c>
      <c r="P20" s="24">
        <v>170584654</v>
      </c>
      <c r="Q20" s="24">
        <v>164771916</v>
      </c>
      <c r="R20" s="24">
        <v>498655103</v>
      </c>
      <c r="S20" s="24"/>
      <c r="T20" s="24"/>
      <c r="U20" s="24"/>
      <c r="V20" s="24"/>
      <c r="W20" s="24">
        <v>1723012327</v>
      </c>
      <c r="X20" s="24">
        <v>1887215923</v>
      </c>
      <c r="Y20" s="24">
        <v>-164203596</v>
      </c>
      <c r="Z20" s="6">
        <v>-8.7</v>
      </c>
      <c r="AA20" s="22">
        <v>2560564035</v>
      </c>
    </row>
    <row r="21" spans="1:27" ht="13.5">
      <c r="A21" s="5" t="s">
        <v>48</v>
      </c>
      <c r="B21" s="3"/>
      <c r="C21" s="22">
        <v>724220326</v>
      </c>
      <c r="D21" s="22"/>
      <c r="E21" s="23">
        <v>930018467</v>
      </c>
      <c r="F21" s="24">
        <v>930018467</v>
      </c>
      <c r="G21" s="24">
        <v>80080915</v>
      </c>
      <c r="H21" s="24">
        <v>107663884</v>
      </c>
      <c r="I21" s="24">
        <v>53401774</v>
      </c>
      <c r="J21" s="24">
        <v>241146573</v>
      </c>
      <c r="K21" s="24">
        <v>83833043</v>
      </c>
      <c r="L21" s="24">
        <v>62012868</v>
      </c>
      <c r="M21" s="24">
        <v>123555650</v>
      </c>
      <c r="N21" s="24">
        <v>269401561</v>
      </c>
      <c r="O21" s="24">
        <v>79112311</v>
      </c>
      <c r="P21" s="24">
        <v>90169637</v>
      </c>
      <c r="Q21" s="24">
        <v>116016600</v>
      </c>
      <c r="R21" s="24">
        <v>285298548</v>
      </c>
      <c r="S21" s="24"/>
      <c r="T21" s="24"/>
      <c r="U21" s="24"/>
      <c r="V21" s="24"/>
      <c r="W21" s="24">
        <v>795846682</v>
      </c>
      <c r="X21" s="24">
        <v>702484919</v>
      </c>
      <c r="Y21" s="24">
        <v>93361763</v>
      </c>
      <c r="Z21" s="6">
        <v>13.29</v>
      </c>
      <c r="AA21" s="22">
        <v>930018467</v>
      </c>
    </row>
    <row r="22" spans="1:27" ht="13.5">
      <c r="A22" s="5" t="s">
        <v>49</v>
      </c>
      <c r="B22" s="3"/>
      <c r="C22" s="25">
        <v>342543006</v>
      </c>
      <c r="D22" s="25"/>
      <c r="E22" s="26">
        <v>339875115</v>
      </c>
      <c r="F22" s="27">
        <v>339875115</v>
      </c>
      <c r="G22" s="27">
        <v>34390362</v>
      </c>
      <c r="H22" s="27">
        <v>44491701</v>
      </c>
      <c r="I22" s="27">
        <v>20659531</v>
      </c>
      <c r="J22" s="27">
        <v>99541594</v>
      </c>
      <c r="K22" s="27">
        <v>19418542</v>
      </c>
      <c r="L22" s="27">
        <v>20293224</v>
      </c>
      <c r="M22" s="27">
        <v>28862334</v>
      </c>
      <c r="N22" s="27">
        <v>68574100</v>
      </c>
      <c r="O22" s="27">
        <v>20110151</v>
      </c>
      <c r="P22" s="27">
        <v>19335142</v>
      </c>
      <c r="Q22" s="27">
        <v>42450492</v>
      </c>
      <c r="R22" s="27">
        <v>81895785</v>
      </c>
      <c r="S22" s="27"/>
      <c r="T22" s="27"/>
      <c r="U22" s="27"/>
      <c r="V22" s="27"/>
      <c r="W22" s="27">
        <v>250011479</v>
      </c>
      <c r="X22" s="27">
        <v>254906334</v>
      </c>
      <c r="Y22" s="27">
        <v>-4894855</v>
      </c>
      <c r="Z22" s="7">
        <v>-1.92</v>
      </c>
      <c r="AA22" s="25">
        <v>339875115</v>
      </c>
    </row>
    <row r="23" spans="1:27" ht="13.5">
      <c r="A23" s="5" t="s">
        <v>50</v>
      </c>
      <c r="B23" s="3"/>
      <c r="C23" s="22">
        <v>257447976</v>
      </c>
      <c r="D23" s="22"/>
      <c r="E23" s="23">
        <v>274511934</v>
      </c>
      <c r="F23" s="24">
        <v>274511934</v>
      </c>
      <c r="G23" s="24">
        <v>34833123</v>
      </c>
      <c r="H23" s="24">
        <v>51185720</v>
      </c>
      <c r="I23" s="24">
        <v>8084290</v>
      </c>
      <c r="J23" s="24">
        <v>94103133</v>
      </c>
      <c r="K23" s="24">
        <v>7452954</v>
      </c>
      <c r="L23" s="24">
        <v>7700383</v>
      </c>
      <c r="M23" s="24">
        <v>71610464</v>
      </c>
      <c r="N23" s="24">
        <v>86763801</v>
      </c>
      <c r="O23" s="24">
        <v>7718584</v>
      </c>
      <c r="P23" s="24">
        <v>7730092</v>
      </c>
      <c r="Q23" s="24">
        <v>51337239</v>
      </c>
      <c r="R23" s="24">
        <v>66785915</v>
      </c>
      <c r="S23" s="24"/>
      <c r="T23" s="24"/>
      <c r="U23" s="24"/>
      <c r="V23" s="24"/>
      <c r="W23" s="24">
        <v>247652849</v>
      </c>
      <c r="X23" s="24">
        <v>205883955</v>
      </c>
      <c r="Y23" s="24">
        <v>41768894</v>
      </c>
      <c r="Z23" s="6">
        <v>20.29</v>
      </c>
      <c r="AA23" s="22">
        <v>274511934</v>
      </c>
    </row>
    <row r="24" spans="1:27" ht="13.5">
      <c r="A24" s="2" t="s">
        <v>51</v>
      </c>
      <c r="B24" s="8" t="s">
        <v>52</v>
      </c>
      <c r="C24" s="19">
        <v>23340782</v>
      </c>
      <c r="D24" s="19"/>
      <c r="E24" s="20">
        <v>24129170</v>
      </c>
      <c r="F24" s="21">
        <v>24627290</v>
      </c>
      <c r="G24" s="21">
        <v>1832456</v>
      </c>
      <c r="H24" s="21">
        <v>1864117</v>
      </c>
      <c r="I24" s="21">
        <v>1965323</v>
      </c>
      <c r="J24" s="21">
        <v>5661896</v>
      </c>
      <c r="K24" s="21">
        <v>2117729</v>
      </c>
      <c r="L24" s="21">
        <v>2254518</v>
      </c>
      <c r="M24" s="21">
        <v>20642</v>
      </c>
      <c r="N24" s="21">
        <v>4392889</v>
      </c>
      <c r="O24" s="21">
        <v>4314184</v>
      </c>
      <c r="P24" s="21">
        <v>1799508</v>
      </c>
      <c r="Q24" s="21">
        <v>18567</v>
      </c>
      <c r="R24" s="21">
        <v>6132259</v>
      </c>
      <c r="S24" s="21"/>
      <c r="T24" s="21"/>
      <c r="U24" s="21"/>
      <c r="V24" s="21"/>
      <c r="W24" s="21">
        <v>16187044</v>
      </c>
      <c r="X24" s="21">
        <v>18470466</v>
      </c>
      <c r="Y24" s="21">
        <v>-2283422</v>
      </c>
      <c r="Z24" s="4">
        <v>-12.36</v>
      </c>
      <c r="AA24" s="19">
        <v>24627290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5709110293</v>
      </c>
      <c r="D25" s="40">
        <f>+D5+D9+D15+D19+D24</f>
        <v>0</v>
      </c>
      <c r="E25" s="41">
        <f t="shared" si="4"/>
        <v>7592154234</v>
      </c>
      <c r="F25" s="42">
        <f t="shared" si="4"/>
        <v>7592154460</v>
      </c>
      <c r="G25" s="42">
        <f t="shared" si="4"/>
        <v>554579542</v>
      </c>
      <c r="H25" s="42">
        <f t="shared" si="4"/>
        <v>800187763</v>
      </c>
      <c r="I25" s="42">
        <f t="shared" si="4"/>
        <v>452414063</v>
      </c>
      <c r="J25" s="42">
        <f t="shared" si="4"/>
        <v>1807181368</v>
      </c>
      <c r="K25" s="42">
        <f t="shared" si="4"/>
        <v>450444936</v>
      </c>
      <c r="L25" s="42">
        <f t="shared" si="4"/>
        <v>728103129</v>
      </c>
      <c r="M25" s="42">
        <f t="shared" si="4"/>
        <v>371066936</v>
      </c>
      <c r="N25" s="42">
        <f t="shared" si="4"/>
        <v>1549615001</v>
      </c>
      <c r="O25" s="42">
        <f t="shared" si="4"/>
        <v>404069956</v>
      </c>
      <c r="P25" s="42">
        <f t="shared" si="4"/>
        <v>547095431</v>
      </c>
      <c r="Q25" s="42">
        <f t="shared" si="4"/>
        <v>640754771</v>
      </c>
      <c r="R25" s="42">
        <f t="shared" si="4"/>
        <v>1591920158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4948716527</v>
      </c>
      <c r="X25" s="42">
        <f t="shared" si="4"/>
        <v>5668808310</v>
      </c>
      <c r="Y25" s="42">
        <f t="shared" si="4"/>
        <v>-720091783</v>
      </c>
      <c r="Z25" s="43">
        <f>+IF(X25&lt;&gt;0,+(Y25/X25)*100,0)</f>
        <v>-12.702701231398667</v>
      </c>
      <c r="AA25" s="40">
        <f>+AA5+AA9+AA15+AA19+AA24</f>
        <v>7592154460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1453502102</v>
      </c>
      <c r="D28" s="19">
        <f>SUM(D29:D31)</f>
        <v>0</v>
      </c>
      <c r="E28" s="20">
        <f t="shared" si="5"/>
        <v>1508710931</v>
      </c>
      <c r="F28" s="21">
        <f t="shared" si="5"/>
        <v>1446466389</v>
      </c>
      <c r="G28" s="21">
        <f t="shared" si="5"/>
        <v>61966645</v>
      </c>
      <c r="H28" s="21">
        <f t="shared" si="5"/>
        <v>92548124</v>
      </c>
      <c r="I28" s="21">
        <f t="shared" si="5"/>
        <v>126445405</v>
      </c>
      <c r="J28" s="21">
        <f t="shared" si="5"/>
        <v>280960174</v>
      </c>
      <c r="K28" s="21">
        <f t="shared" si="5"/>
        <v>96820218</v>
      </c>
      <c r="L28" s="21">
        <f t="shared" si="5"/>
        <v>120002234</v>
      </c>
      <c r="M28" s="21">
        <f t="shared" si="5"/>
        <v>102353119</v>
      </c>
      <c r="N28" s="21">
        <f t="shared" si="5"/>
        <v>319175571</v>
      </c>
      <c r="O28" s="21">
        <f t="shared" si="5"/>
        <v>109751224</v>
      </c>
      <c r="P28" s="21">
        <f t="shared" si="5"/>
        <v>80183118</v>
      </c>
      <c r="Q28" s="21">
        <f t="shared" si="5"/>
        <v>111962729</v>
      </c>
      <c r="R28" s="21">
        <f t="shared" si="5"/>
        <v>301897071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902032816</v>
      </c>
      <c r="X28" s="21">
        <f t="shared" si="5"/>
        <v>1084849794</v>
      </c>
      <c r="Y28" s="21">
        <f t="shared" si="5"/>
        <v>-182816978</v>
      </c>
      <c r="Z28" s="4">
        <f>+IF(X28&lt;&gt;0,+(Y28/X28)*100,0)</f>
        <v>-16.851824004678754</v>
      </c>
      <c r="AA28" s="19">
        <f>SUM(AA29:AA31)</f>
        <v>1446466389</v>
      </c>
    </row>
    <row r="29" spans="1:27" ht="13.5">
      <c r="A29" s="5" t="s">
        <v>33</v>
      </c>
      <c r="B29" s="3"/>
      <c r="C29" s="22">
        <v>396363851</v>
      </c>
      <c r="D29" s="22"/>
      <c r="E29" s="23">
        <v>389604914</v>
      </c>
      <c r="F29" s="24">
        <v>424034398</v>
      </c>
      <c r="G29" s="24">
        <v>17987925</v>
      </c>
      <c r="H29" s="24">
        <v>24690742</v>
      </c>
      <c r="I29" s="24">
        <v>35394945</v>
      </c>
      <c r="J29" s="24">
        <v>78073612</v>
      </c>
      <c r="K29" s="24">
        <v>28414761</v>
      </c>
      <c r="L29" s="24">
        <v>26944385</v>
      </c>
      <c r="M29" s="24">
        <v>24224753</v>
      </c>
      <c r="N29" s="24">
        <v>79583899</v>
      </c>
      <c r="O29" s="24">
        <v>38155230</v>
      </c>
      <c r="P29" s="24">
        <v>23837278</v>
      </c>
      <c r="Q29" s="24">
        <v>26554462</v>
      </c>
      <c r="R29" s="24">
        <v>88546970</v>
      </c>
      <c r="S29" s="24"/>
      <c r="T29" s="24"/>
      <c r="U29" s="24"/>
      <c r="V29" s="24"/>
      <c r="W29" s="24">
        <v>246204481</v>
      </c>
      <c r="X29" s="24">
        <v>318025800</v>
      </c>
      <c r="Y29" s="24">
        <v>-71821319</v>
      </c>
      <c r="Z29" s="6">
        <v>-22.58</v>
      </c>
      <c r="AA29" s="22">
        <v>424034398</v>
      </c>
    </row>
    <row r="30" spans="1:27" ht="13.5">
      <c r="A30" s="5" t="s">
        <v>34</v>
      </c>
      <c r="B30" s="3"/>
      <c r="C30" s="25">
        <v>709514103</v>
      </c>
      <c r="D30" s="25"/>
      <c r="E30" s="26">
        <v>719322023</v>
      </c>
      <c r="F30" s="27">
        <v>622466842</v>
      </c>
      <c r="G30" s="27">
        <v>24955589</v>
      </c>
      <c r="H30" s="27">
        <v>38603569</v>
      </c>
      <c r="I30" s="27">
        <v>41317570</v>
      </c>
      <c r="J30" s="27">
        <v>104876728</v>
      </c>
      <c r="K30" s="27">
        <v>31073149</v>
      </c>
      <c r="L30" s="27">
        <v>56910776</v>
      </c>
      <c r="M30" s="27">
        <v>42981454</v>
      </c>
      <c r="N30" s="27">
        <v>130965379</v>
      </c>
      <c r="O30" s="27">
        <v>38945522</v>
      </c>
      <c r="P30" s="27">
        <v>38469613</v>
      </c>
      <c r="Q30" s="27">
        <v>43566388</v>
      </c>
      <c r="R30" s="27">
        <v>120981523</v>
      </c>
      <c r="S30" s="27"/>
      <c r="T30" s="27"/>
      <c r="U30" s="27"/>
      <c r="V30" s="27"/>
      <c r="W30" s="27">
        <v>356823630</v>
      </c>
      <c r="X30" s="27">
        <v>466850133</v>
      </c>
      <c r="Y30" s="27">
        <v>-110026503</v>
      </c>
      <c r="Z30" s="7">
        <v>-23.57</v>
      </c>
      <c r="AA30" s="25">
        <v>622466842</v>
      </c>
    </row>
    <row r="31" spans="1:27" ht="13.5">
      <c r="A31" s="5" t="s">
        <v>35</v>
      </c>
      <c r="B31" s="3"/>
      <c r="C31" s="22">
        <v>347624148</v>
      </c>
      <c r="D31" s="22"/>
      <c r="E31" s="23">
        <v>399783994</v>
      </c>
      <c r="F31" s="24">
        <v>399965149</v>
      </c>
      <c r="G31" s="24">
        <v>19023131</v>
      </c>
      <c r="H31" s="24">
        <v>29253813</v>
      </c>
      <c r="I31" s="24">
        <v>49732890</v>
      </c>
      <c r="J31" s="24">
        <v>98009834</v>
      </c>
      <c r="K31" s="24">
        <v>37332308</v>
      </c>
      <c r="L31" s="24">
        <v>36147073</v>
      </c>
      <c r="M31" s="24">
        <v>35146912</v>
      </c>
      <c r="N31" s="24">
        <v>108626293</v>
      </c>
      <c r="O31" s="24">
        <v>32650472</v>
      </c>
      <c r="P31" s="24">
        <v>17876227</v>
      </c>
      <c r="Q31" s="24">
        <v>41841879</v>
      </c>
      <c r="R31" s="24">
        <v>92368578</v>
      </c>
      <c r="S31" s="24"/>
      <c r="T31" s="24"/>
      <c r="U31" s="24"/>
      <c r="V31" s="24"/>
      <c r="W31" s="24">
        <v>299004705</v>
      </c>
      <c r="X31" s="24">
        <v>299973861</v>
      </c>
      <c r="Y31" s="24">
        <v>-969156</v>
      </c>
      <c r="Z31" s="6">
        <v>-0.32</v>
      </c>
      <c r="AA31" s="22">
        <v>399965149</v>
      </c>
    </row>
    <row r="32" spans="1:27" ht="13.5">
      <c r="A32" s="2" t="s">
        <v>36</v>
      </c>
      <c r="B32" s="3"/>
      <c r="C32" s="19">
        <f aca="true" t="shared" si="6" ref="C32:Y32">SUM(C33:C37)</f>
        <v>481292404</v>
      </c>
      <c r="D32" s="19">
        <f>SUM(D33:D37)</f>
        <v>0</v>
      </c>
      <c r="E32" s="20">
        <f t="shared" si="6"/>
        <v>655102654</v>
      </c>
      <c r="F32" s="21">
        <f t="shared" si="6"/>
        <v>654622679</v>
      </c>
      <c r="G32" s="21">
        <f t="shared" si="6"/>
        <v>22604085</v>
      </c>
      <c r="H32" s="21">
        <f t="shared" si="6"/>
        <v>48967413</v>
      </c>
      <c r="I32" s="21">
        <f t="shared" si="6"/>
        <v>62617485</v>
      </c>
      <c r="J32" s="21">
        <f t="shared" si="6"/>
        <v>134188983</v>
      </c>
      <c r="K32" s="21">
        <f t="shared" si="6"/>
        <v>48532745</v>
      </c>
      <c r="L32" s="21">
        <f t="shared" si="6"/>
        <v>53019449</v>
      </c>
      <c r="M32" s="21">
        <f t="shared" si="6"/>
        <v>42368830</v>
      </c>
      <c r="N32" s="21">
        <f t="shared" si="6"/>
        <v>143921024</v>
      </c>
      <c r="O32" s="21">
        <f t="shared" si="6"/>
        <v>43968593</v>
      </c>
      <c r="P32" s="21">
        <f t="shared" si="6"/>
        <v>35257506</v>
      </c>
      <c r="Q32" s="21">
        <f t="shared" si="6"/>
        <v>50200914</v>
      </c>
      <c r="R32" s="21">
        <f t="shared" si="6"/>
        <v>129427013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407537020</v>
      </c>
      <c r="X32" s="21">
        <f t="shared" si="6"/>
        <v>490967019</v>
      </c>
      <c r="Y32" s="21">
        <f t="shared" si="6"/>
        <v>-83429999</v>
      </c>
      <c r="Z32" s="4">
        <f>+IF(X32&lt;&gt;0,+(Y32/X32)*100,0)</f>
        <v>-16.992994594612473</v>
      </c>
      <c r="AA32" s="19">
        <f>SUM(AA33:AA37)</f>
        <v>654622679</v>
      </c>
    </row>
    <row r="33" spans="1:27" ht="13.5">
      <c r="A33" s="5" t="s">
        <v>37</v>
      </c>
      <c r="B33" s="3"/>
      <c r="C33" s="22">
        <v>130622821</v>
      </c>
      <c r="D33" s="22"/>
      <c r="E33" s="23">
        <v>188548473</v>
      </c>
      <c r="F33" s="24">
        <v>188068498</v>
      </c>
      <c r="G33" s="24">
        <v>5646436</v>
      </c>
      <c r="H33" s="24">
        <v>11027477</v>
      </c>
      <c r="I33" s="24">
        <v>16186274</v>
      </c>
      <c r="J33" s="24">
        <v>32860187</v>
      </c>
      <c r="K33" s="24">
        <v>11964922</v>
      </c>
      <c r="L33" s="24">
        <v>12564097</v>
      </c>
      <c r="M33" s="24">
        <v>9365597</v>
      </c>
      <c r="N33" s="24">
        <v>33894616</v>
      </c>
      <c r="O33" s="24">
        <v>14744876</v>
      </c>
      <c r="P33" s="24">
        <v>9926656</v>
      </c>
      <c r="Q33" s="24">
        <v>12240173</v>
      </c>
      <c r="R33" s="24">
        <v>36911705</v>
      </c>
      <c r="S33" s="24"/>
      <c r="T33" s="24"/>
      <c r="U33" s="24"/>
      <c r="V33" s="24"/>
      <c r="W33" s="24">
        <v>103666508</v>
      </c>
      <c r="X33" s="24">
        <v>141051375</v>
      </c>
      <c r="Y33" s="24">
        <v>-37384867</v>
      </c>
      <c r="Z33" s="6">
        <v>-26.5</v>
      </c>
      <c r="AA33" s="22">
        <v>188068498</v>
      </c>
    </row>
    <row r="34" spans="1:27" ht="13.5">
      <c r="A34" s="5" t="s">
        <v>38</v>
      </c>
      <c r="B34" s="3"/>
      <c r="C34" s="22">
        <v>28633713</v>
      </c>
      <c r="D34" s="22"/>
      <c r="E34" s="23">
        <v>49963664</v>
      </c>
      <c r="F34" s="24">
        <v>49963664</v>
      </c>
      <c r="G34" s="24">
        <v>1316931</v>
      </c>
      <c r="H34" s="24">
        <v>2571636</v>
      </c>
      <c r="I34" s="24">
        <v>5712992</v>
      </c>
      <c r="J34" s="24">
        <v>9601559</v>
      </c>
      <c r="K34" s="24">
        <v>3381189</v>
      </c>
      <c r="L34" s="24">
        <v>4082356</v>
      </c>
      <c r="M34" s="24">
        <v>3810717</v>
      </c>
      <c r="N34" s="24">
        <v>11274262</v>
      </c>
      <c r="O34" s="24">
        <v>3745278</v>
      </c>
      <c r="P34" s="24">
        <v>2000062</v>
      </c>
      <c r="Q34" s="24">
        <v>3955039</v>
      </c>
      <c r="R34" s="24">
        <v>9700379</v>
      </c>
      <c r="S34" s="24"/>
      <c r="T34" s="24"/>
      <c r="U34" s="24"/>
      <c r="V34" s="24"/>
      <c r="W34" s="24">
        <v>30576200</v>
      </c>
      <c r="X34" s="24">
        <v>37472751</v>
      </c>
      <c r="Y34" s="24">
        <v>-6896551</v>
      </c>
      <c r="Z34" s="6">
        <v>-18.4</v>
      </c>
      <c r="AA34" s="22">
        <v>49963664</v>
      </c>
    </row>
    <row r="35" spans="1:27" ht="13.5">
      <c r="A35" s="5" t="s">
        <v>39</v>
      </c>
      <c r="B35" s="3"/>
      <c r="C35" s="22">
        <v>212873699</v>
      </c>
      <c r="D35" s="22"/>
      <c r="E35" s="23">
        <v>307508942</v>
      </c>
      <c r="F35" s="24">
        <v>307508942</v>
      </c>
      <c r="G35" s="24">
        <v>11028724</v>
      </c>
      <c r="H35" s="24">
        <v>28314098</v>
      </c>
      <c r="I35" s="24">
        <v>30544157</v>
      </c>
      <c r="J35" s="24">
        <v>69886979</v>
      </c>
      <c r="K35" s="24">
        <v>26673080</v>
      </c>
      <c r="L35" s="24">
        <v>25823592</v>
      </c>
      <c r="M35" s="24">
        <v>22675156</v>
      </c>
      <c r="N35" s="24">
        <v>75171828</v>
      </c>
      <c r="O35" s="24">
        <v>19335774</v>
      </c>
      <c r="P35" s="24">
        <v>17355311</v>
      </c>
      <c r="Q35" s="24">
        <v>21256363</v>
      </c>
      <c r="R35" s="24">
        <v>57947448</v>
      </c>
      <c r="S35" s="24"/>
      <c r="T35" s="24"/>
      <c r="U35" s="24"/>
      <c r="V35" s="24"/>
      <c r="W35" s="24">
        <v>203006255</v>
      </c>
      <c r="X35" s="24">
        <v>230631705</v>
      </c>
      <c r="Y35" s="24">
        <v>-27625450</v>
      </c>
      <c r="Z35" s="6">
        <v>-11.98</v>
      </c>
      <c r="AA35" s="22">
        <v>307508942</v>
      </c>
    </row>
    <row r="36" spans="1:27" ht="13.5">
      <c r="A36" s="5" t="s">
        <v>40</v>
      </c>
      <c r="B36" s="3"/>
      <c r="C36" s="22">
        <v>100402038</v>
      </c>
      <c r="D36" s="22"/>
      <c r="E36" s="23">
        <v>92748585</v>
      </c>
      <c r="F36" s="24">
        <v>92748585</v>
      </c>
      <c r="G36" s="24">
        <v>4063970</v>
      </c>
      <c r="H36" s="24">
        <v>6156022</v>
      </c>
      <c r="I36" s="24">
        <v>9140322</v>
      </c>
      <c r="J36" s="24">
        <v>19360314</v>
      </c>
      <c r="K36" s="24">
        <v>5682170</v>
      </c>
      <c r="L36" s="24">
        <v>9686320</v>
      </c>
      <c r="M36" s="24">
        <v>5682453</v>
      </c>
      <c r="N36" s="24">
        <v>21050943</v>
      </c>
      <c r="O36" s="24">
        <v>5213571</v>
      </c>
      <c r="P36" s="24">
        <v>5239561</v>
      </c>
      <c r="Q36" s="24">
        <v>11982769</v>
      </c>
      <c r="R36" s="24">
        <v>22435901</v>
      </c>
      <c r="S36" s="24"/>
      <c r="T36" s="24"/>
      <c r="U36" s="24"/>
      <c r="V36" s="24"/>
      <c r="W36" s="24">
        <v>62847158</v>
      </c>
      <c r="X36" s="24">
        <v>69561441</v>
      </c>
      <c r="Y36" s="24">
        <v>-6714283</v>
      </c>
      <c r="Z36" s="6">
        <v>-9.65</v>
      </c>
      <c r="AA36" s="22">
        <v>92748585</v>
      </c>
    </row>
    <row r="37" spans="1:27" ht="13.5">
      <c r="A37" s="5" t="s">
        <v>41</v>
      </c>
      <c r="B37" s="3"/>
      <c r="C37" s="25">
        <v>8760133</v>
      </c>
      <c r="D37" s="25"/>
      <c r="E37" s="26">
        <v>16332990</v>
      </c>
      <c r="F37" s="27">
        <v>16332990</v>
      </c>
      <c r="G37" s="27">
        <v>548024</v>
      </c>
      <c r="H37" s="27">
        <v>898180</v>
      </c>
      <c r="I37" s="27">
        <v>1033740</v>
      </c>
      <c r="J37" s="27">
        <v>2479944</v>
      </c>
      <c r="K37" s="27">
        <v>831384</v>
      </c>
      <c r="L37" s="27">
        <v>863084</v>
      </c>
      <c r="M37" s="27">
        <v>834907</v>
      </c>
      <c r="N37" s="27">
        <v>2529375</v>
      </c>
      <c r="O37" s="27">
        <v>929094</v>
      </c>
      <c r="P37" s="27">
        <v>735916</v>
      </c>
      <c r="Q37" s="27">
        <v>766570</v>
      </c>
      <c r="R37" s="27">
        <v>2431580</v>
      </c>
      <c r="S37" s="27"/>
      <c r="T37" s="27"/>
      <c r="U37" s="27"/>
      <c r="V37" s="27"/>
      <c r="W37" s="27">
        <v>7440899</v>
      </c>
      <c r="X37" s="27">
        <v>12249747</v>
      </c>
      <c r="Y37" s="27">
        <v>-4808848</v>
      </c>
      <c r="Z37" s="7">
        <v>-39.26</v>
      </c>
      <c r="AA37" s="25">
        <v>16332990</v>
      </c>
    </row>
    <row r="38" spans="1:27" ht="13.5">
      <c r="A38" s="2" t="s">
        <v>42</v>
      </c>
      <c r="B38" s="8"/>
      <c r="C38" s="19">
        <f aca="true" t="shared" si="7" ref="C38:Y38">SUM(C39:C41)</f>
        <v>824549184</v>
      </c>
      <c r="D38" s="19">
        <f>SUM(D39:D41)</f>
        <v>0</v>
      </c>
      <c r="E38" s="20">
        <f t="shared" si="7"/>
        <v>799911917</v>
      </c>
      <c r="F38" s="21">
        <f t="shared" si="7"/>
        <v>800052379</v>
      </c>
      <c r="G38" s="21">
        <f t="shared" si="7"/>
        <v>9889414</v>
      </c>
      <c r="H38" s="21">
        <f t="shared" si="7"/>
        <v>14805643</v>
      </c>
      <c r="I38" s="21">
        <f t="shared" si="7"/>
        <v>92193457</v>
      </c>
      <c r="J38" s="21">
        <f t="shared" si="7"/>
        <v>116888514</v>
      </c>
      <c r="K38" s="21">
        <f t="shared" si="7"/>
        <v>34305071</v>
      </c>
      <c r="L38" s="21">
        <f t="shared" si="7"/>
        <v>67447484</v>
      </c>
      <c r="M38" s="21">
        <f t="shared" si="7"/>
        <v>55711361</v>
      </c>
      <c r="N38" s="21">
        <f t="shared" si="7"/>
        <v>157463916</v>
      </c>
      <c r="O38" s="21">
        <f t="shared" si="7"/>
        <v>57698525</v>
      </c>
      <c r="P38" s="21">
        <f t="shared" si="7"/>
        <v>21353732</v>
      </c>
      <c r="Q38" s="21">
        <f t="shared" si="7"/>
        <v>72793311</v>
      </c>
      <c r="R38" s="21">
        <f t="shared" si="7"/>
        <v>151845568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426197998</v>
      </c>
      <c r="X38" s="21">
        <f t="shared" si="7"/>
        <v>600039117</v>
      </c>
      <c r="Y38" s="21">
        <f t="shared" si="7"/>
        <v>-173841119</v>
      </c>
      <c r="Z38" s="4">
        <f>+IF(X38&lt;&gt;0,+(Y38/X38)*100,0)</f>
        <v>-28.97163102784847</v>
      </c>
      <c r="AA38" s="19">
        <f>SUM(AA39:AA41)</f>
        <v>800052379</v>
      </c>
    </row>
    <row r="39" spans="1:27" ht="13.5">
      <c r="A39" s="5" t="s">
        <v>43</v>
      </c>
      <c r="B39" s="3"/>
      <c r="C39" s="22">
        <v>87186816</v>
      </c>
      <c r="D39" s="22"/>
      <c r="E39" s="23">
        <v>122353930</v>
      </c>
      <c r="F39" s="24">
        <v>122353930</v>
      </c>
      <c r="G39" s="24">
        <v>3293630</v>
      </c>
      <c r="H39" s="24">
        <v>3878249</v>
      </c>
      <c r="I39" s="24">
        <v>12998349</v>
      </c>
      <c r="J39" s="24">
        <v>20170228</v>
      </c>
      <c r="K39" s="24">
        <v>5831083</v>
      </c>
      <c r="L39" s="24">
        <v>4806090</v>
      </c>
      <c r="M39" s="24">
        <v>5068243</v>
      </c>
      <c r="N39" s="24">
        <v>15705416</v>
      </c>
      <c r="O39" s="24">
        <v>4648560</v>
      </c>
      <c r="P39" s="24">
        <v>4377452</v>
      </c>
      <c r="Q39" s="24">
        <v>5047281</v>
      </c>
      <c r="R39" s="24">
        <v>14073293</v>
      </c>
      <c r="S39" s="24"/>
      <c r="T39" s="24"/>
      <c r="U39" s="24"/>
      <c r="V39" s="24"/>
      <c r="W39" s="24">
        <v>49948937</v>
      </c>
      <c r="X39" s="24">
        <v>91765449</v>
      </c>
      <c r="Y39" s="24">
        <v>-41816512</v>
      </c>
      <c r="Z39" s="6">
        <v>-45.57</v>
      </c>
      <c r="AA39" s="22">
        <v>122353930</v>
      </c>
    </row>
    <row r="40" spans="1:27" ht="13.5">
      <c r="A40" s="5" t="s">
        <v>44</v>
      </c>
      <c r="B40" s="3"/>
      <c r="C40" s="22">
        <v>714724681</v>
      </c>
      <c r="D40" s="22"/>
      <c r="E40" s="23">
        <v>638888309</v>
      </c>
      <c r="F40" s="24">
        <v>639028771</v>
      </c>
      <c r="G40" s="24">
        <v>5122455</v>
      </c>
      <c r="H40" s="24">
        <v>9016960</v>
      </c>
      <c r="I40" s="24">
        <v>76877776</v>
      </c>
      <c r="J40" s="24">
        <v>91017191</v>
      </c>
      <c r="K40" s="24">
        <v>26578336</v>
      </c>
      <c r="L40" s="24">
        <v>60710049</v>
      </c>
      <c r="M40" s="24">
        <v>48794787</v>
      </c>
      <c r="N40" s="24">
        <v>136083172</v>
      </c>
      <c r="O40" s="24">
        <v>50425082</v>
      </c>
      <c r="P40" s="24">
        <v>15299806</v>
      </c>
      <c r="Q40" s="24">
        <v>65868345</v>
      </c>
      <c r="R40" s="24">
        <v>131593233</v>
      </c>
      <c r="S40" s="24"/>
      <c r="T40" s="24"/>
      <c r="U40" s="24"/>
      <c r="V40" s="24"/>
      <c r="W40" s="24">
        <v>358693596</v>
      </c>
      <c r="X40" s="24">
        <v>479271411</v>
      </c>
      <c r="Y40" s="24">
        <v>-120577815</v>
      </c>
      <c r="Z40" s="6">
        <v>-25.16</v>
      </c>
      <c r="AA40" s="22">
        <v>639028771</v>
      </c>
    </row>
    <row r="41" spans="1:27" ht="13.5">
      <c r="A41" s="5" t="s">
        <v>45</v>
      </c>
      <c r="B41" s="3"/>
      <c r="C41" s="22">
        <v>22637687</v>
      </c>
      <c r="D41" s="22"/>
      <c r="E41" s="23">
        <v>38669678</v>
      </c>
      <c r="F41" s="24">
        <v>38669678</v>
      </c>
      <c r="G41" s="24">
        <v>1473329</v>
      </c>
      <c r="H41" s="24">
        <v>1910434</v>
      </c>
      <c r="I41" s="24">
        <v>2317332</v>
      </c>
      <c r="J41" s="24">
        <v>5701095</v>
      </c>
      <c r="K41" s="24">
        <v>1895652</v>
      </c>
      <c r="L41" s="24">
        <v>1931345</v>
      </c>
      <c r="M41" s="24">
        <v>1848331</v>
      </c>
      <c r="N41" s="24">
        <v>5675328</v>
      </c>
      <c r="O41" s="24">
        <v>2624883</v>
      </c>
      <c r="P41" s="24">
        <v>1676474</v>
      </c>
      <c r="Q41" s="24">
        <v>1877685</v>
      </c>
      <c r="R41" s="24">
        <v>6179042</v>
      </c>
      <c r="S41" s="24"/>
      <c r="T41" s="24"/>
      <c r="U41" s="24"/>
      <c r="V41" s="24"/>
      <c r="W41" s="24">
        <v>17555465</v>
      </c>
      <c r="X41" s="24">
        <v>29002257</v>
      </c>
      <c r="Y41" s="24">
        <v>-11446792</v>
      </c>
      <c r="Z41" s="6">
        <v>-39.47</v>
      </c>
      <c r="AA41" s="22">
        <v>38669678</v>
      </c>
    </row>
    <row r="42" spans="1:27" ht="13.5">
      <c r="A42" s="2" t="s">
        <v>46</v>
      </c>
      <c r="B42" s="8"/>
      <c r="C42" s="19">
        <f aca="true" t="shared" si="8" ref="C42:Y42">SUM(C43:C46)</f>
        <v>3183956018</v>
      </c>
      <c r="D42" s="19">
        <f>SUM(D43:D46)</f>
        <v>0</v>
      </c>
      <c r="E42" s="20">
        <f t="shared" si="8"/>
        <v>3600599669</v>
      </c>
      <c r="F42" s="21">
        <f t="shared" si="8"/>
        <v>3663183950</v>
      </c>
      <c r="G42" s="21">
        <f t="shared" si="8"/>
        <v>293880156</v>
      </c>
      <c r="H42" s="21">
        <f t="shared" si="8"/>
        <v>388385128</v>
      </c>
      <c r="I42" s="21">
        <f t="shared" si="8"/>
        <v>314940778</v>
      </c>
      <c r="J42" s="21">
        <f t="shared" si="8"/>
        <v>997206062</v>
      </c>
      <c r="K42" s="21">
        <f t="shared" si="8"/>
        <v>223673364</v>
      </c>
      <c r="L42" s="21">
        <f t="shared" si="8"/>
        <v>356130364</v>
      </c>
      <c r="M42" s="21">
        <f t="shared" si="8"/>
        <v>237566299</v>
      </c>
      <c r="N42" s="21">
        <f t="shared" si="8"/>
        <v>817370027</v>
      </c>
      <c r="O42" s="21">
        <f t="shared" si="8"/>
        <v>288890264</v>
      </c>
      <c r="P42" s="21">
        <f t="shared" si="8"/>
        <v>212121615</v>
      </c>
      <c r="Q42" s="21">
        <f t="shared" si="8"/>
        <v>285413628</v>
      </c>
      <c r="R42" s="21">
        <f t="shared" si="8"/>
        <v>786425507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2601001596</v>
      </c>
      <c r="X42" s="21">
        <f t="shared" si="8"/>
        <v>2728168610</v>
      </c>
      <c r="Y42" s="21">
        <f t="shared" si="8"/>
        <v>-127167014</v>
      </c>
      <c r="Z42" s="4">
        <f>+IF(X42&lt;&gt;0,+(Y42/X42)*100,0)</f>
        <v>-4.661259334700724</v>
      </c>
      <c r="AA42" s="19">
        <f>SUM(AA43:AA46)</f>
        <v>3663183950</v>
      </c>
    </row>
    <row r="43" spans="1:27" ht="13.5">
      <c r="A43" s="5" t="s">
        <v>47</v>
      </c>
      <c r="B43" s="3"/>
      <c r="C43" s="22">
        <v>1853117933</v>
      </c>
      <c r="D43" s="22"/>
      <c r="E43" s="23">
        <v>2231135074</v>
      </c>
      <c r="F43" s="24">
        <v>2294914933</v>
      </c>
      <c r="G43" s="24">
        <v>256939244</v>
      </c>
      <c r="H43" s="24">
        <v>259959553</v>
      </c>
      <c r="I43" s="24">
        <v>188168252</v>
      </c>
      <c r="J43" s="24">
        <v>705067049</v>
      </c>
      <c r="K43" s="24">
        <v>159986121</v>
      </c>
      <c r="L43" s="24">
        <v>185264177</v>
      </c>
      <c r="M43" s="24">
        <v>171746172</v>
      </c>
      <c r="N43" s="24">
        <v>516996470</v>
      </c>
      <c r="O43" s="24">
        <v>162803240</v>
      </c>
      <c r="P43" s="24">
        <v>149648112</v>
      </c>
      <c r="Q43" s="24">
        <v>167928312</v>
      </c>
      <c r="R43" s="24">
        <v>480379664</v>
      </c>
      <c r="S43" s="24"/>
      <c r="T43" s="24"/>
      <c r="U43" s="24"/>
      <c r="V43" s="24"/>
      <c r="W43" s="24">
        <v>1702443183</v>
      </c>
      <c r="X43" s="24">
        <v>1701966848</v>
      </c>
      <c r="Y43" s="24">
        <v>476335</v>
      </c>
      <c r="Z43" s="6">
        <v>0.03</v>
      </c>
      <c r="AA43" s="22">
        <v>2294914933</v>
      </c>
    </row>
    <row r="44" spans="1:27" ht="13.5">
      <c r="A44" s="5" t="s">
        <v>48</v>
      </c>
      <c r="B44" s="3"/>
      <c r="C44" s="22">
        <v>861507389</v>
      </c>
      <c r="D44" s="22"/>
      <c r="E44" s="23">
        <v>823909836</v>
      </c>
      <c r="F44" s="24">
        <v>823909836</v>
      </c>
      <c r="G44" s="24">
        <v>17249903</v>
      </c>
      <c r="H44" s="24">
        <v>93051235</v>
      </c>
      <c r="I44" s="24">
        <v>56413749</v>
      </c>
      <c r="J44" s="24">
        <v>166714887</v>
      </c>
      <c r="K44" s="24">
        <v>31924236</v>
      </c>
      <c r="L44" s="24">
        <v>120376723</v>
      </c>
      <c r="M44" s="24">
        <v>27504684</v>
      </c>
      <c r="N44" s="24">
        <v>179805643</v>
      </c>
      <c r="O44" s="24">
        <v>68929814</v>
      </c>
      <c r="P44" s="24">
        <v>34752638</v>
      </c>
      <c r="Q44" s="24">
        <v>65278205</v>
      </c>
      <c r="R44" s="24">
        <v>168960657</v>
      </c>
      <c r="S44" s="24"/>
      <c r="T44" s="24"/>
      <c r="U44" s="24"/>
      <c r="V44" s="24"/>
      <c r="W44" s="24">
        <v>515481187</v>
      </c>
      <c r="X44" s="24">
        <v>617932377</v>
      </c>
      <c r="Y44" s="24">
        <v>-102451190</v>
      </c>
      <c r="Z44" s="6">
        <v>-16.58</v>
      </c>
      <c r="AA44" s="22">
        <v>823909836</v>
      </c>
    </row>
    <row r="45" spans="1:27" ht="13.5">
      <c r="A45" s="5" t="s">
        <v>49</v>
      </c>
      <c r="B45" s="3"/>
      <c r="C45" s="25">
        <v>267398788</v>
      </c>
      <c r="D45" s="25"/>
      <c r="E45" s="26">
        <v>299931039</v>
      </c>
      <c r="F45" s="27">
        <v>296866764</v>
      </c>
      <c r="G45" s="27">
        <v>8547332</v>
      </c>
      <c r="H45" s="27">
        <v>17715383</v>
      </c>
      <c r="I45" s="27">
        <v>40807322</v>
      </c>
      <c r="J45" s="27">
        <v>67070037</v>
      </c>
      <c r="K45" s="27">
        <v>10465789</v>
      </c>
      <c r="L45" s="27">
        <v>30623176</v>
      </c>
      <c r="M45" s="27">
        <v>19253494</v>
      </c>
      <c r="N45" s="27">
        <v>60342459</v>
      </c>
      <c r="O45" s="27">
        <v>35896926</v>
      </c>
      <c r="P45" s="27">
        <v>12850203</v>
      </c>
      <c r="Q45" s="27">
        <v>32797644</v>
      </c>
      <c r="R45" s="27">
        <v>81544773</v>
      </c>
      <c r="S45" s="27"/>
      <c r="T45" s="27"/>
      <c r="U45" s="27"/>
      <c r="V45" s="27"/>
      <c r="W45" s="27">
        <v>208957269</v>
      </c>
      <c r="X45" s="27">
        <v>222650073</v>
      </c>
      <c r="Y45" s="27">
        <v>-13692804</v>
      </c>
      <c r="Z45" s="7">
        <v>-6.15</v>
      </c>
      <c r="AA45" s="25">
        <v>296866764</v>
      </c>
    </row>
    <row r="46" spans="1:27" ht="13.5">
      <c r="A46" s="5" t="s">
        <v>50</v>
      </c>
      <c r="B46" s="3"/>
      <c r="C46" s="22">
        <v>201931908</v>
      </c>
      <c r="D46" s="22"/>
      <c r="E46" s="23">
        <v>245623720</v>
      </c>
      <c r="F46" s="24">
        <v>247492417</v>
      </c>
      <c r="G46" s="24">
        <v>11143677</v>
      </c>
      <c r="H46" s="24">
        <v>17658957</v>
      </c>
      <c r="I46" s="24">
        <v>29551455</v>
      </c>
      <c r="J46" s="24">
        <v>58354089</v>
      </c>
      <c r="K46" s="24">
        <v>21297218</v>
      </c>
      <c r="L46" s="24">
        <v>19866288</v>
      </c>
      <c r="M46" s="24">
        <v>19061949</v>
      </c>
      <c r="N46" s="24">
        <v>60225455</v>
      </c>
      <c r="O46" s="24">
        <v>21260284</v>
      </c>
      <c r="P46" s="24">
        <v>14870662</v>
      </c>
      <c r="Q46" s="24">
        <v>19409467</v>
      </c>
      <c r="R46" s="24">
        <v>55540413</v>
      </c>
      <c r="S46" s="24"/>
      <c r="T46" s="24"/>
      <c r="U46" s="24"/>
      <c r="V46" s="24"/>
      <c r="W46" s="24">
        <v>174119957</v>
      </c>
      <c r="X46" s="24">
        <v>185619312</v>
      </c>
      <c r="Y46" s="24">
        <v>-11499355</v>
      </c>
      <c r="Z46" s="6">
        <v>-6.2</v>
      </c>
      <c r="AA46" s="22">
        <v>247492417</v>
      </c>
    </row>
    <row r="47" spans="1:27" ht="13.5">
      <c r="A47" s="2" t="s">
        <v>51</v>
      </c>
      <c r="B47" s="8" t="s">
        <v>52</v>
      </c>
      <c r="C47" s="19">
        <v>17582385</v>
      </c>
      <c r="D47" s="19"/>
      <c r="E47" s="20">
        <v>34143103</v>
      </c>
      <c r="F47" s="21">
        <v>34143103</v>
      </c>
      <c r="G47" s="21">
        <v>940450</v>
      </c>
      <c r="H47" s="21">
        <v>1427936</v>
      </c>
      <c r="I47" s="21">
        <v>2927442</v>
      </c>
      <c r="J47" s="21">
        <v>5295828</v>
      </c>
      <c r="K47" s="21">
        <v>1640883</v>
      </c>
      <c r="L47" s="21">
        <v>2086386</v>
      </c>
      <c r="M47" s="21">
        <v>2061832</v>
      </c>
      <c r="N47" s="21">
        <v>5789101</v>
      </c>
      <c r="O47" s="21">
        <v>1571913</v>
      </c>
      <c r="P47" s="21">
        <v>1212890</v>
      </c>
      <c r="Q47" s="21">
        <v>2384165</v>
      </c>
      <c r="R47" s="21">
        <v>5168968</v>
      </c>
      <c r="S47" s="21"/>
      <c r="T47" s="21"/>
      <c r="U47" s="21"/>
      <c r="V47" s="21"/>
      <c r="W47" s="21">
        <v>16253897</v>
      </c>
      <c r="X47" s="21">
        <v>25607331</v>
      </c>
      <c r="Y47" s="21">
        <v>-9353434</v>
      </c>
      <c r="Z47" s="4">
        <v>-36.53</v>
      </c>
      <c r="AA47" s="19">
        <v>34143103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5960882093</v>
      </c>
      <c r="D48" s="40">
        <f>+D28+D32+D38+D42+D47</f>
        <v>0</v>
      </c>
      <c r="E48" s="41">
        <f t="shared" si="9"/>
        <v>6598468274</v>
      </c>
      <c r="F48" s="42">
        <f t="shared" si="9"/>
        <v>6598468500</v>
      </c>
      <c r="G48" s="42">
        <f t="shared" si="9"/>
        <v>389280750</v>
      </c>
      <c r="H48" s="42">
        <f t="shared" si="9"/>
        <v>546134244</v>
      </c>
      <c r="I48" s="42">
        <f t="shared" si="9"/>
        <v>599124567</v>
      </c>
      <c r="J48" s="42">
        <f t="shared" si="9"/>
        <v>1534539561</v>
      </c>
      <c r="K48" s="42">
        <f t="shared" si="9"/>
        <v>404972281</v>
      </c>
      <c r="L48" s="42">
        <f t="shared" si="9"/>
        <v>598685917</v>
      </c>
      <c r="M48" s="42">
        <f t="shared" si="9"/>
        <v>440061441</v>
      </c>
      <c r="N48" s="42">
        <f t="shared" si="9"/>
        <v>1443719639</v>
      </c>
      <c r="O48" s="42">
        <f t="shared" si="9"/>
        <v>501880519</v>
      </c>
      <c r="P48" s="42">
        <f t="shared" si="9"/>
        <v>350128861</v>
      </c>
      <c r="Q48" s="42">
        <f t="shared" si="9"/>
        <v>522754747</v>
      </c>
      <c r="R48" s="42">
        <f t="shared" si="9"/>
        <v>1374764127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4353023327</v>
      </c>
      <c r="X48" s="42">
        <f t="shared" si="9"/>
        <v>4929631871</v>
      </c>
      <c r="Y48" s="42">
        <f t="shared" si="9"/>
        <v>-576608544</v>
      </c>
      <c r="Z48" s="43">
        <f>+IF(X48&lt;&gt;0,+(Y48/X48)*100,0)</f>
        <v>-11.696787084489376</v>
      </c>
      <c r="AA48" s="40">
        <f>+AA28+AA32+AA38+AA42+AA47</f>
        <v>6598468500</v>
      </c>
    </row>
    <row r="49" spans="1:27" ht="13.5">
      <c r="A49" s="14" t="s">
        <v>58</v>
      </c>
      <c r="B49" s="15"/>
      <c r="C49" s="44">
        <f aca="true" t="shared" si="10" ref="C49:Y49">+C25-C48</f>
        <v>-251771800</v>
      </c>
      <c r="D49" s="44">
        <f>+D25-D48</f>
        <v>0</v>
      </c>
      <c r="E49" s="45">
        <f t="shared" si="10"/>
        <v>993685960</v>
      </c>
      <c r="F49" s="46">
        <f t="shared" si="10"/>
        <v>993685960</v>
      </c>
      <c r="G49" s="46">
        <f t="shared" si="10"/>
        <v>165298792</v>
      </c>
      <c r="H49" s="46">
        <f t="shared" si="10"/>
        <v>254053519</v>
      </c>
      <c r="I49" s="46">
        <f t="shared" si="10"/>
        <v>-146710504</v>
      </c>
      <c r="J49" s="46">
        <f t="shared" si="10"/>
        <v>272641807</v>
      </c>
      <c r="K49" s="46">
        <f t="shared" si="10"/>
        <v>45472655</v>
      </c>
      <c r="L49" s="46">
        <f t="shared" si="10"/>
        <v>129417212</v>
      </c>
      <c r="M49" s="46">
        <f t="shared" si="10"/>
        <v>-68994505</v>
      </c>
      <c r="N49" s="46">
        <f t="shared" si="10"/>
        <v>105895362</v>
      </c>
      <c r="O49" s="46">
        <f t="shared" si="10"/>
        <v>-97810563</v>
      </c>
      <c r="P49" s="46">
        <f t="shared" si="10"/>
        <v>196966570</v>
      </c>
      <c r="Q49" s="46">
        <f t="shared" si="10"/>
        <v>118000024</v>
      </c>
      <c r="R49" s="46">
        <f t="shared" si="10"/>
        <v>217156031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595693200</v>
      </c>
      <c r="X49" s="46">
        <f>IF(F25=F48,0,X25-X48)</f>
        <v>739176439</v>
      </c>
      <c r="Y49" s="46">
        <f t="shared" si="10"/>
        <v>-143483239</v>
      </c>
      <c r="Z49" s="47">
        <f>+IF(X49&lt;&gt;0,+(Y49/X49)*100,0)</f>
        <v>-19.411230043277936</v>
      </c>
      <c r="AA49" s="44">
        <f>+AA25-AA48</f>
        <v>993685960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7018103963</v>
      </c>
      <c r="D5" s="19">
        <f>SUM(D6:D8)</f>
        <v>0</v>
      </c>
      <c r="E5" s="20">
        <f t="shared" si="0"/>
        <v>7667768695</v>
      </c>
      <c r="F5" s="21">
        <f t="shared" si="0"/>
        <v>7669617957</v>
      </c>
      <c r="G5" s="21">
        <f t="shared" si="0"/>
        <v>704306864</v>
      </c>
      <c r="H5" s="21">
        <f t="shared" si="0"/>
        <v>954322958</v>
      </c>
      <c r="I5" s="21">
        <f t="shared" si="0"/>
        <v>469424759</v>
      </c>
      <c r="J5" s="21">
        <f t="shared" si="0"/>
        <v>2128054581</v>
      </c>
      <c r="K5" s="21">
        <f t="shared" si="0"/>
        <v>474928819</v>
      </c>
      <c r="L5" s="21">
        <f t="shared" si="0"/>
        <v>443560333</v>
      </c>
      <c r="M5" s="21">
        <f t="shared" si="0"/>
        <v>1155664023</v>
      </c>
      <c r="N5" s="21">
        <f t="shared" si="0"/>
        <v>2074153175</v>
      </c>
      <c r="O5" s="21">
        <f t="shared" si="0"/>
        <v>477948147</v>
      </c>
      <c r="P5" s="21">
        <f t="shared" si="0"/>
        <v>458894867</v>
      </c>
      <c r="Q5" s="21">
        <f t="shared" si="0"/>
        <v>1126848306</v>
      </c>
      <c r="R5" s="21">
        <f t="shared" si="0"/>
        <v>2063691320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6265899076</v>
      </c>
      <c r="X5" s="21">
        <f t="shared" si="0"/>
        <v>6207578116</v>
      </c>
      <c r="Y5" s="21">
        <f t="shared" si="0"/>
        <v>58320960</v>
      </c>
      <c r="Z5" s="4">
        <f>+IF(X5&lt;&gt;0,+(Y5/X5)*100,0)</f>
        <v>0.9395123010965909</v>
      </c>
      <c r="AA5" s="19">
        <f>SUM(AA6:AA8)</f>
        <v>7669617957</v>
      </c>
    </row>
    <row r="6" spans="1:27" ht="13.5">
      <c r="A6" s="5" t="s">
        <v>33</v>
      </c>
      <c r="B6" s="3"/>
      <c r="C6" s="22">
        <v>1562307</v>
      </c>
      <c r="D6" s="22"/>
      <c r="E6" s="23"/>
      <c r="F6" s="24"/>
      <c r="G6" s="24">
        <v>279655</v>
      </c>
      <c r="H6" s="24">
        <v>279655</v>
      </c>
      <c r="I6" s="24">
        <v>260792</v>
      </c>
      <c r="J6" s="24">
        <v>820102</v>
      </c>
      <c r="K6" s="24">
        <v>166566</v>
      </c>
      <c r="L6" s="24">
        <v>148146</v>
      </c>
      <c r="M6" s="24">
        <v>226550</v>
      </c>
      <c r="N6" s="24">
        <v>541262</v>
      </c>
      <c r="O6" s="24">
        <v>274372</v>
      </c>
      <c r="P6" s="24">
        <v>270804</v>
      </c>
      <c r="Q6" s="24">
        <v>-785699</v>
      </c>
      <c r="R6" s="24">
        <v>-240523</v>
      </c>
      <c r="S6" s="24"/>
      <c r="T6" s="24"/>
      <c r="U6" s="24"/>
      <c r="V6" s="24"/>
      <c r="W6" s="24">
        <v>1120841</v>
      </c>
      <c r="X6" s="24"/>
      <c r="Y6" s="24">
        <v>1120841</v>
      </c>
      <c r="Z6" s="6">
        <v>0</v>
      </c>
      <c r="AA6" s="22"/>
    </row>
    <row r="7" spans="1:27" ht="13.5">
      <c r="A7" s="5" t="s">
        <v>34</v>
      </c>
      <c r="B7" s="3"/>
      <c r="C7" s="25">
        <v>6985603119</v>
      </c>
      <c r="D7" s="25"/>
      <c r="E7" s="26">
        <v>7612868648</v>
      </c>
      <c r="F7" s="27">
        <v>7612868648</v>
      </c>
      <c r="G7" s="27">
        <v>701662655</v>
      </c>
      <c r="H7" s="27">
        <v>951963865</v>
      </c>
      <c r="I7" s="27">
        <v>466598289</v>
      </c>
      <c r="J7" s="27">
        <v>2120224809</v>
      </c>
      <c r="K7" s="27">
        <v>472231410</v>
      </c>
      <c r="L7" s="27">
        <v>440675142</v>
      </c>
      <c r="M7" s="27">
        <v>1152968242</v>
      </c>
      <c r="N7" s="27">
        <v>2065874794</v>
      </c>
      <c r="O7" s="27">
        <v>477539248</v>
      </c>
      <c r="P7" s="27">
        <v>456415601</v>
      </c>
      <c r="Q7" s="27">
        <v>1123344730</v>
      </c>
      <c r="R7" s="27">
        <v>2057299579</v>
      </c>
      <c r="S7" s="27"/>
      <c r="T7" s="27"/>
      <c r="U7" s="27"/>
      <c r="V7" s="27"/>
      <c r="W7" s="27">
        <v>6243399182</v>
      </c>
      <c r="X7" s="27">
        <v>6174016354</v>
      </c>
      <c r="Y7" s="27">
        <v>69382828</v>
      </c>
      <c r="Z7" s="7">
        <v>1.12</v>
      </c>
      <c r="AA7" s="25">
        <v>7612868648</v>
      </c>
    </row>
    <row r="8" spans="1:27" ht="13.5">
      <c r="A8" s="5" t="s">
        <v>35</v>
      </c>
      <c r="B8" s="3"/>
      <c r="C8" s="22">
        <v>30938537</v>
      </c>
      <c r="D8" s="22"/>
      <c r="E8" s="23">
        <v>54900047</v>
      </c>
      <c r="F8" s="24">
        <v>56749309</v>
      </c>
      <c r="G8" s="24">
        <v>2364554</v>
      </c>
      <c r="H8" s="24">
        <v>2079438</v>
      </c>
      <c r="I8" s="24">
        <v>2565678</v>
      </c>
      <c r="J8" s="24">
        <v>7009670</v>
      </c>
      <c r="K8" s="24">
        <v>2530843</v>
      </c>
      <c r="L8" s="24">
        <v>2737045</v>
      </c>
      <c r="M8" s="24">
        <v>2469231</v>
      </c>
      <c r="N8" s="24">
        <v>7737119</v>
      </c>
      <c r="O8" s="24">
        <v>134527</v>
      </c>
      <c r="P8" s="24">
        <v>2208462</v>
      </c>
      <c r="Q8" s="24">
        <v>4289275</v>
      </c>
      <c r="R8" s="24">
        <v>6632264</v>
      </c>
      <c r="S8" s="24"/>
      <c r="T8" s="24"/>
      <c r="U8" s="24"/>
      <c r="V8" s="24"/>
      <c r="W8" s="24">
        <v>21379053</v>
      </c>
      <c r="X8" s="24">
        <v>33561762</v>
      </c>
      <c r="Y8" s="24">
        <v>-12182709</v>
      </c>
      <c r="Z8" s="6">
        <v>-36.3</v>
      </c>
      <c r="AA8" s="22">
        <v>56749309</v>
      </c>
    </row>
    <row r="9" spans="1:27" ht="13.5">
      <c r="A9" s="2" t="s">
        <v>36</v>
      </c>
      <c r="B9" s="3"/>
      <c r="C9" s="19">
        <f aca="true" t="shared" si="1" ref="C9:Y9">SUM(C10:C14)</f>
        <v>1140468315</v>
      </c>
      <c r="D9" s="19">
        <f>SUM(D10:D14)</f>
        <v>0</v>
      </c>
      <c r="E9" s="20">
        <f t="shared" si="1"/>
        <v>1371516301</v>
      </c>
      <c r="F9" s="21">
        <f t="shared" si="1"/>
        <v>1426691397</v>
      </c>
      <c r="G9" s="21">
        <f t="shared" si="1"/>
        <v>68727577</v>
      </c>
      <c r="H9" s="21">
        <f t="shared" si="1"/>
        <v>80801741</v>
      </c>
      <c r="I9" s="21">
        <f t="shared" si="1"/>
        <v>44405553</v>
      </c>
      <c r="J9" s="21">
        <f t="shared" si="1"/>
        <v>193934871</v>
      </c>
      <c r="K9" s="21">
        <f t="shared" si="1"/>
        <v>159268088</v>
      </c>
      <c r="L9" s="21">
        <f t="shared" si="1"/>
        <v>48268191</v>
      </c>
      <c r="M9" s="21">
        <f t="shared" si="1"/>
        <v>179771332</v>
      </c>
      <c r="N9" s="21">
        <f t="shared" si="1"/>
        <v>387307611</v>
      </c>
      <c r="O9" s="21">
        <f t="shared" si="1"/>
        <v>31823358</v>
      </c>
      <c r="P9" s="21">
        <f t="shared" si="1"/>
        <v>75970404</v>
      </c>
      <c r="Q9" s="21">
        <f t="shared" si="1"/>
        <v>78730798</v>
      </c>
      <c r="R9" s="21">
        <f t="shared" si="1"/>
        <v>186524560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767767042</v>
      </c>
      <c r="X9" s="21">
        <f t="shared" si="1"/>
        <v>603920145</v>
      </c>
      <c r="Y9" s="21">
        <f t="shared" si="1"/>
        <v>163846897</v>
      </c>
      <c r="Z9" s="4">
        <f>+IF(X9&lt;&gt;0,+(Y9/X9)*100,0)</f>
        <v>27.130556640067038</v>
      </c>
      <c r="AA9" s="19">
        <f>SUM(AA10:AA14)</f>
        <v>1426691397</v>
      </c>
    </row>
    <row r="10" spans="1:27" ht="13.5">
      <c r="A10" s="5" t="s">
        <v>37</v>
      </c>
      <c r="B10" s="3"/>
      <c r="C10" s="22">
        <v>33347650</v>
      </c>
      <c r="D10" s="22"/>
      <c r="E10" s="23">
        <v>41402938</v>
      </c>
      <c r="F10" s="24">
        <v>42946260</v>
      </c>
      <c r="G10" s="24">
        <v>2220635</v>
      </c>
      <c r="H10" s="24">
        <v>2492056</v>
      </c>
      <c r="I10" s="24">
        <v>2602592</v>
      </c>
      <c r="J10" s="24">
        <v>7315283</v>
      </c>
      <c r="K10" s="24">
        <v>2527806</v>
      </c>
      <c r="L10" s="24">
        <v>2248115</v>
      </c>
      <c r="M10" s="24">
        <v>2324237</v>
      </c>
      <c r="N10" s="24">
        <v>7100158</v>
      </c>
      <c r="O10" s="24">
        <v>3188848</v>
      </c>
      <c r="P10" s="24">
        <v>2230326</v>
      </c>
      <c r="Q10" s="24">
        <v>4245871</v>
      </c>
      <c r="R10" s="24">
        <v>9665045</v>
      </c>
      <c r="S10" s="24"/>
      <c r="T10" s="24"/>
      <c r="U10" s="24"/>
      <c r="V10" s="24"/>
      <c r="W10" s="24">
        <v>24080486</v>
      </c>
      <c r="X10" s="24">
        <v>19860997</v>
      </c>
      <c r="Y10" s="24">
        <v>4219489</v>
      </c>
      <c r="Z10" s="6">
        <v>21.25</v>
      </c>
      <c r="AA10" s="22">
        <v>42946260</v>
      </c>
    </row>
    <row r="11" spans="1:27" ht="13.5">
      <c r="A11" s="5" t="s">
        <v>38</v>
      </c>
      <c r="B11" s="3"/>
      <c r="C11" s="22">
        <v>30694220</v>
      </c>
      <c r="D11" s="22"/>
      <c r="E11" s="23">
        <v>21426256</v>
      </c>
      <c r="F11" s="24">
        <v>22737850</v>
      </c>
      <c r="G11" s="24">
        <v>955718</v>
      </c>
      <c r="H11" s="24">
        <v>904100</v>
      </c>
      <c r="I11" s="24">
        <v>3255841</v>
      </c>
      <c r="J11" s="24">
        <v>5115659</v>
      </c>
      <c r="K11" s="24">
        <v>494903</v>
      </c>
      <c r="L11" s="24">
        <v>1799708</v>
      </c>
      <c r="M11" s="24">
        <v>2370684</v>
      </c>
      <c r="N11" s="24">
        <v>4665295</v>
      </c>
      <c r="O11" s="24">
        <v>670437</v>
      </c>
      <c r="P11" s="24">
        <v>483873</v>
      </c>
      <c r="Q11" s="24">
        <v>2212406</v>
      </c>
      <c r="R11" s="24">
        <v>3366716</v>
      </c>
      <c r="S11" s="24"/>
      <c r="T11" s="24"/>
      <c r="U11" s="24"/>
      <c r="V11" s="24"/>
      <c r="W11" s="24">
        <v>13147670</v>
      </c>
      <c r="X11" s="24">
        <v>16845298</v>
      </c>
      <c r="Y11" s="24">
        <v>-3697628</v>
      </c>
      <c r="Z11" s="6">
        <v>-21.95</v>
      </c>
      <c r="AA11" s="22">
        <v>22737850</v>
      </c>
    </row>
    <row r="12" spans="1:27" ht="13.5">
      <c r="A12" s="5" t="s">
        <v>39</v>
      </c>
      <c r="B12" s="3"/>
      <c r="C12" s="22">
        <v>263878358</v>
      </c>
      <c r="D12" s="22"/>
      <c r="E12" s="23">
        <v>288607904</v>
      </c>
      <c r="F12" s="24">
        <v>300107904</v>
      </c>
      <c r="G12" s="24">
        <v>6687558</v>
      </c>
      <c r="H12" s="24">
        <v>68336662</v>
      </c>
      <c r="I12" s="24">
        <v>10327203</v>
      </c>
      <c r="J12" s="24">
        <v>85351423</v>
      </c>
      <c r="K12" s="24">
        <v>49972211</v>
      </c>
      <c r="L12" s="24">
        <v>7367004</v>
      </c>
      <c r="M12" s="24">
        <v>32171927</v>
      </c>
      <c r="N12" s="24">
        <v>89511142</v>
      </c>
      <c r="O12" s="24">
        <v>53848017</v>
      </c>
      <c r="P12" s="24">
        <v>10213589</v>
      </c>
      <c r="Q12" s="24">
        <v>9824931</v>
      </c>
      <c r="R12" s="24">
        <v>73886537</v>
      </c>
      <c r="S12" s="24"/>
      <c r="T12" s="24"/>
      <c r="U12" s="24"/>
      <c r="V12" s="24"/>
      <c r="W12" s="24">
        <v>248749102</v>
      </c>
      <c r="X12" s="24">
        <v>158830356</v>
      </c>
      <c r="Y12" s="24">
        <v>89918746</v>
      </c>
      <c r="Z12" s="6">
        <v>56.61</v>
      </c>
      <c r="AA12" s="22">
        <v>300107904</v>
      </c>
    </row>
    <row r="13" spans="1:27" ht="13.5">
      <c r="A13" s="5" t="s">
        <v>40</v>
      </c>
      <c r="B13" s="3"/>
      <c r="C13" s="22">
        <v>581064988</v>
      </c>
      <c r="D13" s="22"/>
      <c r="E13" s="23">
        <v>816768459</v>
      </c>
      <c r="F13" s="24">
        <v>856990471</v>
      </c>
      <c r="G13" s="24">
        <v>3469721</v>
      </c>
      <c r="H13" s="24">
        <v>4154719</v>
      </c>
      <c r="I13" s="24">
        <v>18878414</v>
      </c>
      <c r="J13" s="24">
        <v>26502854</v>
      </c>
      <c r="K13" s="24">
        <v>64483726</v>
      </c>
      <c r="L13" s="24">
        <v>33543043</v>
      </c>
      <c r="M13" s="24">
        <v>137055119</v>
      </c>
      <c r="N13" s="24">
        <v>235081888</v>
      </c>
      <c r="O13" s="24">
        <v>-65316890</v>
      </c>
      <c r="P13" s="24">
        <v>57853462</v>
      </c>
      <c r="Q13" s="24">
        <v>57930045</v>
      </c>
      <c r="R13" s="24">
        <v>50466617</v>
      </c>
      <c r="S13" s="24"/>
      <c r="T13" s="24"/>
      <c r="U13" s="24"/>
      <c r="V13" s="24"/>
      <c r="W13" s="24">
        <v>312051359</v>
      </c>
      <c r="X13" s="24">
        <v>315636715</v>
      </c>
      <c r="Y13" s="24">
        <v>-3585356</v>
      </c>
      <c r="Z13" s="6">
        <v>-1.14</v>
      </c>
      <c r="AA13" s="22">
        <v>856990471</v>
      </c>
    </row>
    <row r="14" spans="1:27" ht="13.5">
      <c r="A14" s="5" t="s">
        <v>41</v>
      </c>
      <c r="B14" s="3"/>
      <c r="C14" s="25">
        <v>231483099</v>
      </c>
      <c r="D14" s="25"/>
      <c r="E14" s="26">
        <v>203310744</v>
      </c>
      <c r="F14" s="27">
        <v>203908912</v>
      </c>
      <c r="G14" s="27">
        <v>55393945</v>
      </c>
      <c r="H14" s="27">
        <v>4914204</v>
      </c>
      <c r="I14" s="27">
        <v>9341503</v>
      </c>
      <c r="J14" s="27">
        <v>69649652</v>
      </c>
      <c r="K14" s="27">
        <v>41789442</v>
      </c>
      <c r="L14" s="27">
        <v>3310321</v>
      </c>
      <c r="M14" s="27">
        <v>5849365</v>
      </c>
      <c r="N14" s="27">
        <v>50949128</v>
      </c>
      <c r="O14" s="27">
        <v>39432946</v>
      </c>
      <c r="P14" s="27">
        <v>5189154</v>
      </c>
      <c r="Q14" s="27">
        <v>4517545</v>
      </c>
      <c r="R14" s="27">
        <v>49139645</v>
      </c>
      <c r="S14" s="27"/>
      <c r="T14" s="27"/>
      <c r="U14" s="27"/>
      <c r="V14" s="27"/>
      <c r="W14" s="27">
        <v>169738425</v>
      </c>
      <c r="X14" s="27">
        <v>92746779</v>
      </c>
      <c r="Y14" s="27">
        <v>76991646</v>
      </c>
      <c r="Z14" s="7">
        <v>83.01</v>
      </c>
      <c r="AA14" s="25">
        <v>203908912</v>
      </c>
    </row>
    <row r="15" spans="1:27" ht="13.5">
      <c r="A15" s="2" t="s">
        <v>42</v>
      </c>
      <c r="B15" s="8"/>
      <c r="C15" s="19">
        <f aca="true" t="shared" si="2" ref="C15:Y15">SUM(C16:C18)</f>
        <v>1398662814</v>
      </c>
      <c r="D15" s="19">
        <f>SUM(D16:D18)</f>
        <v>0</v>
      </c>
      <c r="E15" s="20">
        <f t="shared" si="2"/>
        <v>1173194829</v>
      </c>
      <c r="F15" s="21">
        <f t="shared" si="2"/>
        <v>1083405885</v>
      </c>
      <c r="G15" s="21">
        <f t="shared" si="2"/>
        <v>31573524</v>
      </c>
      <c r="H15" s="21">
        <f t="shared" si="2"/>
        <v>32997919</v>
      </c>
      <c r="I15" s="21">
        <f t="shared" si="2"/>
        <v>129247024</v>
      </c>
      <c r="J15" s="21">
        <f t="shared" si="2"/>
        <v>193818467</v>
      </c>
      <c r="K15" s="21">
        <f t="shared" si="2"/>
        <v>29962532</v>
      </c>
      <c r="L15" s="21">
        <f t="shared" si="2"/>
        <v>105256483</v>
      </c>
      <c r="M15" s="21">
        <f t="shared" si="2"/>
        <v>58639920</v>
      </c>
      <c r="N15" s="21">
        <f t="shared" si="2"/>
        <v>193858935</v>
      </c>
      <c r="O15" s="21">
        <f t="shared" si="2"/>
        <v>93020636</v>
      </c>
      <c r="P15" s="21">
        <f t="shared" si="2"/>
        <v>59224764</v>
      </c>
      <c r="Q15" s="21">
        <f t="shared" si="2"/>
        <v>41807487</v>
      </c>
      <c r="R15" s="21">
        <f t="shared" si="2"/>
        <v>194052887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581730289</v>
      </c>
      <c r="X15" s="21">
        <f t="shared" si="2"/>
        <v>689329496</v>
      </c>
      <c r="Y15" s="21">
        <f t="shared" si="2"/>
        <v>-107599207</v>
      </c>
      <c r="Z15" s="4">
        <f>+IF(X15&lt;&gt;0,+(Y15/X15)*100,0)</f>
        <v>-15.609256186536374</v>
      </c>
      <c r="AA15" s="19">
        <f>SUM(AA16:AA18)</f>
        <v>1083405885</v>
      </c>
    </row>
    <row r="16" spans="1:27" ht="13.5">
      <c r="A16" s="5" t="s">
        <v>43</v>
      </c>
      <c r="B16" s="3"/>
      <c r="C16" s="22">
        <v>88135601</v>
      </c>
      <c r="D16" s="22"/>
      <c r="E16" s="23">
        <v>62708333</v>
      </c>
      <c r="F16" s="24">
        <v>62708333</v>
      </c>
      <c r="G16" s="24">
        <v>3357556</v>
      </c>
      <c r="H16" s="24">
        <v>5395199</v>
      </c>
      <c r="I16" s="24">
        <v>4450602</v>
      </c>
      <c r="J16" s="24">
        <v>13203357</v>
      </c>
      <c r="K16" s="24">
        <v>4000760</v>
      </c>
      <c r="L16" s="24">
        <v>4532883</v>
      </c>
      <c r="M16" s="24">
        <v>4246494</v>
      </c>
      <c r="N16" s="24">
        <v>12780137</v>
      </c>
      <c r="O16" s="24">
        <v>3961513</v>
      </c>
      <c r="P16" s="24">
        <v>8881166</v>
      </c>
      <c r="Q16" s="24">
        <v>4862488</v>
      </c>
      <c r="R16" s="24">
        <v>17705167</v>
      </c>
      <c r="S16" s="24"/>
      <c r="T16" s="24"/>
      <c r="U16" s="24"/>
      <c r="V16" s="24"/>
      <c r="W16" s="24">
        <v>43688661</v>
      </c>
      <c r="X16" s="24">
        <v>2525183</v>
      </c>
      <c r="Y16" s="24">
        <v>41163478</v>
      </c>
      <c r="Z16" s="6">
        <v>1630.12</v>
      </c>
      <c r="AA16" s="22">
        <v>62708333</v>
      </c>
    </row>
    <row r="17" spans="1:27" ht="13.5">
      <c r="A17" s="5" t="s">
        <v>44</v>
      </c>
      <c r="B17" s="3"/>
      <c r="C17" s="22">
        <v>1294958511</v>
      </c>
      <c r="D17" s="22"/>
      <c r="E17" s="23">
        <v>1110361729</v>
      </c>
      <c r="F17" s="24">
        <v>1020541729</v>
      </c>
      <c r="G17" s="24">
        <v>28215177</v>
      </c>
      <c r="H17" s="24">
        <v>27600159</v>
      </c>
      <c r="I17" s="24">
        <v>124795699</v>
      </c>
      <c r="J17" s="24">
        <v>180611035</v>
      </c>
      <c r="K17" s="24">
        <v>25959991</v>
      </c>
      <c r="L17" s="24">
        <v>100720903</v>
      </c>
      <c r="M17" s="24">
        <v>54377627</v>
      </c>
      <c r="N17" s="24">
        <v>181058521</v>
      </c>
      <c r="O17" s="24">
        <v>89059123</v>
      </c>
      <c r="P17" s="24">
        <v>50342717</v>
      </c>
      <c r="Q17" s="24">
        <v>36944095</v>
      </c>
      <c r="R17" s="24">
        <v>176345935</v>
      </c>
      <c r="S17" s="24"/>
      <c r="T17" s="24"/>
      <c r="U17" s="24"/>
      <c r="V17" s="24"/>
      <c r="W17" s="24">
        <v>538015491</v>
      </c>
      <c r="X17" s="24">
        <v>686723573</v>
      </c>
      <c r="Y17" s="24">
        <v>-148708082</v>
      </c>
      <c r="Z17" s="6">
        <v>-21.65</v>
      </c>
      <c r="AA17" s="22">
        <v>1020541729</v>
      </c>
    </row>
    <row r="18" spans="1:27" ht="13.5">
      <c r="A18" s="5" t="s">
        <v>45</v>
      </c>
      <c r="B18" s="3"/>
      <c r="C18" s="22">
        <v>15568702</v>
      </c>
      <c r="D18" s="22"/>
      <c r="E18" s="23">
        <v>124767</v>
      </c>
      <c r="F18" s="24">
        <v>155823</v>
      </c>
      <c r="G18" s="24">
        <v>791</v>
      </c>
      <c r="H18" s="24">
        <v>2561</v>
      </c>
      <c r="I18" s="24">
        <v>723</v>
      </c>
      <c r="J18" s="24">
        <v>4075</v>
      </c>
      <c r="K18" s="24">
        <v>1781</v>
      </c>
      <c r="L18" s="24">
        <v>2697</v>
      </c>
      <c r="M18" s="24">
        <v>15799</v>
      </c>
      <c r="N18" s="24">
        <v>20277</v>
      </c>
      <c r="O18" s="24"/>
      <c r="P18" s="24">
        <v>881</v>
      </c>
      <c r="Q18" s="24">
        <v>904</v>
      </c>
      <c r="R18" s="24">
        <v>1785</v>
      </c>
      <c r="S18" s="24"/>
      <c r="T18" s="24"/>
      <c r="U18" s="24"/>
      <c r="V18" s="24"/>
      <c r="W18" s="24">
        <v>26137</v>
      </c>
      <c r="X18" s="24">
        <v>80740</v>
      </c>
      <c r="Y18" s="24">
        <v>-54603</v>
      </c>
      <c r="Z18" s="6">
        <v>-67.63</v>
      </c>
      <c r="AA18" s="22">
        <v>155823</v>
      </c>
    </row>
    <row r="19" spans="1:27" ht="13.5">
      <c r="A19" s="2" t="s">
        <v>46</v>
      </c>
      <c r="B19" s="8"/>
      <c r="C19" s="19">
        <f aca="true" t="shared" si="3" ref="C19:Y19">SUM(C20:C23)</f>
        <v>20072798272</v>
      </c>
      <c r="D19" s="19">
        <f>SUM(D20:D23)</f>
        <v>0</v>
      </c>
      <c r="E19" s="20">
        <f t="shared" si="3"/>
        <v>24020970387</v>
      </c>
      <c r="F19" s="21">
        <f t="shared" si="3"/>
        <v>23970646024</v>
      </c>
      <c r="G19" s="21">
        <f t="shared" si="3"/>
        <v>2566732739</v>
      </c>
      <c r="H19" s="21">
        <f t="shared" si="3"/>
        <v>2184623923</v>
      </c>
      <c r="I19" s="21">
        <f t="shared" si="3"/>
        <v>2333886704</v>
      </c>
      <c r="J19" s="21">
        <f t="shared" si="3"/>
        <v>7085243366</v>
      </c>
      <c r="K19" s="21">
        <f t="shared" si="3"/>
        <v>1563289577</v>
      </c>
      <c r="L19" s="21">
        <f t="shared" si="3"/>
        <v>1765344613</v>
      </c>
      <c r="M19" s="21">
        <f t="shared" si="3"/>
        <v>2426685438</v>
      </c>
      <c r="N19" s="21">
        <f t="shared" si="3"/>
        <v>5755319628</v>
      </c>
      <c r="O19" s="21">
        <f t="shared" si="3"/>
        <v>1504618931</v>
      </c>
      <c r="P19" s="21">
        <f t="shared" si="3"/>
        <v>1658124540</v>
      </c>
      <c r="Q19" s="21">
        <f t="shared" si="3"/>
        <v>1942550495</v>
      </c>
      <c r="R19" s="21">
        <f t="shared" si="3"/>
        <v>5105293966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17945856960</v>
      </c>
      <c r="X19" s="21">
        <f t="shared" si="3"/>
        <v>17907903710</v>
      </c>
      <c r="Y19" s="21">
        <f t="shared" si="3"/>
        <v>37953250</v>
      </c>
      <c r="Z19" s="4">
        <f>+IF(X19&lt;&gt;0,+(Y19/X19)*100,0)</f>
        <v>0.21193574979301694</v>
      </c>
      <c r="AA19" s="19">
        <f>SUM(AA20:AA23)</f>
        <v>23970646024</v>
      </c>
    </row>
    <row r="20" spans="1:27" ht="13.5">
      <c r="A20" s="5" t="s">
        <v>47</v>
      </c>
      <c r="B20" s="3"/>
      <c r="C20" s="22">
        <v>12612210597</v>
      </c>
      <c r="D20" s="22"/>
      <c r="E20" s="23">
        <v>14221217680</v>
      </c>
      <c r="F20" s="24">
        <v>14179788680</v>
      </c>
      <c r="G20" s="24">
        <v>1467113671</v>
      </c>
      <c r="H20" s="24">
        <v>1476875080</v>
      </c>
      <c r="I20" s="24">
        <v>1421616797</v>
      </c>
      <c r="J20" s="24">
        <v>4365605548</v>
      </c>
      <c r="K20" s="24">
        <v>1059009303</v>
      </c>
      <c r="L20" s="24">
        <v>1023891056</v>
      </c>
      <c r="M20" s="24">
        <v>1182191063</v>
      </c>
      <c r="N20" s="24">
        <v>3265091422</v>
      </c>
      <c r="O20" s="24">
        <v>936765535</v>
      </c>
      <c r="P20" s="24">
        <v>989684685</v>
      </c>
      <c r="Q20" s="24">
        <v>1099169433</v>
      </c>
      <c r="R20" s="24">
        <v>3025619653</v>
      </c>
      <c r="S20" s="24"/>
      <c r="T20" s="24"/>
      <c r="U20" s="24"/>
      <c r="V20" s="24"/>
      <c r="W20" s="24">
        <v>10656316623</v>
      </c>
      <c r="X20" s="24">
        <v>11584126897</v>
      </c>
      <c r="Y20" s="24">
        <v>-927810274</v>
      </c>
      <c r="Z20" s="6">
        <v>-8.01</v>
      </c>
      <c r="AA20" s="22">
        <v>14179788680</v>
      </c>
    </row>
    <row r="21" spans="1:27" ht="13.5">
      <c r="A21" s="5" t="s">
        <v>48</v>
      </c>
      <c r="B21" s="3"/>
      <c r="C21" s="22">
        <v>5021194011</v>
      </c>
      <c r="D21" s="22"/>
      <c r="E21" s="23">
        <v>6083213347</v>
      </c>
      <c r="F21" s="24">
        <v>6025732059</v>
      </c>
      <c r="G21" s="24">
        <v>685718494</v>
      </c>
      <c r="H21" s="24">
        <v>413085408</v>
      </c>
      <c r="I21" s="24">
        <v>400070061</v>
      </c>
      <c r="J21" s="24">
        <v>1498873963</v>
      </c>
      <c r="K21" s="24">
        <v>446032854</v>
      </c>
      <c r="L21" s="24">
        <v>436633689</v>
      </c>
      <c r="M21" s="24">
        <v>807143298</v>
      </c>
      <c r="N21" s="24">
        <v>1689809841</v>
      </c>
      <c r="O21" s="24">
        <v>309380847</v>
      </c>
      <c r="P21" s="24">
        <v>397596007</v>
      </c>
      <c r="Q21" s="24">
        <v>530126559</v>
      </c>
      <c r="R21" s="24">
        <v>1237103413</v>
      </c>
      <c r="S21" s="24"/>
      <c r="T21" s="24"/>
      <c r="U21" s="24"/>
      <c r="V21" s="24"/>
      <c r="W21" s="24">
        <v>4425787217</v>
      </c>
      <c r="X21" s="24">
        <v>4122559350</v>
      </c>
      <c r="Y21" s="24">
        <v>303227867</v>
      </c>
      <c r="Z21" s="6">
        <v>7.36</v>
      </c>
      <c r="AA21" s="22">
        <v>6025732059</v>
      </c>
    </row>
    <row r="22" spans="1:27" ht="13.5">
      <c r="A22" s="5" t="s">
        <v>49</v>
      </c>
      <c r="B22" s="3"/>
      <c r="C22" s="25">
        <v>1057132300</v>
      </c>
      <c r="D22" s="25"/>
      <c r="E22" s="26">
        <v>1646691915</v>
      </c>
      <c r="F22" s="27">
        <v>1695277840</v>
      </c>
      <c r="G22" s="27">
        <v>90898011</v>
      </c>
      <c r="H22" s="27">
        <v>168683891</v>
      </c>
      <c r="I22" s="27">
        <v>389701150</v>
      </c>
      <c r="J22" s="27">
        <v>649283052</v>
      </c>
      <c r="K22" s="27">
        <v>-71727617</v>
      </c>
      <c r="L22" s="27">
        <v>173086352</v>
      </c>
      <c r="M22" s="27">
        <v>169545954</v>
      </c>
      <c r="N22" s="27">
        <v>270904689</v>
      </c>
      <c r="O22" s="27">
        <v>119999799</v>
      </c>
      <c r="P22" s="27">
        <v>139164737</v>
      </c>
      <c r="Q22" s="27">
        <v>42034353</v>
      </c>
      <c r="R22" s="27">
        <v>301198889</v>
      </c>
      <c r="S22" s="27"/>
      <c r="T22" s="27"/>
      <c r="U22" s="27"/>
      <c r="V22" s="27"/>
      <c r="W22" s="27">
        <v>1221386630</v>
      </c>
      <c r="X22" s="27">
        <v>827246918</v>
      </c>
      <c r="Y22" s="27">
        <v>394139712</v>
      </c>
      <c r="Z22" s="7">
        <v>47.64</v>
      </c>
      <c r="AA22" s="25">
        <v>1695277840</v>
      </c>
    </row>
    <row r="23" spans="1:27" ht="13.5">
      <c r="A23" s="5" t="s">
        <v>50</v>
      </c>
      <c r="B23" s="3"/>
      <c r="C23" s="22">
        <v>1382261364</v>
      </c>
      <c r="D23" s="22"/>
      <c r="E23" s="23">
        <v>2069847445</v>
      </c>
      <c r="F23" s="24">
        <v>2069847445</v>
      </c>
      <c r="G23" s="24">
        <v>323002563</v>
      </c>
      <c r="H23" s="24">
        <v>125979544</v>
      </c>
      <c r="I23" s="24">
        <v>122498696</v>
      </c>
      <c r="J23" s="24">
        <v>571480803</v>
      </c>
      <c r="K23" s="24">
        <v>129975037</v>
      </c>
      <c r="L23" s="24">
        <v>131733516</v>
      </c>
      <c r="M23" s="24">
        <v>267805123</v>
      </c>
      <c r="N23" s="24">
        <v>529513676</v>
      </c>
      <c r="O23" s="24">
        <v>138472750</v>
      </c>
      <c r="P23" s="24">
        <v>131679111</v>
      </c>
      <c r="Q23" s="24">
        <v>271220150</v>
      </c>
      <c r="R23" s="24">
        <v>541372011</v>
      </c>
      <c r="S23" s="24"/>
      <c r="T23" s="24"/>
      <c r="U23" s="24"/>
      <c r="V23" s="24"/>
      <c r="W23" s="24">
        <v>1642366490</v>
      </c>
      <c r="X23" s="24">
        <v>1373970545</v>
      </c>
      <c r="Y23" s="24">
        <v>268395945</v>
      </c>
      <c r="Z23" s="6">
        <v>19.53</v>
      </c>
      <c r="AA23" s="22">
        <v>2069847445</v>
      </c>
    </row>
    <row r="24" spans="1:27" ht="13.5">
      <c r="A24" s="2" t="s">
        <v>51</v>
      </c>
      <c r="B24" s="8" t="s">
        <v>52</v>
      </c>
      <c r="C24" s="19">
        <v>18225707</v>
      </c>
      <c r="D24" s="19"/>
      <c r="E24" s="20">
        <v>22274343</v>
      </c>
      <c r="F24" s="21">
        <v>22274343</v>
      </c>
      <c r="G24" s="21">
        <v>2884106</v>
      </c>
      <c r="H24" s="21">
        <v>192082</v>
      </c>
      <c r="I24" s="21">
        <v>1069604</v>
      </c>
      <c r="J24" s="21">
        <v>4145792</v>
      </c>
      <c r="K24" s="21">
        <v>2187588</v>
      </c>
      <c r="L24" s="21">
        <v>-885678</v>
      </c>
      <c r="M24" s="21">
        <v>2417141</v>
      </c>
      <c r="N24" s="21">
        <v>3719051</v>
      </c>
      <c r="O24" s="21">
        <v>865783</v>
      </c>
      <c r="P24" s="21">
        <v>825532</v>
      </c>
      <c r="Q24" s="21">
        <v>219768</v>
      </c>
      <c r="R24" s="21">
        <v>1911083</v>
      </c>
      <c r="S24" s="21"/>
      <c r="T24" s="21"/>
      <c r="U24" s="21"/>
      <c r="V24" s="21"/>
      <c r="W24" s="21">
        <v>9775926</v>
      </c>
      <c r="X24" s="21">
        <v>18389502</v>
      </c>
      <c r="Y24" s="21">
        <v>-8613576</v>
      </c>
      <c r="Z24" s="4">
        <v>-46.84</v>
      </c>
      <c r="AA24" s="19">
        <v>22274343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29648259071</v>
      </c>
      <c r="D25" s="40">
        <f>+D5+D9+D15+D19+D24</f>
        <v>0</v>
      </c>
      <c r="E25" s="41">
        <f t="shared" si="4"/>
        <v>34255724555</v>
      </c>
      <c r="F25" s="42">
        <f t="shared" si="4"/>
        <v>34172635606</v>
      </c>
      <c r="G25" s="42">
        <f t="shared" si="4"/>
        <v>3374224810</v>
      </c>
      <c r="H25" s="42">
        <f t="shared" si="4"/>
        <v>3252938623</v>
      </c>
      <c r="I25" s="42">
        <f t="shared" si="4"/>
        <v>2978033644</v>
      </c>
      <c r="J25" s="42">
        <f t="shared" si="4"/>
        <v>9605197077</v>
      </c>
      <c r="K25" s="42">
        <f t="shared" si="4"/>
        <v>2229636604</v>
      </c>
      <c r="L25" s="42">
        <f t="shared" si="4"/>
        <v>2361543942</v>
      </c>
      <c r="M25" s="42">
        <f t="shared" si="4"/>
        <v>3823177854</v>
      </c>
      <c r="N25" s="42">
        <f t="shared" si="4"/>
        <v>8414358400</v>
      </c>
      <c r="O25" s="42">
        <f t="shared" si="4"/>
        <v>2108276855</v>
      </c>
      <c r="P25" s="42">
        <f t="shared" si="4"/>
        <v>2253040107</v>
      </c>
      <c r="Q25" s="42">
        <f t="shared" si="4"/>
        <v>3190156854</v>
      </c>
      <c r="R25" s="42">
        <f t="shared" si="4"/>
        <v>7551473816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25571029293</v>
      </c>
      <c r="X25" s="42">
        <f t="shared" si="4"/>
        <v>25427120969</v>
      </c>
      <c r="Y25" s="42">
        <f t="shared" si="4"/>
        <v>143908324</v>
      </c>
      <c r="Z25" s="43">
        <f>+IF(X25&lt;&gt;0,+(Y25/X25)*100,0)</f>
        <v>0.5659638941248945</v>
      </c>
      <c r="AA25" s="40">
        <f>+AA5+AA9+AA15+AA19+AA24</f>
        <v>34172635606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3116009116</v>
      </c>
      <c r="D28" s="19">
        <f>SUM(D29:D31)</f>
        <v>0</v>
      </c>
      <c r="E28" s="20">
        <f t="shared" si="5"/>
        <v>3164321537</v>
      </c>
      <c r="F28" s="21">
        <f t="shared" si="5"/>
        <v>3134412504</v>
      </c>
      <c r="G28" s="21">
        <f t="shared" si="5"/>
        <v>209016992</v>
      </c>
      <c r="H28" s="21">
        <f t="shared" si="5"/>
        <v>211393793</v>
      </c>
      <c r="I28" s="21">
        <f t="shared" si="5"/>
        <v>269402164</v>
      </c>
      <c r="J28" s="21">
        <f t="shared" si="5"/>
        <v>689812949</v>
      </c>
      <c r="K28" s="21">
        <f t="shared" si="5"/>
        <v>232991697</v>
      </c>
      <c r="L28" s="21">
        <f t="shared" si="5"/>
        <v>267544975</v>
      </c>
      <c r="M28" s="21">
        <f t="shared" si="5"/>
        <v>242777701</v>
      </c>
      <c r="N28" s="21">
        <f t="shared" si="5"/>
        <v>743314373</v>
      </c>
      <c r="O28" s="21">
        <f t="shared" si="5"/>
        <v>258437992</v>
      </c>
      <c r="P28" s="21">
        <f t="shared" si="5"/>
        <v>201950876</v>
      </c>
      <c r="Q28" s="21">
        <f t="shared" si="5"/>
        <v>455507014</v>
      </c>
      <c r="R28" s="21">
        <f t="shared" si="5"/>
        <v>915895882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2349023204</v>
      </c>
      <c r="X28" s="21">
        <f t="shared" si="5"/>
        <v>2448307847</v>
      </c>
      <c r="Y28" s="21">
        <f t="shared" si="5"/>
        <v>-99284643</v>
      </c>
      <c r="Z28" s="4">
        <f>+IF(X28&lt;&gt;0,+(Y28/X28)*100,0)</f>
        <v>-4.055235256532672</v>
      </c>
      <c r="AA28" s="19">
        <f>SUM(AA29:AA31)</f>
        <v>3134412504</v>
      </c>
    </row>
    <row r="29" spans="1:27" ht="13.5">
      <c r="A29" s="5" t="s">
        <v>33</v>
      </c>
      <c r="B29" s="3"/>
      <c r="C29" s="22">
        <v>647638308</v>
      </c>
      <c r="D29" s="22"/>
      <c r="E29" s="23">
        <v>845204449</v>
      </c>
      <c r="F29" s="24">
        <v>825741174</v>
      </c>
      <c r="G29" s="24">
        <v>46783098</v>
      </c>
      <c r="H29" s="24">
        <v>46944504</v>
      </c>
      <c r="I29" s="24">
        <v>54270475</v>
      </c>
      <c r="J29" s="24">
        <v>147998077</v>
      </c>
      <c r="K29" s="24">
        <v>49552702</v>
      </c>
      <c r="L29" s="24">
        <v>50732184</v>
      </c>
      <c r="M29" s="24">
        <v>53591578</v>
      </c>
      <c r="N29" s="24">
        <v>153876464</v>
      </c>
      <c r="O29" s="24">
        <v>46346144</v>
      </c>
      <c r="P29" s="24">
        <v>50234324</v>
      </c>
      <c r="Q29" s="24">
        <v>53904196</v>
      </c>
      <c r="R29" s="24">
        <v>150484664</v>
      </c>
      <c r="S29" s="24"/>
      <c r="T29" s="24"/>
      <c r="U29" s="24"/>
      <c r="V29" s="24"/>
      <c r="W29" s="24">
        <v>452359205</v>
      </c>
      <c r="X29" s="24">
        <v>614803421</v>
      </c>
      <c r="Y29" s="24">
        <v>-162444216</v>
      </c>
      <c r="Z29" s="6">
        <v>-26.42</v>
      </c>
      <c r="AA29" s="22">
        <v>825741174</v>
      </c>
    </row>
    <row r="30" spans="1:27" ht="13.5">
      <c r="A30" s="5" t="s">
        <v>34</v>
      </c>
      <c r="B30" s="3"/>
      <c r="C30" s="25">
        <v>1460438445</v>
      </c>
      <c r="D30" s="25"/>
      <c r="E30" s="26">
        <v>1055363151</v>
      </c>
      <c r="F30" s="27">
        <v>999117212</v>
      </c>
      <c r="G30" s="27">
        <v>102257175</v>
      </c>
      <c r="H30" s="27">
        <v>72545054</v>
      </c>
      <c r="I30" s="27">
        <v>118841946</v>
      </c>
      <c r="J30" s="27">
        <v>293644175</v>
      </c>
      <c r="K30" s="27">
        <v>99757645</v>
      </c>
      <c r="L30" s="27">
        <v>124305884</v>
      </c>
      <c r="M30" s="27">
        <v>67018999</v>
      </c>
      <c r="N30" s="27">
        <v>291082528</v>
      </c>
      <c r="O30" s="27">
        <v>125342449</v>
      </c>
      <c r="P30" s="27">
        <v>61332993</v>
      </c>
      <c r="Q30" s="27">
        <v>307037497</v>
      </c>
      <c r="R30" s="27">
        <v>493712939</v>
      </c>
      <c r="S30" s="27"/>
      <c r="T30" s="27"/>
      <c r="U30" s="27"/>
      <c r="V30" s="27"/>
      <c r="W30" s="27">
        <v>1078439642</v>
      </c>
      <c r="X30" s="27">
        <v>895842629</v>
      </c>
      <c r="Y30" s="27">
        <v>182597013</v>
      </c>
      <c r="Z30" s="7">
        <v>20.38</v>
      </c>
      <c r="AA30" s="25">
        <v>999117212</v>
      </c>
    </row>
    <row r="31" spans="1:27" ht="13.5">
      <c r="A31" s="5" t="s">
        <v>35</v>
      </c>
      <c r="B31" s="3"/>
      <c r="C31" s="22">
        <v>1007932363</v>
      </c>
      <c r="D31" s="22"/>
      <c r="E31" s="23">
        <v>1263753937</v>
      </c>
      <c r="F31" s="24">
        <v>1309554118</v>
      </c>
      <c r="G31" s="24">
        <v>59976719</v>
      </c>
      <c r="H31" s="24">
        <v>91904235</v>
      </c>
      <c r="I31" s="24">
        <v>96289743</v>
      </c>
      <c r="J31" s="24">
        <v>248170697</v>
      </c>
      <c r="K31" s="24">
        <v>83681350</v>
      </c>
      <c r="L31" s="24">
        <v>92506907</v>
      </c>
      <c r="M31" s="24">
        <v>122167124</v>
      </c>
      <c r="N31" s="24">
        <v>298355381</v>
      </c>
      <c r="O31" s="24">
        <v>86749399</v>
      </c>
      <c r="P31" s="24">
        <v>90383559</v>
      </c>
      <c r="Q31" s="24">
        <v>94565321</v>
      </c>
      <c r="R31" s="24">
        <v>271698279</v>
      </c>
      <c r="S31" s="24"/>
      <c r="T31" s="24"/>
      <c r="U31" s="24"/>
      <c r="V31" s="24"/>
      <c r="W31" s="24">
        <v>818224357</v>
      </c>
      <c r="X31" s="24">
        <v>937661797</v>
      </c>
      <c r="Y31" s="24">
        <v>-119437440</v>
      </c>
      <c r="Z31" s="6">
        <v>-12.74</v>
      </c>
      <c r="AA31" s="22">
        <v>1309554118</v>
      </c>
    </row>
    <row r="32" spans="1:27" ht="13.5">
      <c r="A32" s="2" t="s">
        <v>36</v>
      </c>
      <c r="B32" s="3"/>
      <c r="C32" s="19">
        <f aca="true" t="shared" si="6" ref="C32:Y32">SUM(C33:C37)</f>
        <v>4399001173</v>
      </c>
      <c r="D32" s="19">
        <f>SUM(D33:D37)</f>
        <v>0</v>
      </c>
      <c r="E32" s="20">
        <f t="shared" si="6"/>
        <v>5092759290</v>
      </c>
      <c r="F32" s="21">
        <f t="shared" si="6"/>
        <v>5034461327</v>
      </c>
      <c r="G32" s="21">
        <f t="shared" si="6"/>
        <v>303827180</v>
      </c>
      <c r="H32" s="21">
        <f t="shared" si="6"/>
        <v>381537708</v>
      </c>
      <c r="I32" s="21">
        <f t="shared" si="6"/>
        <v>381412571</v>
      </c>
      <c r="J32" s="21">
        <f t="shared" si="6"/>
        <v>1066777459</v>
      </c>
      <c r="K32" s="21">
        <f t="shared" si="6"/>
        <v>412694039</v>
      </c>
      <c r="L32" s="21">
        <f t="shared" si="6"/>
        <v>410302309</v>
      </c>
      <c r="M32" s="21">
        <f t="shared" si="6"/>
        <v>437711191</v>
      </c>
      <c r="N32" s="21">
        <f t="shared" si="6"/>
        <v>1260707539</v>
      </c>
      <c r="O32" s="21">
        <f t="shared" si="6"/>
        <v>407083596</v>
      </c>
      <c r="P32" s="21">
        <f t="shared" si="6"/>
        <v>395372056</v>
      </c>
      <c r="Q32" s="21">
        <f t="shared" si="6"/>
        <v>451001030</v>
      </c>
      <c r="R32" s="21">
        <f t="shared" si="6"/>
        <v>1253456682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3580941680</v>
      </c>
      <c r="X32" s="21">
        <f t="shared" si="6"/>
        <v>2905366175</v>
      </c>
      <c r="Y32" s="21">
        <f t="shared" si="6"/>
        <v>675575505</v>
      </c>
      <c r="Z32" s="4">
        <f>+IF(X32&lt;&gt;0,+(Y32/X32)*100,0)</f>
        <v>23.25268018927081</v>
      </c>
      <c r="AA32" s="19">
        <f>SUM(AA33:AA37)</f>
        <v>5034461327</v>
      </c>
    </row>
    <row r="33" spans="1:27" ht="13.5">
      <c r="A33" s="5" t="s">
        <v>37</v>
      </c>
      <c r="B33" s="3"/>
      <c r="C33" s="22">
        <v>286903573</v>
      </c>
      <c r="D33" s="22"/>
      <c r="E33" s="23">
        <v>312583171</v>
      </c>
      <c r="F33" s="24">
        <v>426990445</v>
      </c>
      <c r="G33" s="24">
        <v>36575494</v>
      </c>
      <c r="H33" s="24">
        <v>36965144</v>
      </c>
      <c r="I33" s="24">
        <v>32608276</v>
      </c>
      <c r="J33" s="24">
        <v>106148914</v>
      </c>
      <c r="K33" s="24">
        <v>37455424</v>
      </c>
      <c r="L33" s="24">
        <v>37870033</v>
      </c>
      <c r="M33" s="24">
        <v>38217452</v>
      </c>
      <c r="N33" s="24">
        <v>113542909</v>
      </c>
      <c r="O33" s="24">
        <v>36808760</v>
      </c>
      <c r="P33" s="24">
        <v>36906823</v>
      </c>
      <c r="Q33" s="24">
        <v>38150454</v>
      </c>
      <c r="R33" s="24">
        <v>111866037</v>
      </c>
      <c r="S33" s="24"/>
      <c r="T33" s="24"/>
      <c r="U33" s="24"/>
      <c r="V33" s="24"/>
      <c r="W33" s="24">
        <v>331557860</v>
      </c>
      <c r="X33" s="24">
        <v>182443541</v>
      </c>
      <c r="Y33" s="24">
        <v>149114319</v>
      </c>
      <c r="Z33" s="6">
        <v>81.73</v>
      </c>
      <c r="AA33" s="22">
        <v>426990445</v>
      </c>
    </row>
    <row r="34" spans="1:27" ht="13.5">
      <c r="A34" s="5" t="s">
        <v>38</v>
      </c>
      <c r="B34" s="3"/>
      <c r="C34" s="22">
        <v>860003863</v>
      </c>
      <c r="D34" s="22"/>
      <c r="E34" s="23">
        <v>923215877</v>
      </c>
      <c r="F34" s="24">
        <v>772491833</v>
      </c>
      <c r="G34" s="24">
        <v>44534701</v>
      </c>
      <c r="H34" s="24">
        <v>67258923</v>
      </c>
      <c r="I34" s="24">
        <v>60365490</v>
      </c>
      <c r="J34" s="24">
        <v>172159114</v>
      </c>
      <c r="K34" s="24">
        <v>64125213</v>
      </c>
      <c r="L34" s="24">
        <v>70056149</v>
      </c>
      <c r="M34" s="24">
        <v>74574336</v>
      </c>
      <c r="N34" s="24">
        <v>208755698</v>
      </c>
      <c r="O34" s="24">
        <v>74346070</v>
      </c>
      <c r="P34" s="24">
        <v>72283265</v>
      </c>
      <c r="Q34" s="24">
        <v>73567477</v>
      </c>
      <c r="R34" s="24">
        <v>220196812</v>
      </c>
      <c r="S34" s="24"/>
      <c r="T34" s="24"/>
      <c r="U34" s="24"/>
      <c r="V34" s="24"/>
      <c r="W34" s="24">
        <v>601111624</v>
      </c>
      <c r="X34" s="24">
        <v>469235846</v>
      </c>
      <c r="Y34" s="24">
        <v>131875778</v>
      </c>
      <c r="Z34" s="6">
        <v>28.1</v>
      </c>
      <c r="AA34" s="22">
        <v>772491833</v>
      </c>
    </row>
    <row r="35" spans="1:27" ht="13.5">
      <c r="A35" s="5" t="s">
        <v>39</v>
      </c>
      <c r="B35" s="3"/>
      <c r="C35" s="22">
        <v>1599013666</v>
      </c>
      <c r="D35" s="22"/>
      <c r="E35" s="23">
        <v>1920064071</v>
      </c>
      <c r="F35" s="24">
        <v>1832131274</v>
      </c>
      <c r="G35" s="24">
        <v>120451480</v>
      </c>
      <c r="H35" s="24">
        <v>147014078</v>
      </c>
      <c r="I35" s="24">
        <v>127623107</v>
      </c>
      <c r="J35" s="24">
        <v>395088665</v>
      </c>
      <c r="K35" s="24">
        <v>149128421</v>
      </c>
      <c r="L35" s="24">
        <v>150133284</v>
      </c>
      <c r="M35" s="24">
        <v>163308944</v>
      </c>
      <c r="N35" s="24">
        <v>462570649</v>
      </c>
      <c r="O35" s="24">
        <v>160934260</v>
      </c>
      <c r="P35" s="24">
        <v>153779279</v>
      </c>
      <c r="Q35" s="24">
        <v>161634134</v>
      </c>
      <c r="R35" s="24">
        <v>476347673</v>
      </c>
      <c r="S35" s="24"/>
      <c r="T35" s="24"/>
      <c r="U35" s="24"/>
      <c r="V35" s="24"/>
      <c r="W35" s="24">
        <v>1334006987</v>
      </c>
      <c r="X35" s="24">
        <v>1218296560</v>
      </c>
      <c r="Y35" s="24">
        <v>115710427</v>
      </c>
      <c r="Z35" s="6">
        <v>9.5</v>
      </c>
      <c r="AA35" s="22">
        <v>1832131274</v>
      </c>
    </row>
    <row r="36" spans="1:27" ht="13.5">
      <c r="A36" s="5" t="s">
        <v>40</v>
      </c>
      <c r="B36" s="3"/>
      <c r="C36" s="22">
        <v>510968524</v>
      </c>
      <c r="D36" s="22"/>
      <c r="E36" s="23">
        <v>681236190</v>
      </c>
      <c r="F36" s="24">
        <v>698174023</v>
      </c>
      <c r="G36" s="24">
        <v>4460720</v>
      </c>
      <c r="H36" s="24">
        <v>25464509</v>
      </c>
      <c r="I36" s="24">
        <v>66160855</v>
      </c>
      <c r="J36" s="24">
        <v>96086084</v>
      </c>
      <c r="K36" s="24">
        <v>56060822</v>
      </c>
      <c r="L36" s="24">
        <v>34815985</v>
      </c>
      <c r="M36" s="24">
        <v>58106802</v>
      </c>
      <c r="N36" s="24">
        <v>148983609</v>
      </c>
      <c r="O36" s="24">
        <v>32534710</v>
      </c>
      <c r="P36" s="24">
        <v>30336612</v>
      </c>
      <c r="Q36" s="24">
        <v>73772937</v>
      </c>
      <c r="R36" s="24">
        <v>136644259</v>
      </c>
      <c r="S36" s="24"/>
      <c r="T36" s="24"/>
      <c r="U36" s="24"/>
      <c r="V36" s="24"/>
      <c r="W36" s="24">
        <v>381713952</v>
      </c>
      <c r="X36" s="24">
        <v>448795084</v>
      </c>
      <c r="Y36" s="24">
        <v>-67081132</v>
      </c>
      <c r="Z36" s="6">
        <v>-14.95</v>
      </c>
      <c r="AA36" s="22">
        <v>698174023</v>
      </c>
    </row>
    <row r="37" spans="1:27" ht="13.5">
      <c r="A37" s="5" t="s">
        <v>41</v>
      </c>
      <c r="B37" s="3"/>
      <c r="C37" s="25">
        <v>1142111547</v>
      </c>
      <c r="D37" s="25"/>
      <c r="E37" s="26">
        <v>1255659981</v>
      </c>
      <c r="F37" s="27">
        <v>1304673752</v>
      </c>
      <c r="G37" s="27">
        <v>97804785</v>
      </c>
      <c r="H37" s="27">
        <v>104835054</v>
      </c>
      <c r="I37" s="27">
        <v>94654843</v>
      </c>
      <c r="J37" s="27">
        <v>297294682</v>
      </c>
      <c r="K37" s="27">
        <v>105924159</v>
      </c>
      <c r="L37" s="27">
        <v>117426858</v>
      </c>
      <c r="M37" s="27">
        <v>103503657</v>
      </c>
      <c r="N37" s="27">
        <v>326854674</v>
      </c>
      <c r="O37" s="27">
        <v>102459796</v>
      </c>
      <c r="P37" s="27">
        <v>102066077</v>
      </c>
      <c r="Q37" s="27">
        <v>103876028</v>
      </c>
      <c r="R37" s="27">
        <v>308401901</v>
      </c>
      <c r="S37" s="27"/>
      <c r="T37" s="27"/>
      <c r="U37" s="27"/>
      <c r="V37" s="27"/>
      <c r="W37" s="27">
        <v>932551257</v>
      </c>
      <c r="X37" s="27">
        <v>586595144</v>
      </c>
      <c r="Y37" s="27">
        <v>345956113</v>
      </c>
      <c r="Z37" s="7">
        <v>58.98</v>
      </c>
      <c r="AA37" s="25">
        <v>1304673752</v>
      </c>
    </row>
    <row r="38" spans="1:27" ht="13.5">
      <c r="A38" s="2" t="s">
        <v>42</v>
      </c>
      <c r="B38" s="8"/>
      <c r="C38" s="19">
        <f aca="true" t="shared" si="7" ref="C38:Y38">SUM(C39:C41)</f>
        <v>2236977882</v>
      </c>
      <c r="D38" s="19">
        <f>SUM(D39:D41)</f>
        <v>0</v>
      </c>
      <c r="E38" s="20">
        <f t="shared" si="7"/>
        <v>2806369378</v>
      </c>
      <c r="F38" s="21">
        <f t="shared" si="7"/>
        <v>2826875600</v>
      </c>
      <c r="G38" s="21">
        <f t="shared" si="7"/>
        <v>95205911</v>
      </c>
      <c r="H38" s="21">
        <f t="shared" si="7"/>
        <v>236122588</v>
      </c>
      <c r="I38" s="21">
        <f t="shared" si="7"/>
        <v>191456220</v>
      </c>
      <c r="J38" s="21">
        <f t="shared" si="7"/>
        <v>522784719</v>
      </c>
      <c r="K38" s="21">
        <f t="shared" si="7"/>
        <v>202216218</v>
      </c>
      <c r="L38" s="21">
        <f t="shared" si="7"/>
        <v>214006036</v>
      </c>
      <c r="M38" s="21">
        <f t="shared" si="7"/>
        <v>227324106</v>
      </c>
      <c r="N38" s="21">
        <f t="shared" si="7"/>
        <v>643546360</v>
      </c>
      <c r="O38" s="21">
        <f t="shared" si="7"/>
        <v>180637039</v>
      </c>
      <c r="P38" s="21">
        <f t="shared" si="7"/>
        <v>201740644</v>
      </c>
      <c r="Q38" s="21">
        <f t="shared" si="7"/>
        <v>195856723</v>
      </c>
      <c r="R38" s="21">
        <f t="shared" si="7"/>
        <v>578234406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1744565485</v>
      </c>
      <c r="X38" s="21">
        <f t="shared" si="7"/>
        <v>1786967167</v>
      </c>
      <c r="Y38" s="21">
        <f t="shared" si="7"/>
        <v>-42401682</v>
      </c>
      <c r="Z38" s="4">
        <f>+IF(X38&lt;&gt;0,+(Y38/X38)*100,0)</f>
        <v>-2.3728293828243574</v>
      </c>
      <c r="AA38" s="19">
        <f>SUM(AA39:AA41)</f>
        <v>2826875600</v>
      </c>
    </row>
    <row r="39" spans="1:27" ht="13.5">
      <c r="A39" s="5" t="s">
        <v>43</v>
      </c>
      <c r="B39" s="3"/>
      <c r="C39" s="22">
        <v>411354507</v>
      </c>
      <c r="D39" s="22"/>
      <c r="E39" s="23">
        <v>568528764</v>
      </c>
      <c r="F39" s="24">
        <v>638043885</v>
      </c>
      <c r="G39" s="24">
        <v>25420259</v>
      </c>
      <c r="H39" s="24">
        <v>28677383</v>
      </c>
      <c r="I39" s="24">
        <v>33726491</v>
      </c>
      <c r="J39" s="24">
        <v>87824133</v>
      </c>
      <c r="K39" s="24">
        <v>27812736</v>
      </c>
      <c r="L39" s="24">
        <v>35519093</v>
      </c>
      <c r="M39" s="24">
        <v>37449123</v>
      </c>
      <c r="N39" s="24">
        <v>100780952</v>
      </c>
      <c r="O39" s="24">
        <v>34032949</v>
      </c>
      <c r="P39" s="24">
        <v>50793848</v>
      </c>
      <c r="Q39" s="24">
        <v>35906456</v>
      </c>
      <c r="R39" s="24">
        <v>120733253</v>
      </c>
      <c r="S39" s="24"/>
      <c r="T39" s="24"/>
      <c r="U39" s="24"/>
      <c r="V39" s="24"/>
      <c r="W39" s="24">
        <v>309338338</v>
      </c>
      <c r="X39" s="24">
        <v>156934085</v>
      </c>
      <c r="Y39" s="24">
        <v>152404253</v>
      </c>
      <c r="Z39" s="6">
        <v>97.11</v>
      </c>
      <c r="AA39" s="22">
        <v>638043885</v>
      </c>
    </row>
    <row r="40" spans="1:27" ht="13.5">
      <c r="A40" s="5" t="s">
        <v>44</v>
      </c>
      <c r="B40" s="3"/>
      <c r="C40" s="22">
        <v>1749961993</v>
      </c>
      <c r="D40" s="22"/>
      <c r="E40" s="23">
        <v>2120230477</v>
      </c>
      <c r="F40" s="24">
        <v>2078200850</v>
      </c>
      <c r="G40" s="24">
        <v>65445758</v>
      </c>
      <c r="H40" s="24">
        <v>198841558</v>
      </c>
      <c r="I40" s="24">
        <v>151355966</v>
      </c>
      <c r="J40" s="24">
        <v>415643282</v>
      </c>
      <c r="K40" s="24">
        <v>167801677</v>
      </c>
      <c r="L40" s="24">
        <v>171390410</v>
      </c>
      <c r="M40" s="24">
        <v>182246589</v>
      </c>
      <c r="N40" s="24">
        <v>521438676</v>
      </c>
      <c r="O40" s="24">
        <v>139362186</v>
      </c>
      <c r="P40" s="24">
        <v>142889101</v>
      </c>
      <c r="Q40" s="24">
        <v>149691394</v>
      </c>
      <c r="R40" s="24">
        <v>431942681</v>
      </c>
      <c r="S40" s="24"/>
      <c r="T40" s="24"/>
      <c r="U40" s="24"/>
      <c r="V40" s="24"/>
      <c r="W40" s="24">
        <v>1369024639</v>
      </c>
      <c r="X40" s="24">
        <v>1565316761</v>
      </c>
      <c r="Y40" s="24">
        <v>-196292122</v>
      </c>
      <c r="Z40" s="6">
        <v>-12.54</v>
      </c>
      <c r="AA40" s="22">
        <v>2078200850</v>
      </c>
    </row>
    <row r="41" spans="1:27" ht="13.5">
      <c r="A41" s="5" t="s">
        <v>45</v>
      </c>
      <c r="B41" s="3"/>
      <c r="C41" s="22">
        <v>75661382</v>
      </c>
      <c r="D41" s="22"/>
      <c r="E41" s="23">
        <v>117610137</v>
      </c>
      <c r="F41" s="24">
        <v>110630865</v>
      </c>
      <c r="G41" s="24">
        <v>4339894</v>
      </c>
      <c r="H41" s="24">
        <v>8603647</v>
      </c>
      <c r="I41" s="24">
        <v>6373763</v>
      </c>
      <c r="J41" s="24">
        <v>19317304</v>
      </c>
      <c r="K41" s="24">
        <v>6601805</v>
      </c>
      <c r="L41" s="24">
        <v>7096533</v>
      </c>
      <c r="M41" s="24">
        <v>7628394</v>
      </c>
      <c r="N41" s="24">
        <v>21326732</v>
      </c>
      <c r="O41" s="24">
        <v>7241904</v>
      </c>
      <c r="P41" s="24">
        <v>8057695</v>
      </c>
      <c r="Q41" s="24">
        <v>10258873</v>
      </c>
      <c r="R41" s="24">
        <v>25558472</v>
      </c>
      <c r="S41" s="24"/>
      <c r="T41" s="24"/>
      <c r="U41" s="24"/>
      <c r="V41" s="24"/>
      <c r="W41" s="24">
        <v>66202508</v>
      </c>
      <c r="X41" s="24">
        <v>64716321</v>
      </c>
      <c r="Y41" s="24">
        <v>1486187</v>
      </c>
      <c r="Z41" s="6">
        <v>2.3</v>
      </c>
      <c r="AA41" s="22">
        <v>110630865</v>
      </c>
    </row>
    <row r="42" spans="1:27" ht="13.5">
      <c r="A42" s="2" t="s">
        <v>46</v>
      </c>
      <c r="B42" s="8"/>
      <c r="C42" s="19">
        <f aca="true" t="shared" si="8" ref="C42:Y42">SUM(C43:C46)</f>
        <v>17704433969</v>
      </c>
      <c r="D42" s="19">
        <f>SUM(D43:D46)</f>
        <v>0</v>
      </c>
      <c r="E42" s="20">
        <f t="shared" si="8"/>
        <v>21289101466</v>
      </c>
      <c r="F42" s="21">
        <f t="shared" si="8"/>
        <v>21337563818</v>
      </c>
      <c r="G42" s="21">
        <f t="shared" si="8"/>
        <v>1711489659</v>
      </c>
      <c r="H42" s="21">
        <f t="shared" si="8"/>
        <v>2155290500</v>
      </c>
      <c r="I42" s="21">
        <f t="shared" si="8"/>
        <v>1599725277</v>
      </c>
      <c r="J42" s="21">
        <f t="shared" si="8"/>
        <v>5466505436</v>
      </c>
      <c r="K42" s="21">
        <f t="shared" si="8"/>
        <v>1668509693</v>
      </c>
      <c r="L42" s="21">
        <f t="shared" si="8"/>
        <v>1656426138</v>
      </c>
      <c r="M42" s="21">
        <f t="shared" si="8"/>
        <v>1606635630</v>
      </c>
      <c r="N42" s="21">
        <f t="shared" si="8"/>
        <v>4931571461</v>
      </c>
      <c r="O42" s="21">
        <f t="shared" si="8"/>
        <v>1436781174</v>
      </c>
      <c r="P42" s="21">
        <f t="shared" si="8"/>
        <v>1675625038</v>
      </c>
      <c r="Q42" s="21">
        <f t="shared" si="8"/>
        <v>1229361669</v>
      </c>
      <c r="R42" s="21">
        <f t="shared" si="8"/>
        <v>4341767881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14739844778</v>
      </c>
      <c r="X42" s="21">
        <f t="shared" si="8"/>
        <v>17068801672</v>
      </c>
      <c r="Y42" s="21">
        <f t="shared" si="8"/>
        <v>-2328956894</v>
      </c>
      <c r="Z42" s="4">
        <f>+IF(X42&lt;&gt;0,+(Y42/X42)*100,0)</f>
        <v>-13.644524898431898</v>
      </c>
      <c r="AA42" s="19">
        <f>SUM(AA43:AA46)</f>
        <v>21337563818</v>
      </c>
    </row>
    <row r="43" spans="1:27" ht="13.5">
      <c r="A43" s="5" t="s">
        <v>47</v>
      </c>
      <c r="B43" s="3"/>
      <c r="C43" s="22">
        <v>11753362474</v>
      </c>
      <c r="D43" s="22"/>
      <c r="E43" s="23">
        <v>13297949373</v>
      </c>
      <c r="F43" s="24">
        <v>13348363644</v>
      </c>
      <c r="G43" s="24">
        <v>1336646203</v>
      </c>
      <c r="H43" s="24">
        <v>1478886879</v>
      </c>
      <c r="I43" s="24">
        <v>981218444</v>
      </c>
      <c r="J43" s="24">
        <v>3796751526</v>
      </c>
      <c r="K43" s="24">
        <v>933200565</v>
      </c>
      <c r="L43" s="24">
        <v>961359946</v>
      </c>
      <c r="M43" s="24">
        <v>890746608</v>
      </c>
      <c r="N43" s="24">
        <v>2785307119</v>
      </c>
      <c r="O43" s="24">
        <v>846610843</v>
      </c>
      <c r="P43" s="24">
        <v>878607617</v>
      </c>
      <c r="Q43" s="24">
        <v>959382614</v>
      </c>
      <c r="R43" s="24">
        <v>2684601074</v>
      </c>
      <c r="S43" s="24"/>
      <c r="T43" s="24"/>
      <c r="U43" s="24"/>
      <c r="V43" s="24"/>
      <c r="W43" s="24">
        <v>9266659719</v>
      </c>
      <c r="X43" s="24">
        <v>10959369367</v>
      </c>
      <c r="Y43" s="24">
        <v>-1692709648</v>
      </c>
      <c r="Z43" s="6">
        <v>-15.45</v>
      </c>
      <c r="AA43" s="22">
        <v>13348363644</v>
      </c>
    </row>
    <row r="44" spans="1:27" ht="13.5">
      <c r="A44" s="5" t="s">
        <v>48</v>
      </c>
      <c r="B44" s="3"/>
      <c r="C44" s="22">
        <v>4022627860</v>
      </c>
      <c r="D44" s="22"/>
      <c r="E44" s="23">
        <v>5637380521</v>
      </c>
      <c r="F44" s="24">
        <v>5643104780</v>
      </c>
      <c r="G44" s="24">
        <v>286318205</v>
      </c>
      <c r="H44" s="24">
        <v>487912299</v>
      </c>
      <c r="I44" s="24">
        <v>419254620</v>
      </c>
      <c r="J44" s="24">
        <v>1193485124</v>
      </c>
      <c r="K44" s="24">
        <v>481936647</v>
      </c>
      <c r="L44" s="24">
        <v>481991268</v>
      </c>
      <c r="M44" s="24">
        <v>513904429</v>
      </c>
      <c r="N44" s="24">
        <v>1477832344</v>
      </c>
      <c r="O44" s="24">
        <v>407824607</v>
      </c>
      <c r="P44" s="24">
        <v>608897604</v>
      </c>
      <c r="Q44" s="24">
        <v>-78854416</v>
      </c>
      <c r="R44" s="24">
        <v>937867795</v>
      </c>
      <c r="S44" s="24"/>
      <c r="T44" s="24"/>
      <c r="U44" s="24"/>
      <c r="V44" s="24"/>
      <c r="W44" s="24">
        <v>3609185263</v>
      </c>
      <c r="X44" s="24">
        <v>4482824713</v>
      </c>
      <c r="Y44" s="24">
        <v>-873639450</v>
      </c>
      <c r="Z44" s="6">
        <v>-19.49</v>
      </c>
      <c r="AA44" s="22">
        <v>5643104780</v>
      </c>
    </row>
    <row r="45" spans="1:27" ht="13.5">
      <c r="A45" s="5" t="s">
        <v>49</v>
      </c>
      <c r="B45" s="3"/>
      <c r="C45" s="25">
        <v>633112712</v>
      </c>
      <c r="D45" s="25"/>
      <c r="E45" s="26">
        <v>735382553</v>
      </c>
      <c r="F45" s="27">
        <v>732720829</v>
      </c>
      <c r="G45" s="27">
        <v>1003029</v>
      </c>
      <c r="H45" s="27">
        <v>65786632</v>
      </c>
      <c r="I45" s="27">
        <v>59394423</v>
      </c>
      <c r="J45" s="27">
        <v>126184084</v>
      </c>
      <c r="K45" s="27">
        <v>58998560</v>
      </c>
      <c r="L45" s="27">
        <v>59820566</v>
      </c>
      <c r="M45" s="27">
        <v>59607372</v>
      </c>
      <c r="N45" s="27">
        <v>178426498</v>
      </c>
      <c r="O45" s="27">
        <v>54488734</v>
      </c>
      <c r="P45" s="27">
        <v>55891927</v>
      </c>
      <c r="Q45" s="27">
        <v>205087109</v>
      </c>
      <c r="R45" s="27">
        <v>315467770</v>
      </c>
      <c r="S45" s="27"/>
      <c r="T45" s="27"/>
      <c r="U45" s="27"/>
      <c r="V45" s="27"/>
      <c r="W45" s="27">
        <v>620078352</v>
      </c>
      <c r="X45" s="27">
        <v>539292329</v>
      </c>
      <c r="Y45" s="27">
        <v>80786023</v>
      </c>
      <c r="Z45" s="7">
        <v>14.98</v>
      </c>
      <c r="AA45" s="25">
        <v>732720829</v>
      </c>
    </row>
    <row r="46" spans="1:27" ht="13.5">
      <c r="A46" s="5" t="s">
        <v>50</v>
      </c>
      <c r="B46" s="3"/>
      <c r="C46" s="22">
        <v>1295330923</v>
      </c>
      <c r="D46" s="22"/>
      <c r="E46" s="23">
        <v>1618389019</v>
      </c>
      <c r="F46" s="24">
        <v>1613374565</v>
      </c>
      <c r="G46" s="24">
        <v>87522222</v>
      </c>
      <c r="H46" s="24">
        <v>122704690</v>
      </c>
      <c r="I46" s="24">
        <v>139857790</v>
      </c>
      <c r="J46" s="24">
        <v>350084702</v>
      </c>
      <c r="K46" s="24">
        <v>194373921</v>
      </c>
      <c r="L46" s="24">
        <v>153254358</v>
      </c>
      <c r="M46" s="24">
        <v>142377221</v>
      </c>
      <c r="N46" s="24">
        <v>490005500</v>
      </c>
      <c r="O46" s="24">
        <v>127856990</v>
      </c>
      <c r="P46" s="24">
        <v>132227890</v>
      </c>
      <c r="Q46" s="24">
        <v>143746362</v>
      </c>
      <c r="R46" s="24">
        <v>403831242</v>
      </c>
      <c r="S46" s="24"/>
      <c r="T46" s="24"/>
      <c r="U46" s="24"/>
      <c r="V46" s="24"/>
      <c r="W46" s="24">
        <v>1243921444</v>
      </c>
      <c r="X46" s="24">
        <v>1087315263</v>
      </c>
      <c r="Y46" s="24">
        <v>156606181</v>
      </c>
      <c r="Z46" s="6">
        <v>14.4</v>
      </c>
      <c r="AA46" s="22">
        <v>1613374565</v>
      </c>
    </row>
    <row r="47" spans="1:27" ht="13.5">
      <c r="A47" s="2" t="s">
        <v>51</v>
      </c>
      <c r="B47" s="8" t="s">
        <v>52</v>
      </c>
      <c r="C47" s="19">
        <v>21588699</v>
      </c>
      <c r="D47" s="19"/>
      <c r="E47" s="20">
        <v>25645089</v>
      </c>
      <c r="F47" s="21">
        <v>24863822</v>
      </c>
      <c r="G47" s="21">
        <v>1458497</v>
      </c>
      <c r="H47" s="21">
        <v>1657589</v>
      </c>
      <c r="I47" s="21">
        <v>2498837</v>
      </c>
      <c r="J47" s="21">
        <v>5614923</v>
      </c>
      <c r="K47" s="21">
        <v>2893318</v>
      </c>
      <c r="L47" s="21">
        <v>1853518</v>
      </c>
      <c r="M47" s="21">
        <v>1845535</v>
      </c>
      <c r="N47" s="21">
        <v>6592371</v>
      </c>
      <c r="O47" s="21">
        <v>1933021</v>
      </c>
      <c r="P47" s="21">
        <v>1677475</v>
      </c>
      <c r="Q47" s="21">
        <v>1833601</v>
      </c>
      <c r="R47" s="21">
        <v>5444097</v>
      </c>
      <c r="S47" s="21"/>
      <c r="T47" s="21"/>
      <c r="U47" s="21"/>
      <c r="V47" s="21"/>
      <c r="W47" s="21">
        <v>17651391</v>
      </c>
      <c r="X47" s="21">
        <v>18044846</v>
      </c>
      <c r="Y47" s="21">
        <v>-393455</v>
      </c>
      <c r="Z47" s="4">
        <v>-2.18</v>
      </c>
      <c r="AA47" s="19">
        <v>24863822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27478010839</v>
      </c>
      <c r="D48" s="40">
        <f>+D28+D32+D38+D42+D47</f>
        <v>0</v>
      </c>
      <c r="E48" s="41">
        <f t="shared" si="9"/>
        <v>32378196760</v>
      </c>
      <c r="F48" s="42">
        <f t="shared" si="9"/>
        <v>32358177071</v>
      </c>
      <c r="G48" s="42">
        <f t="shared" si="9"/>
        <v>2320998239</v>
      </c>
      <c r="H48" s="42">
        <f t="shared" si="9"/>
        <v>2986002178</v>
      </c>
      <c r="I48" s="42">
        <f t="shared" si="9"/>
        <v>2444495069</v>
      </c>
      <c r="J48" s="42">
        <f t="shared" si="9"/>
        <v>7751495486</v>
      </c>
      <c r="K48" s="42">
        <f t="shared" si="9"/>
        <v>2519304965</v>
      </c>
      <c r="L48" s="42">
        <f t="shared" si="9"/>
        <v>2550132976</v>
      </c>
      <c r="M48" s="42">
        <f t="shared" si="9"/>
        <v>2516294163</v>
      </c>
      <c r="N48" s="42">
        <f t="shared" si="9"/>
        <v>7585732104</v>
      </c>
      <c r="O48" s="42">
        <f t="shared" si="9"/>
        <v>2284872822</v>
      </c>
      <c r="P48" s="42">
        <f t="shared" si="9"/>
        <v>2476366089</v>
      </c>
      <c r="Q48" s="42">
        <f t="shared" si="9"/>
        <v>2333560037</v>
      </c>
      <c r="R48" s="42">
        <f t="shared" si="9"/>
        <v>7094798948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22432026538</v>
      </c>
      <c r="X48" s="42">
        <f t="shared" si="9"/>
        <v>24227487707</v>
      </c>
      <c r="Y48" s="42">
        <f t="shared" si="9"/>
        <v>-1795461169</v>
      </c>
      <c r="Z48" s="43">
        <f>+IF(X48&lt;&gt;0,+(Y48/X48)*100,0)</f>
        <v>-7.41084338051791</v>
      </c>
      <c r="AA48" s="40">
        <f>+AA28+AA32+AA38+AA42+AA47</f>
        <v>32358177071</v>
      </c>
    </row>
    <row r="49" spans="1:27" ht="13.5">
      <c r="A49" s="14" t="s">
        <v>58</v>
      </c>
      <c r="B49" s="15"/>
      <c r="C49" s="44">
        <f aca="true" t="shared" si="10" ref="C49:Y49">+C25-C48</f>
        <v>2170248232</v>
      </c>
      <c r="D49" s="44">
        <f>+D25-D48</f>
        <v>0</v>
      </c>
      <c r="E49" s="45">
        <f t="shared" si="10"/>
        <v>1877527795</v>
      </c>
      <c r="F49" s="46">
        <f t="shared" si="10"/>
        <v>1814458535</v>
      </c>
      <c r="G49" s="46">
        <f t="shared" si="10"/>
        <v>1053226571</v>
      </c>
      <c r="H49" s="46">
        <f t="shared" si="10"/>
        <v>266936445</v>
      </c>
      <c r="I49" s="46">
        <f t="shared" si="10"/>
        <v>533538575</v>
      </c>
      <c r="J49" s="46">
        <f t="shared" si="10"/>
        <v>1853701591</v>
      </c>
      <c r="K49" s="46">
        <f t="shared" si="10"/>
        <v>-289668361</v>
      </c>
      <c r="L49" s="46">
        <f t="shared" si="10"/>
        <v>-188589034</v>
      </c>
      <c r="M49" s="46">
        <f t="shared" si="10"/>
        <v>1306883691</v>
      </c>
      <c r="N49" s="46">
        <f t="shared" si="10"/>
        <v>828626296</v>
      </c>
      <c r="O49" s="46">
        <f t="shared" si="10"/>
        <v>-176595967</v>
      </c>
      <c r="P49" s="46">
        <f t="shared" si="10"/>
        <v>-223325982</v>
      </c>
      <c r="Q49" s="46">
        <f t="shared" si="10"/>
        <v>856596817</v>
      </c>
      <c r="R49" s="46">
        <f t="shared" si="10"/>
        <v>456674868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3139002755</v>
      </c>
      <c r="X49" s="46">
        <f>IF(F25=F48,0,X25-X48)</f>
        <v>1199633262</v>
      </c>
      <c r="Y49" s="46">
        <f t="shared" si="10"/>
        <v>1939369493</v>
      </c>
      <c r="Z49" s="47">
        <f>+IF(X49&lt;&gt;0,+(Y49/X49)*100,0)</f>
        <v>161.66353121675948</v>
      </c>
      <c r="AA49" s="44">
        <f>+AA25-AA48</f>
        <v>1814458535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14257237000</v>
      </c>
      <c r="D5" s="19">
        <f>SUM(D6:D8)</f>
        <v>0</v>
      </c>
      <c r="E5" s="20">
        <f t="shared" si="0"/>
        <v>15019056000</v>
      </c>
      <c r="F5" s="21">
        <f t="shared" si="0"/>
        <v>15126235926</v>
      </c>
      <c r="G5" s="21">
        <f t="shared" si="0"/>
        <v>2328579255</v>
      </c>
      <c r="H5" s="21">
        <f t="shared" si="0"/>
        <v>821007372</v>
      </c>
      <c r="I5" s="21">
        <f t="shared" si="0"/>
        <v>927197013</v>
      </c>
      <c r="J5" s="21">
        <f t="shared" si="0"/>
        <v>4076783640</v>
      </c>
      <c r="K5" s="21">
        <f t="shared" si="0"/>
        <v>921925143</v>
      </c>
      <c r="L5" s="21">
        <f t="shared" si="0"/>
        <v>940872149</v>
      </c>
      <c r="M5" s="21">
        <f t="shared" si="0"/>
        <v>2008781629</v>
      </c>
      <c r="N5" s="21">
        <f t="shared" si="0"/>
        <v>3871578921</v>
      </c>
      <c r="O5" s="21">
        <f t="shared" si="0"/>
        <v>1013460805</v>
      </c>
      <c r="P5" s="21">
        <f t="shared" si="0"/>
        <v>657655814</v>
      </c>
      <c r="Q5" s="21">
        <f t="shared" si="0"/>
        <v>2256082282</v>
      </c>
      <c r="R5" s="21">
        <f t="shared" si="0"/>
        <v>3927198901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11875561462</v>
      </c>
      <c r="X5" s="21">
        <f t="shared" si="0"/>
        <v>11300725117</v>
      </c>
      <c r="Y5" s="21">
        <f t="shared" si="0"/>
        <v>574836345</v>
      </c>
      <c r="Z5" s="4">
        <f>+IF(X5&lt;&gt;0,+(Y5/X5)*100,0)</f>
        <v>5.0867208878061945</v>
      </c>
      <c r="AA5" s="19">
        <f>SUM(AA6:AA8)</f>
        <v>15126235926</v>
      </c>
    </row>
    <row r="6" spans="1:27" ht="13.5">
      <c r="A6" s="5" t="s">
        <v>33</v>
      </c>
      <c r="B6" s="3"/>
      <c r="C6" s="22">
        <v>61858000</v>
      </c>
      <c r="D6" s="22"/>
      <c r="E6" s="23">
        <v>63148000</v>
      </c>
      <c r="F6" s="24">
        <v>64444000</v>
      </c>
      <c r="G6" s="24"/>
      <c r="H6" s="24">
        <v>251</v>
      </c>
      <c r="I6" s="24">
        <v>7542</v>
      </c>
      <c r="J6" s="24">
        <v>7793</v>
      </c>
      <c r="K6" s="24">
        <v>11054</v>
      </c>
      <c r="L6" s="24">
        <v>31</v>
      </c>
      <c r="M6" s="24"/>
      <c r="N6" s="24">
        <v>11085</v>
      </c>
      <c r="O6" s="24">
        <v>11567</v>
      </c>
      <c r="P6" s="24">
        <v>1067</v>
      </c>
      <c r="Q6" s="24">
        <v>5807</v>
      </c>
      <c r="R6" s="24">
        <v>18441</v>
      </c>
      <c r="S6" s="24"/>
      <c r="T6" s="24"/>
      <c r="U6" s="24"/>
      <c r="V6" s="24"/>
      <c r="W6" s="24">
        <v>37319</v>
      </c>
      <c r="X6" s="24">
        <v>47360997</v>
      </c>
      <c r="Y6" s="24">
        <v>-47323678</v>
      </c>
      <c r="Z6" s="6">
        <v>-99.92</v>
      </c>
      <c r="AA6" s="22">
        <v>64444000</v>
      </c>
    </row>
    <row r="7" spans="1:27" ht="13.5">
      <c r="A7" s="5" t="s">
        <v>34</v>
      </c>
      <c r="B7" s="3"/>
      <c r="C7" s="25">
        <v>14137258000</v>
      </c>
      <c r="D7" s="25"/>
      <c r="E7" s="26">
        <v>14737902000</v>
      </c>
      <c r="F7" s="27">
        <v>14807915926</v>
      </c>
      <c r="G7" s="27">
        <v>2322161213</v>
      </c>
      <c r="H7" s="27">
        <v>820663070</v>
      </c>
      <c r="I7" s="27">
        <v>922564795</v>
      </c>
      <c r="J7" s="27">
        <v>4065389078</v>
      </c>
      <c r="K7" s="27">
        <v>919851059</v>
      </c>
      <c r="L7" s="27">
        <v>940466683</v>
      </c>
      <c r="M7" s="27">
        <v>2007307747</v>
      </c>
      <c r="N7" s="27">
        <v>3867625489</v>
      </c>
      <c r="O7" s="27">
        <v>965980982</v>
      </c>
      <c r="P7" s="27">
        <v>634211641</v>
      </c>
      <c r="Q7" s="27">
        <v>2261373595</v>
      </c>
      <c r="R7" s="27">
        <v>3861566218</v>
      </c>
      <c r="S7" s="27"/>
      <c r="T7" s="27"/>
      <c r="U7" s="27"/>
      <c r="V7" s="27"/>
      <c r="W7" s="27">
        <v>11794580785</v>
      </c>
      <c r="X7" s="27">
        <v>11087934750</v>
      </c>
      <c r="Y7" s="27">
        <v>706646035</v>
      </c>
      <c r="Z7" s="7">
        <v>6.37</v>
      </c>
      <c r="AA7" s="25">
        <v>14807915926</v>
      </c>
    </row>
    <row r="8" spans="1:27" ht="13.5">
      <c r="A8" s="5" t="s">
        <v>35</v>
      </c>
      <c r="B8" s="3"/>
      <c r="C8" s="22">
        <v>58121000</v>
      </c>
      <c r="D8" s="22"/>
      <c r="E8" s="23">
        <v>218006000</v>
      </c>
      <c r="F8" s="24">
        <v>253876000</v>
      </c>
      <c r="G8" s="24">
        <v>6418042</v>
      </c>
      <c r="H8" s="24">
        <v>344051</v>
      </c>
      <c r="I8" s="24">
        <v>4624676</v>
      </c>
      <c r="J8" s="24">
        <v>11386769</v>
      </c>
      <c r="K8" s="24">
        <v>2063030</v>
      </c>
      <c r="L8" s="24">
        <v>405435</v>
      </c>
      <c r="M8" s="24">
        <v>1473882</v>
      </c>
      <c r="N8" s="24">
        <v>3942347</v>
      </c>
      <c r="O8" s="24">
        <v>47468256</v>
      </c>
      <c r="P8" s="24">
        <v>23443106</v>
      </c>
      <c r="Q8" s="24">
        <v>-5297120</v>
      </c>
      <c r="R8" s="24">
        <v>65614242</v>
      </c>
      <c r="S8" s="24"/>
      <c r="T8" s="24"/>
      <c r="U8" s="24"/>
      <c r="V8" s="24"/>
      <c r="W8" s="24">
        <v>80943358</v>
      </c>
      <c r="X8" s="24">
        <v>165429370</v>
      </c>
      <c r="Y8" s="24">
        <v>-84486012</v>
      </c>
      <c r="Z8" s="6">
        <v>-51.07</v>
      </c>
      <c r="AA8" s="22">
        <v>253876000</v>
      </c>
    </row>
    <row r="9" spans="1:27" ht="13.5">
      <c r="A9" s="2" t="s">
        <v>36</v>
      </c>
      <c r="B9" s="3"/>
      <c r="C9" s="19">
        <f aca="true" t="shared" si="1" ref="C9:Y9">SUM(C10:C14)</f>
        <v>2567007000</v>
      </c>
      <c r="D9" s="19">
        <f>SUM(D10:D14)</f>
        <v>0</v>
      </c>
      <c r="E9" s="20">
        <f t="shared" si="1"/>
        <v>3502919074</v>
      </c>
      <c r="F9" s="21">
        <f t="shared" si="1"/>
        <v>3123134074</v>
      </c>
      <c r="G9" s="21">
        <f t="shared" si="1"/>
        <v>15180377</v>
      </c>
      <c r="H9" s="21">
        <f t="shared" si="1"/>
        <v>217548113</v>
      </c>
      <c r="I9" s="21">
        <f t="shared" si="1"/>
        <v>298301903</v>
      </c>
      <c r="J9" s="21">
        <f t="shared" si="1"/>
        <v>531030393</v>
      </c>
      <c r="K9" s="21">
        <f t="shared" si="1"/>
        <v>238392992</v>
      </c>
      <c r="L9" s="21">
        <f t="shared" si="1"/>
        <v>200795338</v>
      </c>
      <c r="M9" s="21">
        <f t="shared" si="1"/>
        <v>340877306</v>
      </c>
      <c r="N9" s="21">
        <f t="shared" si="1"/>
        <v>780065636</v>
      </c>
      <c r="O9" s="21">
        <f t="shared" si="1"/>
        <v>284552601</v>
      </c>
      <c r="P9" s="21">
        <f t="shared" si="1"/>
        <v>116661742</v>
      </c>
      <c r="Q9" s="21">
        <f t="shared" si="1"/>
        <v>-13446232</v>
      </c>
      <c r="R9" s="21">
        <f t="shared" si="1"/>
        <v>387768111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1698864140</v>
      </c>
      <c r="X9" s="21">
        <f t="shared" si="1"/>
        <v>2494565537</v>
      </c>
      <c r="Y9" s="21">
        <f t="shared" si="1"/>
        <v>-795701397</v>
      </c>
      <c r="Z9" s="4">
        <f>+IF(X9&lt;&gt;0,+(Y9/X9)*100,0)</f>
        <v>-31.897393962915153</v>
      </c>
      <c r="AA9" s="19">
        <f>SUM(AA10:AA14)</f>
        <v>3123134074</v>
      </c>
    </row>
    <row r="10" spans="1:27" ht="13.5">
      <c r="A10" s="5" t="s">
        <v>37</v>
      </c>
      <c r="B10" s="3"/>
      <c r="C10" s="22">
        <v>121929000</v>
      </c>
      <c r="D10" s="22"/>
      <c r="E10" s="23">
        <v>147272000</v>
      </c>
      <c r="F10" s="24">
        <v>167082000</v>
      </c>
      <c r="G10" s="24">
        <v>1621272</v>
      </c>
      <c r="H10" s="24">
        <v>3101243</v>
      </c>
      <c r="I10" s="24">
        <v>9604915</v>
      </c>
      <c r="J10" s="24">
        <v>14327430</v>
      </c>
      <c r="K10" s="24">
        <v>3075202</v>
      </c>
      <c r="L10" s="24">
        <v>7124423</v>
      </c>
      <c r="M10" s="24">
        <v>10837377</v>
      </c>
      <c r="N10" s="24">
        <v>21037002</v>
      </c>
      <c r="O10" s="24">
        <v>16775102</v>
      </c>
      <c r="P10" s="24">
        <v>4668857</v>
      </c>
      <c r="Q10" s="24">
        <v>7661015</v>
      </c>
      <c r="R10" s="24">
        <v>29104974</v>
      </c>
      <c r="S10" s="24"/>
      <c r="T10" s="24"/>
      <c r="U10" s="24"/>
      <c r="V10" s="24"/>
      <c r="W10" s="24">
        <v>64469406</v>
      </c>
      <c r="X10" s="24">
        <v>104972066</v>
      </c>
      <c r="Y10" s="24">
        <v>-40502660</v>
      </c>
      <c r="Z10" s="6">
        <v>-38.58</v>
      </c>
      <c r="AA10" s="22">
        <v>167082000</v>
      </c>
    </row>
    <row r="11" spans="1:27" ht="13.5">
      <c r="A11" s="5" t="s">
        <v>38</v>
      </c>
      <c r="B11" s="3"/>
      <c r="C11" s="22">
        <v>128383000</v>
      </c>
      <c r="D11" s="22"/>
      <c r="E11" s="23">
        <v>117862000</v>
      </c>
      <c r="F11" s="24">
        <v>138962000</v>
      </c>
      <c r="G11" s="24">
        <v>-11806998</v>
      </c>
      <c r="H11" s="24">
        <v>13578567</v>
      </c>
      <c r="I11" s="24">
        <v>5465204</v>
      </c>
      <c r="J11" s="24">
        <v>7236773</v>
      </c>
      <c r="K11" s="24">
        <v>5230447</v>
      </c>
      <c r="L11" s="24">
        <v>8523643</v>
      </c>
      <c r="M11" s="24">
        <v>13766105</v>
      </c>
      <c r="N11" s="24">
        <v>27520195</v>
      </c>
      <c r="O11" s="24">
        <v>9029097</v>
      </c>
      <c r="P11" s="24">
        <v>14429962</v>
      </c>
      <c r="Q11" s="24">
        <v>20265762</v>
      </c>
      <c r="R11" s="24">
        <v>43724821</v>
      </c>
      <c r="S11" s="24"/>
      <c r="T11" s="24"/>
      <c r="U11" s="24"/>
      <c r="V11" s="24"/>
      <c r="W11" s="24">
        <v>78481789</v>
      </c>
      <c r="X11" s="24">
        <v>82338000</v>
      </c>
      <c r="Y11" s="24">
        <v>-3856211</v>
      </c>
      <c r="Z11" s="6">
        <v>-4.68</v>
      </c>
      <c r="AA11" s="22">
        <v>138962000</v>
      </c>
    </row>
    <row r="12" spans="1:27" ht="13.5">
      <c r="A12" s="5" t="s">
        <v>39</v>
      </c>
      <c r="B12" s="3"/>
      <c r="C12" s="22">
        <v>701132000</v>
      </c>
      <c r="D12" s="22"/>
      <c r="E12" s="23">
        <v>1438061000</v>
      </c>
      <c r="F12" s="24">
        <v>971320000</v>
      </c>
      <c r="G12" s="24">
        <v>43244827</v>
      </c>
      <c r="H12" s="24">
        <v>65280841</v>
      </c>
      <c r="I12" s="24">
        <v>121950103</v>
      </c>
      <c r="J12" s="24">
        <v>230475771</v>
      </c>
      <c r="K12" s="24">
        <v>87561866</v>
      </c>
      <c r="L12" s="24">
        <v>91860718</v>
      </c>
      <c r="M12" s="24">
        <v>72021759</v>
      </c>
      <c r="N12" s="24">
        <v>251444343</v>
      </c>
      <c r="O12" s="24">
        <v>97241219</v>
      </c>
      <c r="P12" s="24">
        <v>55862855</v>
      </c>
      <c r="Q12" s="24">
        <v>-152165154</v>
      </c>
      <c r="R12" s="24">
        <v>938920</v>
      </c>
      <c r="S12" s="24"/>
      <c r="T12" s="24"/>
      <c r="U12" s="24"/>
      <c r="V12" s="24"/>
      <c r="W12" s="24">
        <v>482859034</v>
      </c>
      <c r="X12" s="24">
        <v>1047775000</v>
      </c>
      <c r="Y12" s="24">
        <v>-564915966</v>
      </c>
      <c r="Z12" s="6">
        <v>-53.92</v>
      </c>
      <c r="AA12" s="22">
        <v>971320000</v>
      </c>
    </row>
    <row r="13" spans="1:27" ht="13.5">
      <c r="A13" s="5" t="s">
        <v>40</v>
      </c>
      <c r="B13" s="3"/>
      <c r="C13" s="22">
        <v>1417803000</v>
      </c>
      <c r="D13" s="22"/>
      <c r="E13" s="23">
        <v>1619259074</v>
      </c>
      <c r="F13" s="24">
        <v>1649552074</v>
      </c>
      <c r="G13" s="24">
        <v>26835812</v>
      </c>
      <c r="H13" s="24">
        <v>135450416</v>
      </c>
      <c r="I13" s="24">
        <v>147806209</v>
      </c>
      <c r="J13" s="24">
        <v>310092437</v>
      </c>
      <c r="K13" s="24">
        <v>128779167</v>
      </c>
      <c r="L13" s="24">
        <v>81686303</v>
      </c>
      <c r="M13" s="24">
        <v>234185099</v>
      </c>
      <c r="N13" s="24">
        <v>444650569</v>
      </c>
      <c r="O13" s="24">
        <v>78504555</v>
      </c>
      <c r="P13" s="24">
        <v>40449103</v>
      </c>
      <c r="Q13" s="24">
        <v>71485108</v>
      </c>
      <c r="R13" s="24">
        <v>190438766</v>
      </c>
      <c r="S13" s="24"/>
      <c r="T13" s="24"/>
      <c r="U13" s="24"/>
      <c r="V13" s="24"/>
      <c r="W13" s="24">
        <v>945181772</v>
      </c>
      <c r="X13" s="24">
        <v>1109906471</v>
      </c>
      <c r="Y13" s="24">
        <v>-164724699</v>
      </c>
      <c r="Z13" s="6">
        <v>-14.84</v>
      </c>
      <c r="AA13" s="22">
        <v>1649552074</v>
      </c>
    </row>
    <row r="14" spans="1:27" ht="13.5">
      <c r="A14" s="5" t="s">
        <v>41</v>
      </c>
      <c r="B14" s="3"/>
      <c r="C14" s="25">
        <v>197760000</v>
      </c>
      <c r="D14" s="25"/>
      <c r="E14" s="26">
        <v>180465000</v>
      </c>
      <c r="F14" s="27">
        <v>196218000</v>
      </c>
      <c r="G14" s="27">
        <v>-44714536</v>
      </c>
      <c r="H14" s="27">
        <v>137046</v>
      </c>
      <c r="I14" s="27">
        <v>13475472</v>
      </c>
      <c r="J14" s="27">
        <v>-31102018</v>
      </c>
      <c r="K14" s="27">
        <v>13746310</v>
      </c>
      <c r="L14" s="27">
        <v>11600251</v>
      </c>
      <c r="M14" s="27">
        <v>10066966</v>
      </c>
      <c r="N14" s="27">
        <v>35413527</v>
      </c>
      <c r="O14" s="27">
        <v>83002628</v>
      </c>
      <c r="P14" s="27">
        <v>1250965</v>
      </c>
      <c r="Q14" s="27">
        <v>39307037</v>
      </c>
      <c r="R14" s="27">
        <v>123560630</v>
      </c>
      <c r="S14" s="27"/>
      <c r="T14" s="27"/>
      <c r="U14" s="27"/>
      <c r="V14" s="27"/>
      <c r="W14" s="27">
        <v>127872139</v>
      </c>
      <c r="X14" s="27">
        <v>149574000</v>
      </c>
      <c r="Y14" s="27">
        <v>-21701861</v>
      </c>
      <c r="Z14" s="7">
        <v>-14.51</v>
      </c>
      <c r="AA14" s="25">
        <v>196218000</v>
      </c>
    </row>
    <row r="15" spans="1:27" ht="13.5">
      <c r="A15" s="2" t="s">
        <v>42</v>
      </c>
      <c r="B15" s="8"/>
      <c r="C15" s="19">
        <f aca="true" t="shared" si="2" ref="C15:Y15">SUM(C16:C18)</f>
        <v>2356199000</v>
      </c>
      <c r="D15" s="19">
        <f>SUM(D16:D18)</f>
        <v>0</v>
      </c>
      <c r="E15" s="20">
        <f t="shared" si="2"/>
        <v>2663620000</v>
      </c>
      <c r="F15" s="21">
        <f t="shared" si="2"/>
        <v>2793333833</v>
      </c>
      <c r="G15" s="21">
        <f t="shared" si="2"/>
        <v>-124073442</v>
      </c>
      <c r="H15" s="21">
        <f t="shared" si="2"/>
        <v>168613707</v>
      </c>
      <c r="I15" s="21">
        <f t="shared" si="2"/>
        <v>206617801</v>
      </c>
      <c r="J15" s="21">
        <f t="shared" si="2"/>
        <v>251158066</v>
      </c>
      <c r="K15" s="21">
        <f t="shared" si="2"/>
        <v>360124958</v>
      </c>
      <c r="L15" s="21">
        <f t="shared" si="2"/>
        <v>218097879</v>
      </c>
      <c r="M15" s="21">
        <f t="shared" si="2"/>
        <v>108039807</v>
      </c>
      <c r="N15" s="21">
        <f t="shared" si="2"/>
        <v>686262644</v>
      </c>
      <c r="O15" s="21">
        <f t="shared" si="2"/>
        <v>62565643</v>
      </c>
      <c r="P15" s="21">
        <f t="shared" si="2"/>
        <v>236753391</v>
      </c>
      <c r="Q15" s="21">
        <f t="shared" si="2"/>
        <v>182749003</v>
      </c>
      <c r="R15" s="21">
        <f t="shared" si="2"/>
        <v>482068037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1419488747</v>
      </c>
      <c r="X15" s="21">
        <f t="shared" si="2"/>
        <v>1750605253</v>
      </c>
      <c r="Y15" s="21">
        <f t="shared" si="2"/>
        <v>-331116506</v>
      </c>
      <c r="Z15" s="4">
        <f>+IF(X15&lt;&gt;0,+(Y15/X15)*100,0)</f>
        <v>-18.914401486718262</v>
      </c>
      <c r="AA15" s="19">
        <f>SUM(AA16:AA18)</f>
        <v>2793333833</v>
      </c>
    </row>
    <row r="16" spans="1:27" ht="13.5">
      <c r="A16" s="5" t="s">
        <v>43</v>
      </c>
      <c r="B16" s="3"/>
      <c r="C16" s="22">
        <v>790815000</v>
      </c>
      <c r="D16" s="22"/>
      <c r="E16" s="23">
        <v>707610000</v>
      </c>
      <c r="F16" s="24">
        <v>761181000</v>
      </c>
      <c r="G16" s="24">
        <v>5521356</v>
      </c>
      <c r="H16" s="24">
        <v>68081913</v>
      </c>
      <c r="I16" s="24">
        <v>92766400</v>
      </c>
      <c r="J16" s="24">
        <v>166369669</v>
      </c>
      <c r="K16" s="24">
        <v>50656052</v>
      </c>
      <c r="L16" s="24">
        <v>52871997</v>
      </c>
      <c r="M16" s="24">
        <v>51849529</v>
      </c>
      <c r="N16" s="24">
        <v>155377578</v>
      </c>
      <c r="O16" s="24">
        <v>30068070</v>
      </c>
      <c r="P16" s="24">
        <v>63025481</v>
      </c>
      <c r="Q16" s="24">
        <v>50459866</v>
      </c>
      <c r="R16" s="24">
        <v>143553417</v>
      </c>
      <c r="S16" s="24"/>
      <c r="T16" s="24"/>
      <c r="U16" s="24"/>
      <c r="V16" s="24"/>
      <c r="W16" s="24">
        <v>465300664</v>
      </c>
      <c r="X16" s="24">
        <v>493544503</v>
      </c>
      <c r="Y16" s="24">
        <v>-28243839</v>
      </c>
      <c r="Z16" s="6">
        <v>-5.72</v>
      </c>
      <c r="AA16" s="22">
        <v>761181000</v>
      </c>
    </row>
    <row r="17" spans="1:27" ht="13.5">
      <c r="A17" s="5" t="s">
        <v>44</v>
      </c>
      <c r="B17" s="3"/>
      <c r="C17" s="22">
        <v>1491486000</v>
      </c>
      <c r="D17" s="22"/>
      <c r="E17" s="23">
        <v>1851210000</v>
      </c>
      <c r="F17" s="24">
        <v>1937842833</v>
      </c>
      <c r="G17" s="24">
        <v>-129594798</v>
      </c>
      <c r="H17" s="24">
        <v>100531794</v>
      </c>
      <c r="I17" s="24">
        <v>113851401</v>
      </c>
      <c r="J17" s="24">
        <v>84788397</v>
      </c>
      <c r="K17" s="24">
        <v>309468906</v>
      </c>
      <c r="L17" s="24">
        <v>165225882</v>
      </c>
      <c r="M17" s="24">
        <v>56190278</v>
      </c>
      <c r="N17" s="24">
        <v>530885066</v>
      </c>
      <c r="O17" s="24">
        <v>32497573</v>
      </c>
      <c r="P17" s="24">
        <v>173727910</v>
      </c>
      <c r="Q17" s="24">
        <v>132289137</v>
      </c>
      <c r="R17" s="24">
        <v>338514620</v>
      </c>
      <c r="S17" s="24"/>
      <c r="T17" s="24"/>
      <c r="U17" s="24"/>
      <c r="V17" s="24"/>
      <c r="W17" s="24">
        <v>954188083</v>
      </c>
      <c r="X17" s="24">
        <v>1191725750</v>
      </c>
      <c r="Y17" s="24">
        <v>-237537667</v>
      </c>
      <c r="Z17" s="6">
        <v>-19.93</v>
      </c>
      <c r="AA17" s="22">
        <v>1937842833</v>
      </c>
    </row>
    <row r="18" spans="1:27" ht="13.5">
      <c r="A18" s="5" t="s">
        <v>45</v>
      </c>
      <c r="B18" s="3"/>
      <c r="C18" s="22">
        <v>73898000</v>
      </c>
      <c r="D18" s="22"/>
      <c r="E18" s="23">
        <v>104800000</v>
      </c>
      <c r="F18" s="24">
        <v>94310000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65335000</v>
      </c>
      <c r="Y18" s="24">
        <v>-65335000</v>
      </c>
      <c r="Z18" s="6">
        <v>-100</v>
      </c>
      <c r="AA18" s="22">
        <v>94310000</v>
      </c>
    </row>
    <row r="19" spans="1:27" ht="13.5">
      <c r="A19" s="2" t="s">
        <v>46</v>
      </c>
      <c r="B19" s="8"/>
      <c r="C19" s="19">
        <f aca="true" t="shared" si="3" ref="C19:Y19">SUM(C20:C23)</f>
        <v>25295499000</v>
      </c>
      <c r="D19" s="19">
        <f>SUM(D20:D23)</f>
        <v>0</v>
      </c>
      <c r="E19" s="20">
        <f t="shared" si="3"/>
        <v>27746385000</v>
      </c>
      <c r="F19" s="21">
        <f t="shared" si="3"/>
        <v>27965002000</v>
      </c>
      <c r="G19" s="21">
        <f t="shared" si="3"/>
        <v>2124879396</v>
      </c>
      <c r="H19" s="21">
        <f t="shared" si="3"/>
        <v>2101041693</v>
      </c>
      <c r="I19" s="21">
        <f t="shared" si="3"/>
        <v>2549956701</v>
      </c>
      <c r="J19" s="21">
        <f t="shared" si="3"/>
        <v>6775877790</v>
      </c>
      <c r="K19" s="21">
        <f t="shared" si="3"/>
        <v>2008900703</v>
      </c>
      <c r="L19" s="21">
        <f t="shared" si="3"/>
        <v>2018339153</v>
      </c>
      <c r="M19" s="21">
        <f t="shared" si="3"/>
        <v>2101998976</v>
      </c>
      <c r="N19" s="21">
        <f t="shared" si="3"/>
        <v>6129238832</v>
      </c>
      <c r="O19" s="21">
        <f t="shared" si="3"/>
        <v>2080956802</v>
      </c>
      <c r="P19" s="21">
        <f t="shared" si="3"/>
        <v>1579592710</v>
      </c>
      <c r="Q19" s="21">
        <f t="shared" si="3"/>
        <v>2199693799</v>
      </c>
      <c r="R19" s="21">
        <f t="shared" si="3"/>
        <v>5860243311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18765359933</v>
      </c>
      <c r="X19" s="21">
        <f t="shared" si="3"/>
        <v>21394470433</v>
      </c>
      <c r="Y19" s="21">
        <f t="shared" si="3"/>
        <v>-2629110500</v>
      </c>
      <c r="Z19" s="4">
        <f>+IF(X19&lt;&gt;0,+(Y19/X19)*100,0)</f>
        <v>-12.288738383282048</v>
      </c>
      <c r="AA19" s="19">
        <f>SUM(AA20:AA23)</f>
        <v>27965002000</v>
      </c>
    </row>
    <row r="20" spans="1:27" ht="13.5">
      <c r="A20" s="5" t="s">
        <v>47</v>
      </c>
      <c r="B20" s="3"/>
      <c r="C20" s="22">
        <v>15341973000</v>
      </c>
      <c r="D20" s="22"/>
      <c r="E20" s="23">
        <v>16897923000</v>
      </c>
      <c r="F20" s="24">
        <v>17458989000</v>
      </c>
      <c r="G20" s="24">
        <v>1431593665</v>
      </c>
      <c r="H20" s="24">
        <v>1310894255</v>
      </c>
      <c r="I20" s="24">
        <v>1537333266</v>
      </c>
      <c r="J20" s="24">
        <v>4279821186</v>
      </c>
      <c r="K20" s="24">
        <v>1201891868</v>
      </c>
      <c r="L20" s="24">
        <v>1186755317</v>
      </c>
      <c r="M20" s="24">
        <v>1303019771</v>
      </c>
      <c r="N20" s="24">
        <v>3691666956</v>
      </c>
      <c r="O20" s="24">
        <v>1242692209</v>
      </c>
      <c r="P20" s="24">
        <v>909864186</v>
      </c>
      <c r="Q20" s="24">
        <v>1377203295</v>
      </c>
      <c r="R20" s="24">
        <v>3529759690</v>
      </c>
      <c r="S20" s="24"/>
      <c r="T20" s="24"/>
      <c r="U20" s="24"/>
      <c r="V20" s="24"/>
      <c r="W20" s="24">
        <v>11501247832</v>
      </c>
      <c r="X20" s="24">
        <v>13241379867</v>
      </c>
      <c r="Y20" s="24">
        <v>-1740132035</v>
      </c>
      <c r="Z20" s="6">
        <v>-13.14</v>
      </c>
      <c r="AA20" s="22">
        <v>17458989000</v>
      </c>
    </row>
    <row r="21" spans="1:27" ht="13.5">
      <c r="A21" s="5" t="s">
        <v>48</v>
      </c>
      <c r="B21" s="3"/>
      <c r="C21" s="22">
        <v>5032379000</v>
      </c>
      <c r="D21" s="22"/>
      <c r="E21" s="23">
        <v>5631470400</v>
      </c>
      <c r="F21" s="24">
        <v>5423525400</v>
      </c>
      <c r="G21" s="24">
        <v>362523216</v>
      </c>
      <c r="H21" s="24">
        <v>382620679</v>
      </c>
      <c r="I21" s="24">
        <v>600399117</v>
      </c>
      <c r="J21" s="24">
        <v>1345543012</v>
      </c>
      <c r="K21" s="24">
        <v>473707167</v>
      </c>
      <c r="L21" s="24">
        <v>441706608</v>
      </c>
      <c r="M21" s="24">
        <v>418654875</v>
      </c>
      <c r="N21" s="24">
        <v>1334068650</v>
      </c>
      <c r="O21" s="24">
        <v>441557520</v>
      </c>
      <c r="P21" s="24">
        <v>328765512</v>
      </c>
      <c r="Q21" s="24">
        <v>440033562</v>
      </c>
      <c r="R21" s="24">
        <v>1210356594</v>
      </c>
      <c r="S21" s="24"/>
      <c r="T21" s="24"/>
      <c r="U21" s="24"/>
      <c r="V21" s="24"/>
      <c r="W21" s="24">
        <v>3889968256</v>
      </c>
      <c r="X21" s="24">
        <v>4233756243</v>
      </c>
      <c r="Y21" s="24">
        <v>-343787987</v>
      </c>
      <c r="Z21" s="6">
        <v>-8.12</v>
      </c>
      <c r="AA21" s="22">
        <v>5423525400</v>
      </c>
    </row>
    <row r="22" spans="1:27" ht="13.5">
      <c r="A22" s="5" t="s">
        <v>49</v>
      </c>
      <c r="B22" s="3"/>
      <c r="C22" s="25">
        <v>3354919000</v>
      </c>
      <c r="D22" s="25"/>
      <c r="E22" s="26">
        <v>3754313600</v>
      </c>
      <c r="F22" s="27">
        <v>3615683600</v>
      </c>
      <c r="G22" s="27">
        <v>216451207</v>
      </c>
      <c r="H22" s="27">
        <v>285067457</v>
      </c>
      <c r="I22" s="27">
        <v>312401073</v>
      </c>
      <c r="J22" s="27">
        <v>813919737</v>
      </c>
      <c r="K22" s="27">
        <v>202139075</v>
      </c>
      <c r="L22" s="27">
        <v>254832846</v>
      </c>
      <c r="M22" s="27">
        <v>302494390</v>
      </c>
      <c r="N22" s="27">
        <v>759466311</v>
      </c>
      <c r="O22" s="27">
        <v>279025336</v>
      </c>
      <c r="P22" s="27">
        <v>223563712</v>
      </c>
      <c r="Q22" s="27">
        <v>287470396</v>
      </c>
      <c r="R22" s="27">
        <v>790059444</v>
      </c>
      <c r="S22" s="27"/>
      <c r="T22" s="27"/>
      <c r="U22" s="27"/>
      <c r="V22" s="27"/>
      <c r="W22" s="27">
        <v>2363445492</v>
      </c>
      <c r="X22" s="27">
        <v>2822504162</v>
      </c>
      <c r="Y22" s="27">
        <v>-459058670</v>
      </c>
      <c r="Z22" s="7">
        <v>-16.26</v>
      </c>
      <c r="AA22" s="25">
        <v>3615683600</v>
      </c>
    </row>
    <row r="23" spans="1:27" ht="13.5">
      <c r="A23" s="5" t="s">
        <v>50</v>
      </c>
      <c r="B23" s="3"/>
      <c r="C23" s="22">
        <v>1566228000</v>
      </c>
      <c r="D23" s="22"/>
      <c r="E23" s="23">
        <v>1462678000</v>
      </c>
      <c r="F23" s="24">
        <v>1466804000</v>
      </c>
      <c r="G23" s="24">
        <v>114311308</v>
      </c>
      <c r="H23" s="24">
        <v>122459302</v>
      </c>
      <c r="I23" s="24">
        <v>99823245</v>
      </c>
      <c r="J23" s="24">
        <v>336593855</v>
      </c>
      <c r="K23" s="24">
        <v>131162593</v>
      </c>
      <c r="L23" s="24">
        <v>135044382</v>
      </c>
      <c r="M23" s="24">
        <v>77829940</v>
      </c>
      <c r="N23" s="24">
        <v>344036915</v>
      </c>
      <c r="O23" s="24">
        <v>117681737</v>
      </c>
      <c r="P23" s="24">
        <v>117399300</v>
      </c>
      <c r="Q23" s="24">
        <v>94986546</v>
      </c>
      <c r="R23" s="24">
        <v>330067583</v>
      </c>
      <c r="S23" s="24"/>
      <c r="T23" s="24"/>
      <c r="U23" s="24"/>
      <c r="V23" s="24"/>
      <c r="W23" s="24">
        <v>1010698353</v>
      </c>
      <c r="X23" s="24">
        <v>1096830161</v>
      </c>
      <c r="Y23" s="24">
        <v>-86131808</v>
      </c>
      <c r="Z23" s="6">
        <v>-7.85</v>
      </c>
      <c r="AA23" s="22">
        <v>1466804000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44475942000</v>
      </c>
      <c r="D25" s="40">
        <f>+D5+D9+D15+D19+D24</f>
        <v>0</v>
      </c>
      <c r="E25" s="41">
        <f t="shared" si="4"/>
        <v>48931980074</v>
      </c>
      <c r="F25" s="42">
        <f t="shared" si="4"/>
        <v>49007705833</v>
      </c>
      <c r="G25" s="42">
        <f t="shared" si="4"/>
        <v>4344565586</v>
      </c>
      <c r="H25" s="42">
        <f t="shared" si="4"/>
        <v>3308210885</v>
      </c>
      <c r="I25" s="42">
        <f t="shared" si="4"/>
        <v>3982073418</v>
      </c>
      <c r="J25" s="42">
        <f t="shared" si="4"/>
        <v>11634849889</v>
      </c>
      <c r="K25" s="42">
        <f t="shared" si="4"/>
        <v>3529343796</v>
      </c>
      <c r="L25" s="42">
        <f t="shared" si="4"/>
        <v>3378104519</v>
      </c>
      <c r="M25" s="42">
        <f t="shared" si="4"/>
        <v>4559697718</v>
      </c>
      <c r="N25" s="42">
        <f t="shared" si="4"/>
        <v>11467146033</v>
      </c>
      <c r="O25" s="42">
        <f t="shared" si="4"/>
        <v>3441535851</v>
      </c>
      <c r="P25" s="42">
        <f t="shared" si="4"/>
        <v>2590663657</v>
      </c>
      <c r="Q25" s="42">
        <f t="shared" si="4"/>
        <v>4625078852</v>
      </c>
      <c r="R25" s="42">
        <f t="shared" si="4"/>
        <v>10657278360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33759274282</v>
      </c>
      <c r="X25" s="42">
        <f t="shared" si="4"/>
        <v>36940366340</v>
      </c>
      <c r="Y25" s="42">
        <f t="shared" si="4"/>
        <v>-3181092058</v>
      </c>
      <c r="Z25" s="43">
        <f>+IF(X25&lt;&gt;0,+(Y25/X25)*100,0)</f>
        <v>-8.611425313764228</v>
      </c>
      <c r="AA25" s="40">
        <f>+AA5+AA9+AA15+AA19+AA24</f>
        <v>49007705833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7429257000</v>
      </c>
      <c r="D28" s="19">
        <f>SUM(D29:D31)</f>
        <v>0</v>
      </c>
      <c r="E28" s="20">
        <f t="shared" si="5"/>
        <v>7577598568</v>
      </c>
      <c r="F28" s="21">
        <f t="shared" si="5"/>
        <v>7849638730</v>
      </c>
      <c r="G28" s="21">
        <f t="shared" si="5"/>
        <v>50824771</v>
      </c>
      <c r="H28" s="21">
        <f t="shared" si="5"/>
        <v>567075272</v>
      </c>
      <c r="I28" s="21">
        <f t="shared" si="5"/>
        <v>843250361</v>
      </c>
      <c r="J28" s="21">
        <f t="shared" si="5"/>
        <v>1461150404</v>
      </c>
      <c r="K28" s="21">
        <f t="shared" si="5"/>
        <v>427017519</v>
      </c>
      <c r="L28" s="21">
        <f t="shared" si="5"/>
        <v>561395791</v>
      </c>
      <c r="M28" s="21">
        <f t="shared" si="5"/>
        <v>687547502</v>
      </c>
      <c r="N28" s="21">
        <f t="shared" si="5"/>
        <v>1675960812</v>
      </c>
      <c r="O28" s="21">
        <f t="shared" si="5"/>
        <v>32780034</v>
      </c>
      <c r="P28" s="21">
        <f t="shared" si="5"/>
        <v>1073927363</v>
      </c>
      <c r="Q28" s="21">
        <f t="shared" si="5"/>
        <v>568034765</v>
      </c>
      <c r="R28" s="21">
        <f t="shared" si="5"/>
        <v>1674742162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4811853378</v>
      </c>
      <c r="X28" s="21">
        <f t="shared" si="5"/>
        <v>5547516112</v>
      </c>
      <c r="Y28" s="21">
        <f t="shared" si="5"/>
        <v>-735662734</v>
      </c>
      <c r="Z28" s="4">
        <f>+IF(X28&lt;&gt;0,+(Y28/X28)*100,0)</f>
        <v>-13.261119375726835</v>
      </c>
      <c r="AA28" s="19">
        <f>SUM(AA29:AA31)</f>
        <v>7849638730</v>
      </c>
    </row>
    <row r="29" spans="1:27" ht="13.5">
      <c r="A29" s="5" t="s">
        <v>33</v>
      </c>
      <c r="B29" s="3"/>
      <c r="C29" s="22">
        <v>1688052000</v>
      </c>
      <c r="D29" s="22"/>
      <c r="E29" s="23">
        <v>1443035000</v>
      </c>
      <c r="F29" s="24">
        <v>1489031000</v>
      </c>
      <c r="G29" s="24">
        <v>-109001424</v>
      </c>
      <c r="H29" s="24">
        <v>119210757</v>
      </c>
      <c r="I29" s="24">
        <v>222048321</v>
      </c>
      <c r="J29" s="24">
        <v>232257654</v>
      </c>
      <c r="K29" s="24">
        <v>95848020</v>
      </c>
      <c r="L29" s="24">
        <v>130763405</v>
      </c>
      <c r="M29" s="24">
        <v>90008097</v>
      </c>
      <c r="N29" s="24">
        <v>316619522</v>
      </c>
      <c r="O29" s="24">
        <v>69801955</v>
      </c>
      <c r="P29" s="24">
        <v>124006022</v>
      </c>
      <c r="Q29" s="24">
        <v>92976549</v>
      </c>
      <c r="R29" s="24">
        <v>286784526</v>
      </c>
      <c r="S29" s="24"/>
      <c r="T29" s="24"/>
      <c r="U29" s="24"/>
      <c r="V29" s="24"/>
      <c r="W29" s="24">
        <v>835661702</v>
      </c>
      <c r="X29" s="24">
        <v>1088738003</v>
      </c>
      <c r="Y29" s="24">
        <v>-253076301</v>
      </c>
      <c r="Z29" s="6">
        <v>-23.24</v>
      </c>
      <c r="AA29" s="22">
        <v>1489031000</v>
      </c>
    </row>
    <row r="30" spans="1:27" ht="13.5">
      <c r="A30" s="5" t="s">
        <v>34</v>
      </c>
      <c r="B30" s="3"/>
      <c r="C30" s="25">
        <v>3976029000</v>
      </c>
      <c r="D30" s="25"/>
      <c r="E30" s="26">
        <v>3935840000</v>
      </c>
      <c r="F30" s="27">
        <v>4028791000</v>
      </c>
      <c r="G30" s="27">
        <v>173952454</v>
      </c>
      <c r="H30" s="27">
        <v>313187350</v>
      </c>
      <c r="I30" s="27">
        <v>332650256</v>
      </c>
      <c r="J30" s="27">
        <v>819790060</v>
      </c>
      <c r="K30" s="27">
        <v>303325494</v>
      </c>
      <c r="L30" s="27">
        <v>293431475</v>
      </c>
      <c r="M30" s="27">
        <v>473459700</v>
      </c>
      <c r="N30" s="27">
        <v>1070216669</v>
      </c>
      <c r="O30" s="27">
        <v>-287281061</v>
      </c>
      <c r="P30" s="27">
        <v>802262940</v>
      </c>
      <c r="Q30" s="27">
        <v>291678654</v>
      </c>
      <c r="R30" s="27">
        <v>806660533</v>
      </c>
      <c r="S30" s="27"/>
      <c r="T30" s="27"/>
      <c r="U30" s="27"/>
      <c r="V30" s="27"/>
      <c r="W30" s="27">
        <v>2696667262</v>
      </c>
      <c r="X30" s="27">
        <v>2912679747</v>
      </c>
      <c r="Y30" s="27">
        <v>-216012485</v>
      </c>
      <c r="Z30" s="7">
        <v>-7.42</v>
      </c>
      <c r="AA30" s="25">
        <v>4028791000</v>
      </c>
    </row>
    <row r="31" spans="1:27" ht="13.5">
      <c r="A31" s="5" t="s">
        <v>35</v>
      </c>
      <c r="B31" s="3"/>
      <c r="C31" s="22">
        <v>1765176000</v>
      </c>
      <c r="D31" s="22"/>
      <c r="E31" s="23">
        <v>2198723568</v>
      </c>
      <c r="F31" s="24">
        <v>2331816730</v>
      </c>
      <c r="G31" s="24">
        <v>-14126259</v>
      </c>
      <c r="H31" s="24">
        <v>134677165</v>
      </c>
      <c r="I31" s="24">
        <v>288551784</v>
      </c>
      <c r="J31" s="24">
        <v>409102690</v>
      </c>
      <c r="K31" s="24">
        <v>27844005</v>
      </c>
      <c r="L31" s="24">
        <v>137200911</v>
      </c>
      <c r="M31" s="24">
        <v>124079705</v>
      </c>
      <c r="N31" s="24">
        <v>289124621</v>
      </c>
      <c r="O31" s="24">
        <v>250259140</v>
      </c>
      <c r="P31" s="24">
        <v>147658401</v>
      </c>
      <c r="Q31" s="24">
        <v>183379562</v>
      </c>
      <c r="R31" s="24">
        <v>581297103</v>
      </c>
      <c r="S31" s="24"/>
      <c r="T31" s="24"/>
      <c r="U31" s="24"/>
      <c r="V31" s="24"/>
      <c r="W31" s="24">
        <v>1279524414</v>
      </c>
      <c r="X31" s="24">
        <v>1546098362</v>
      </c>
      <c r="Y31" s="24">
        <v>-266573948</v>
      </c>
      <c r="Z31" s="6">
        <v>-17.24</v>
      </c>
      <c r="AA31" s="22">
        <v>2331816730</v>
      </c>
    </row>
    <row r="32" spans="1:27" ht="13.5">
      <c r="A32" s="2" t="s">
        <v>36</v>
      </c>
      <c r="B32" s="3"/>
      <c r="C32" s="19">
        <f aca="true" t="shared" si="6" ref="C32:Y32">SUM(C33:C37)</f>
        <v>6676385000</v>
      </c>
      <c r="D32" s="19">
        <f>SUM(D33:D37)</f>
        <v>0</v>
      </c>
      <c r="E32" s="20">
        <f t="shared" si="6"/>
        <v>7687543000</v>
      </c>
      <c r="F32" s="21">
        <f t="shared" si="6"/>
        <v>7104091000</v>
      </c>
      <c r="G32" s="21">
        <f t="shared" si="6"/>
        <v>246484666</v>
      </c>
      <c r="H32" s="21">
        <f t="shared" si="6"/>
        <v>634525496</v>
      </c>
      <c r="I32" s="21">
        <f t="shared" si="6"/>
        <v>843046406</v>
      </c>
      <c r="J32" s="21">
        <f t="shared" si="6"/>
        <v>1724056568</v>
      </c>
      <c r="K32" s="21">
        <f t="shared" si="6"/>
        <v>586695343</v>
      </c>
      <c r="L32" s="21">
        <f t="shared" si="6"/>
        <v>724184494</v>
      </c>
      <c r="M32" s="21">
        <f t="shared" si="6"/>
        <v>577918190</v>
      </c>
      <c r="N32" s="21">
        <f t="shared" si="6"/>
        <v>1888798027</v>
      </c>
      <c r="O32" s="21">
        <f t="shared" si="6"/>
        <v>574996810</v>
      </c>
      <c r="P32" s="21">
        <f t="shared" si="6"/>
        <v>550758404</v>
      </c>
      <c r="Q32" s="21">
        <f t="shared" si="6"/>
        <v>372335301</v>
      </c>
      <c r="R32" s="21">
        <f t="shared" si="6"/>
        <v>1498090515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5110945110</v>
      </c>
      <c r="X32" s="21">
        <f t="shared" si="6"/>
        <v>5505680675</v>
      </c>
      <c r="Y32" s="21">
        <f t="shared" si="6"/>
        <v>-394735565</v>
      </c>
      <c r="Z32" s="4">
        <f>+IF(X32&lt;&gt;0,+(Y32/X32)*100,0)</f>
        <v>-7.169605146052173</v>
      </c>
      <c r="AA32" s="19">
        <f>SUM(AA33:AA37)</f>
        <v>7104091000</v>
      </c>
    </row>
    <row r="33" spans="1:27" ht="13.5">
      <c r="A33" s="5" t="s">
        <v>37</v>
      </c>
      <c r="B33" s="3"/>
      <c r="C33" s="22">
        <v>1382301000</v>
      </c>
      <c r="D33" s="22"/>
      <c r="E33" s="23">
        <v>1465067000</v>
      </c>
      <c r="F33" s="24">
        <v>1004177000</v>
      </c>
      <c r="G33" s="24">
        <v>-25892006</v>
      </c>
      <c r="H33" s="24">
        <v>52664377</v>
      </c>
      <c r="I33" s="24">
        <v>69005607</v>
      </c>
      <c r="J33" s="24">
        <v>95777978</v>
      </c>
      <c r="K33" s="24">
        <v>38232661</v>
      </c>
      <c r="L33" s="24">
        <v>49221572</v>
      </c>
      <c r="M33" s="24">
        <v>42774359</v>
      </c>
      <c r="N33" s="24">
        <v>130228592</v>
      </c>
      <c r="O33" s="24">
        <v>54024696</v>
      </c>
      <c r="P33" s="24">
        <v>25608416</v>
      </c>
      <c r="Q33" s="24">
        <v>42526898</v>
      </c>
      <c r="R33" s="24">
        <v>122160010</v>
      </c>
      <c r="S33" s="24"/>
      <c r="T33" s="24"/>
      <c r="U33" s="24"/>
      <c r="V33" s="24"/>
      <c r="W33" s="24">
        <v>348166580</v>
      </c>
      <c r="X33" s="24">
        <v>960991205</v>
      </c>
      <c r="Y33" s="24">
        <v>-612824625</v>
      </c>
      <c r="Z33" s="6">
        <v>-63.77</v>
      </c>
      <c r="AA33" s="22">
        <v>1004177000</v>
      </c>
    </row>
    <row r="34" spans="1:27" ht="13.5">
      <c r="A34" s="5" t="s">
        <v>38</v>
      </c>
      <c r="B34" s="3"/>
      <c r="C34" s="22">
        <v>807026000</v>
      </c>
      <c r="D34" s="22"/>
      <c r="E34" s="23">
        <v>897770000</v>
      </c>
      <c r="F34" s="24">
        <v>897327000</v>
      </c>
      <c r="G34" s="24">
        <v>86504915</v>
      </c>
      <c r="H34" s="24">
        <v>126129274</v>
      </c>
      <c r="I34" s="24">
        <v>117103922</v>
      </c>
      <c r="J34" s="24">
        <v>329738111</v>
      </c>
      <c r="K34" s="24">
        <v>117672967</v>
      </c>
      <c r="L34" s="24">
        <v>132741212</v>
      </c>
      <c r="M34" s="24">
        <v>126007433</v>
      </c>
      <c r="N34" s="24">
        <v>376421612</v>
      </c>
      <c r="O34" s="24">
        <v>130234694</v>
      </c>
      <c r="P34" s="24">
        <v>126832415</v>
      </c>
      <c r="Q34" s="24">
        <v>130005812</v>
      </c>
      <c r="R34" s="24">
        <v>387072921</v>
      </c>
      <c r="S34" s="24"/>
      <c r="T34" s="24"/>
      <c r="U34" s="24"/>
      <c r="V34" s="24"/>
      <c r="W34" s="24">
        <v>1093232644</v>
      </c>
      <c r="X34" s="24">
        <v>654611553</v>
      </c>
      <c r="Y34" s="24">
        <v>438621091</v>
      </c>
      <c r="Z34" s="6">
        <v>67</v>
      </c>
      <c r="AA34" s="22">
        <v>897327000</v>
      </c>
    </row>
    <row r="35" spans="1:27" ht="13.5">
      <c r="A35" s="5" t="s">
        <v>39</v>
      </c>
      <c r="B35" s="3"/>
      <c r="C35" s="22">
        <v>2623912000</v>
      </c>
      <c r="D35" s="22"/>
      <c r="E35" s="23">
        <v>3236961000</v>
      </c>
      <c r="F35" s="24">
        <v>3106585000</v>
      </c>
      <c r="G35" s="24">
        <v>101718856</v>
      </c>
      <c r="H35" s="24">
        <v>262981740</v>
      </c>
      <c r="I35" s="24">
        <v>420946635</v>
      </c>
      <c r="J35" s="24">
        <v>785647231</v>
      </c>
      <c r="K35" s="24">
        <v>256739024</v>
      </c>
      <c r="L35" s="24">
        <v>333114711</v>
      </c>
      <c r="M35" s="24">
        <v>215809074</v>
      </c>
      <c r="N35" s="24">
        <v>805662809</v>
      </c>
      <c r="O35" s="24">
        <v>253738814</v>
      </c>
      <c r="P35" s="24">
        <v>221977770</v>
      </c>
      <c r="Q35" s="24">
        <v>11657080</v>
      </c>
      <c r="R35" s="24">
        <v>487373664</v>
      </c>
      <c r="S35" s="24"/>
      <c r="T35" s="24"/>
      <c r="U35" s="24"/>
      <c r="V35" s="24"/>
      <c r="W35" s="24">
        <v>2078683704</v>
      </c>
      <c r="X35" s="24">
        <v>2434149247</v>
      </c>
      <c r="Y35" s="24">
        <v>-355465543</v>
      </c>
      <c r="Z35" s="6">
        <v>-14.6</v>
      </c>
      <c r="AA35" s="22">
        <v>3106585000</v>
      </c>
    </row>
    <row r="36" spans="1:27" ht="13.5">
      <c r="A36" s="5" t="s">
        <v>40</v>
      </c>
      <c r="B36" s="3"/>
      <c r="C36" s="22">
        <v>1082561000</v>
      </c>
      <c r="D36" s="22"/>
      <c r="E36" s="23">
        <v>1312254000</v>
      </c>
      <c r="F36" s="24">
        <v>1254167000</v>
      </c>
      <c r="G36" s="24">
        <v>37946882</v>
      </c>
      <c r="H36" s="24">
        <v>100483968</v>
      </c>
      <c r="I36" s="24">
        <v>155972936</v>
      </c>
      <c r="J36" s="24">
        <v>294403786</v>
      </c>
      <c r="K36" s="24">
        <v>97776427</v>
      </c>
      <c r="L36" s="24">
        <v>95965752</v>
      </c>
      <c r="M36" s="24">
        <v>115395219</v>
      </c>
      <c r="N36" s="24">
        <v>309137398</v>
      </c>
      <c r="O36" s="24">
        <v>71717981</v>
      </c>
      <c r="P36" s="24">
        <v>104780740</v>
      </c>
      <c r="Q36" s="24">
        <v>100940954</v>
      </c>
      <c r="R36" s="24">
        <v>277439675</v>
      </c>
      <c r="S36" s="24"/>
      <c r="T36" s="24"/>
      <c r="U36" s="24"/>
      <c r="V36" s="24"/>
      <c r="W36" s="24">
        <v>880980859</v>
      </c>
      <c r="X36" s="24">
        <v>866380917</v>
      </c>
      <c r="Y36" s="24">
        <v>14599942</v>
      </c>
      <c r="Z36" s="6">
        <v>1.69</v>
      </c>
      <c r="AA36" s="22">
        <v>1254167000</v>
      </c>
    </row>
    <row r="37" spans="1:27" ht="13.5">
      <c r="A37" s="5" t="s">
        <v>41</v>
      </c>
      <c r="B37" s="3"/>
      <c r="C37" s="25">
        <v>780585000</v>
      </c>
      <c r="D37" s="25"/>
      <c r="E37" s="26">
        <v>775491000</v>
      </c>
      <c r="F37" s="27">
        <v>841835000</v>
      </c>
      <c r="G37" s="27">
        <v>46206019</v>
      </c>
      <c r="H37" s="27">
        <v>92266137</v>
      </c>
      <c r="I37" s="27">
        <v>80017306</v>
      </c>
      <c r="J37" s="27">
        <v>218489462</v>
      </c>
      <c r="K37" s="27">
        <v>76274264</v>
      </c>
      <c r="L37" s="27">
        <v>113141247</v>
      </c>
      <c r="M37" s="27">
        <v>77932105</v>
      </c>
      <c r="N37" s="27">
        <v>267347616</v>
      </c>
      <c r="O37" s="27">
        <v>65280625</v>
      </c>
      <c r="P37" s="27">
        <v>71559063</v>
      </c>
      <c r="Q37" s="27">
        <v>87204557</v>
      </c>
      <c r="R37" s="27">
        <v>224044245</v>
      </c>
      <c r="S37" s="27"/>
      <c r="T37" s="27"/>
      <c r="U37" s="27"/>
      <c r="V37" s="27"/>
      <c r="W37" s="27">
        <v>709881323</v>
      </c>
      <c r="X37" s="27">
        <v>589547753</v>
      </c>
      <c r="Y37" s="27">
        <v>120333570</v>
      </c>
      <c r="Z37" s="7">
        <v>20.41</v>
      </c>
      <c r="AA37" s="25">
        <v>841835000</v>
      </c>
    </row>
    <row r="38" spans="1:27" ht="13.5">
      <c r="A38" s="2" t="s">
        <v>42</v>
      </c>
      <c r="B38" s="8"/>
      <c r="C38" s="19">
        <f aca="true" t="shared" si="7" ref="C38:Y38">SUM(C39:C41)</f>
        <v>4060282000</v>
      </c>
      <c r="D38" s="19">
        <f>SUM(D39:D41)</f>
        <v>0</v>
      </c>
      <c r="E38" s="20">
        <f t="shared" si="7"/>
        <v>5092506254</v>
      </c>
      <c r="F38" s="21">
        <f t="shared" si="7"/>
        <v>5378192210</v>
      </c>
      <c r="G38" s="21">
        <f t="shared" si="7"/>
        <v>191379049</v>
      </c>
      <c r="H38" s="21">
        <f t="shared" si="7"/>
        <v>344265164</v>
      </c>
      <c r="I38" s="21">
        <f t="shared" si="7"/>
        <v>387495032</v>
      </c>
      <c r="J38" s="21">
        <f t="shared" si="7"/>
        <v>923139245</v>
      </c>
      <c r="K38" s="21">
        <f t="shared" si="7"/>
        <v>356513150</v>
      </c>
      <c r="L38" s="21">
        <f t="shared" si="7"/>
        <v>354588189</v>
      </c>
      <c r="M38" s="21">
        <f t="shared" si="7"/>
        <v>371487917</v>
      </c>
      <c r="N38" s="21">
        <f t="shared" si="7"/>
        <v>1082589256</v>
      </c>
      <c r="O38" s="21">
        <f t="shared" si="7"/>
        <v>273464713</v>
      </c>
      <c r="P38" s="21">
        <f t="shared" si="7"/>
        <v>339034370</v>
      </c>
      <c r="Q38" s="21">
        <f t="shared" si="7"/>
        <v>356954695</v>
      </c>
      <c r="R38" s="21">
        <f t="shared" si="7"/>
        <v>969453778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2975182279</v>
      </c>
      <c r="X38" s="21">
        <f t="shared" si="7"/>
        <v>3764850586</v>
      </c>
      <c r="Y38" s="21">
        <f t="shared" si="7"/>
        <v>-789668307</v>
      </c>
      <c r="Z38" s="4">
        <f>+IF(X38&lt;&gt;0,+(Y38/X38)*100,0)</f>
        <v>-20.974758199872955</v>
      </c>
      <c r="AA38" s="19">
        <f>SUM(AA39:AA41)</f>
        <v>5378192210</v>
      </c>
    </row>
    <row r="39" spans="1:27" ht="13.5">
      <c r="A39" s="5" t="s">
        <v>43</v>
      </c>
      <c r="B39" s="3"/>
      <c r="C39" s="22">
        <v>1166324000</v>
      </c>
      <c r="D39" s="22"/>
      <c r="E39" s="23">
        <v>1626968000</v>
      </c>
      <c r="F39" s="24">
        <v>1788990210</v>
      </c>
      <c r="G39" s="24">
        <v>12055137</v>
      </c>
      <c r="H39" s="24">
        <v>94217629</v>
      </c>
      <c r="I39" s="24">
        <v>123950680</v>
      </c>
      <c r="J39" s="24">
        <v>230223446</v>
      </c>
      <c r="K39" s="24">
        <v>93048088</v>
      </c>
      <c r="L39" s="24">
        <v>95792433</v>
      </c>
      <c r="M39" s="24">
        <v>110417309</v>
      </c>
      <c r="N39" s="24">
        <v>299257830</v>
      </c>
      <c r="O39" s="24">
        <v>54152281</v>
      </c>
      <c r="P39" s="24">
        <v>82173510</v>
      </c>
      <c r="Q39" s="24">
        <v>84002911</v>
      </c>
      <c r="R39" s="24">
        <v>220328702</v>
      </c>
      <c r="S39" s="24"/>
      <c r="T39" s="24"/>
      <c r="U39" s="24"/>
      <c r="V39" s="24"/>
      <c r="W39" s="24">
        <v>749809978</v>
      </c>
      <c r="X39" s="24">
        <v>1171382836</v>
      </c>
      <c r="Y39" s="24">
        <v>-421572858</v>
      </c>
      <c r="Z39" s="6">
        <v>-35.99</v>
      </c>
      <c r="AA39" s="22">
        <v>1788990210</v>
      </c>
    </row>
    <row r="40" spans="1:27" ht="13.5">
      <c r="A40" s="5" t="s">
        <v>44</v>
      </c>
      <c r="B40" s="3"/>
      <c r="C40" s="22">
        <v>2714258000</v>
      </c>
      <c r="D40" s="22"/>
      <c r="E40" s="23">
        <v>3269899000</v>
      </c>
      <c r="F40" s="24">
        <v>3389063000</v>
      </c>
      <c r="G40" s="24">
        <v>179323912</v>
      </c>
      <c r="H40" s="24">
        <v>250047535</v>
      </c>
      <c r="I40" s="24">
        <v>263544352</v>
      </c>
      <c r="J40" s="24">
        <v>692915799</v>
      </c>
      <c r="K40" s="24">
        <v>263465062</v>
      </c>
      <c r="L40" s="24">
        <v>258795756</v>
      </c>
      <c r="M40" s="24">
        <v>261070608</v>
      </c>
      <c r="N40" s="24">
        <v>783331426</v>
      </c>
      <c r="O40" s="24">
        <v>219312432</v>
      </c>
      <c r="P40" s="24">
        <v>256860860</v>
      </c>
      <c r="Q40" s="24">
        <v>272951784</v>
      </c>
      <c r="R40" s="24">
        <v>749125076</v>
      </c>
      <c r="S40" s="24"/>
      <c r="T40" s="24"/>
      <c r="U40" s="24"/>
      <c r="V40" s="24"/>
      <c r="W40" s="24">
        <v>2225372301</v>
      </c>
      <c r="X40" s="24">
        <v>2456302503</v>
      </c>
      <c r="Y40" s="24">
        <v>-230930202</v>
      </c>
      <c r="Z40" s="6">
        <v>-9.4</v>
      </c>
      <c r="AA40" s="22">
        <v>3389063000</v>
      </c>
    </row>
    <row r="41" spans="1:27" ht="13.5">
      <c r="A41" s="5" t="s">
        <v>45</v>
      </c>
      <c r="B41" s="3"/>
      <c r="C41" s="22">
        <v>179700000</v>
      </c>
      <c r="D41" s="22"/>
      <c r="E41" s="23">
        <v>195639254</v>
      </c>
      <c r="F41" s="24">
        <v>200139000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137165247</v>
      </c>
      <c r="Y41" s="24">
        <v>-137165247</v>
      </c>
      <c r="Z41" s="6">
        <v>-100</v>
      </c>
      <c r="AA41" s="22">
        <v>200139000</v>
      </c>
    </row>
    <row r="42" spans="1:27" ht="13.5">
      <c r="A42" s="2" t="s">
        <v>46</v>
      </c>
      <c r="B42" s="8"/>
      <c r="C42" s="19">
        <f aca="true" t="shared" si="8" ref="C42:Y42">SUM(C43:C46)</f>
        <v>22497642000</v>
      </c>
      <c r="D42" s="19">
        <f>SUM(D43:D46)</f>
        <v>0</v>
      </c>
      <c r="E42" s="20">
        <f t="shared" si="8"/>
        <v>25364711000</v>
      </c>
      <c r="F42" s="21">
        <f t="shared" si="8"/>
        <v>25375060000</v>
      </c>
      <c r="G42" s="21">
        <f t="shared" si="8"/>
        <v>2626916690</v>
      </c>
      <c r="H42" s="21">
        <f t="shared" si="8"/>
        <v>2690498199</v>
      </c>
      <c r="I42" s="21">
        <f t="shared" si="8"/>
        <v>1788093646</v>
      </c>
      <c r="J42" s="21">
        <f t="shared" si="8"/>
        <v>7105508535</v>
      </c>
      <c r="K42" s="21">
        <f t="shared" si="8"/>
        <v>2100930093</v>
      </c>
      <c r="L42" s="21">
        <f t="shared" si="8"/>
        <v>1933115492</v>
      </c>
      <c r="M42" s="21">
        <f t="shared" si="8"/>
        <v>1835404643</v>
      </c>
      <c r="N42" s="21">
        <f t="shared" si="8"/>
        <v>5869450228</v>
      </c>
      <c r="O42" s="21">
        <f t="shared" si="8"/>
        <v>2085735122</v>
      </c>
      <c r="P42" s="21">
        <f t="shared" si="8"/>
        <v>1887709922</v>
      </c>
      <c r="Q42" s="21">
        <f t="shared" si="8"/>
        <v>1902088327</v>
      </c>
      <c r="R42" s="21">
        <f t="shared" si="8"/>
        <v>5875533371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18850492134</v>
      </c>
      <c r="X42" s="21">
        <f t="shared" si="8"/>
        <v>18816748154</v>
      </c>
      <c r="Y42" s="21">
        <f t="shared" si="8"/>
        <v>33743980</v>
      </c>
      <c r="Z42" s="4">
        <f>+IF(X42&lt;&gt;0,+(Y42/X42)*100,0)</f>
        <v>0.17932949797612516</v>
      </c>
      <c r="AA42" s="19">
        <f>SUM(AA43:AA46)</f>
        <v>25375060000</v>
      </c>
    </row>
    <row r="43" spans="1:27" ht="13.5">
      <c r="A43" s="5" t="s">
        <v>47</v>
      </c>
      <c r="B43" s="3"/>
      <c r="C43" s="22">
        <v>13455745000</v>
      </c>
      <c r="D43" s="22"/>
      <c r="E43" s="23">
        <v>15344993000</v>
      </c>
      <c r="F43" s="24">
        <v>15357330000</v>
      </c>
      <c r="G43" s="24">
        <v>1794863938</v>
      </c>
      <c r="H43" s="24">
        <v>1819835201</v>
      </c>
      <c r="I43" s="24">
        <v>946209971</v>
      </c>
      <c r="J43" s="24">
        <v>4560909110</v>
      </c>
      <c r="K43" s="24">
        <v>1302717324</v>
      </c>
      <c r="L43" s="24">
        <v>1125701157</v>
      </c>
      <c r="M43" s="24">
        <v>1060250705</v>
      </c>
      <c r="N43" s="24">
        <v>3488669186</v>
      </c>
      <c r="O43" s="24">
        <v>1163241790</v>
      </c>
      <c r="P43" s="24">
        <v>1022463223</v>
      </c>
      <c r="Q43" s="24">
        <v>947550998</v>
      </c>
      <c r="R43" s="24">
        <v>3133256011</v>
      </c>
      <c r="S43" s="24"/>
      <c r="T43" s="24"/>
      <c r="U43" s="24"/>
      <c r="V43" s="24"/>
      <c r="W43" s="24">
        <v>11182834307</v>
      </c>
      <c r="X43" s="24">
        <v>11256564572</v>
      </c>
      <c r="Y43" s="24">
        <v>-73730265</v>
      </c>
      <c r="Z43" s="6">
        <v>-0.65</v>
      </c>
      <c r="AA43" s="22">
        <v>15357330000</v>
      </c>
    </row>
    <row r="44" spans="1:27" ht="13.5">
      <c r="A44" s="5" t="s">
        <v>48</v>
      </c>
      <c r="B44" s="3"/>
      <c r="C44" s="22">
        <v>4359903000</v>
      </c>
      <c r="D44" s="22"/>
      <c r="E44" s="23">
        <v>4807791600</v>
      </c>
      <c r="F44" s="24">
        <v>4777885800</v>
      </c>
      <c r="G44" s="24">
        <v>540223736</v>
      </c>
      <c r="H44" s="24">
        <v>574235961</v>
      </c>
      <c r="I44" s="24">
        <v>561038286</v>
      </c>
      <c r="J44" s="24">
        <v>1675497983</v>
      </c>
      <c r="K44" s="24">
        <v>526638268</v>
      </c>
      <c r="L44" s="24">
        <v>519140303</v>
      </c>
      <c r="M44" s="24">
        <v>510173909</v>
      </c>
      <c r="N44" s="24">
        <v>1555952480</v>
      </c>
      <c r="O44" s="24">
        <v>598192413</v>
      </c>
      <c r="P44" s="24">
        <v>548170496</v>
      </c>
      <c r="Q44" s="24">
        <v>620878300</v>
      </c>
      <c r="R44" s="24">
        <v>1767241209</v>
      </c>
      <c r="S44" s="24"/>
      <c r="T44" s="24"/>
      <c r="U44" s="24"/>
      <c r="V44" s="24"/>
      <c r="W44" s="24">
        <v>4998691672</v>
      </c>
      <c r="X44" s="24">
        <v>3626775717</v>
      </c>
      <c r="Y44" s="24">
        <v>1371915955</v>
      </c>
      <c r="Z44" s="6">
        <v>37.83</v>
      </c>
      <c r="AA44" s="22">
        <v>4777885800</v>
      </c>
    </row>
    <row r="45" spans="1:27" ht="13.5">
      <c r="A45" s="5" t="s">
        <v>49</v>
      </c>
      <c r="B45" s="3"/>
      <c r="C45" s="25">
        <v>2906602000</v>
      </c>
      <c r="D45" s="25"/>
      <c r="E45" s="26">
        <v>3205194400</v>
      </c>
      <c r="F45" s="27">
        <v>3185257200</v>
      </c>
      <c r="G45" s="27">
        <v>110508765</v>
      </c>
      <c r="H45" s="27">
        <v>127113678</v>
      </c>
      <c r="I45" s="27">
        <v>126580649</v>
      </c>
      <c r="J45" s="27">
        <v>364203092</v>
      </c>
      <c r="K45" s="27">
        <v>107049186</v>
      </c>
      <c r="L45" s="27">
        <v>124982503</v>
      </c>
      <c r="M45" s="27">
        <v>106878714</v>
      </c>
      <c r="N45" s="27">
        <v>338910403</v>
      </c>
      <c r="O45" s="27">
        <v>165190878</v>
      </c>
      <c r="P45" s="27">
        <v>159747304</v>
      </c>
      <c r="Q45" s="27">
        <v>176180301</v>
      </c>
      <c r="R45" s="27">
        <v>501118483</v>
      </c>
      <c r="S45" s="27"/>
      <c r="T45" s="27"/>
      <c r="U45" s="27"/>
      <c r="V45" s="27"/>
      <c r="W45" s="27">
        <v>1204231978</v>
      </c>
      <c r="X45" s="27">
        <v>2417850480</v>
      </c>
      <c r="Y45" s="27">
        <v>-1213618502</v>
      </c>
      <c r="Z45" s="7">
        <v>-50.19</v>
      </c>
      <c r="AA45" s="25">
        <v>3185257200</v>
      </c>
    </row>
    <row r="46" spans="1:27" ht="13.5">
      <c r="A46" s="5" t="s">
        <v>50</v>
      </c>
      <c r="B46" s="3"/>
      <c r="C46" s="22">
        <v>1775392000</v>
      </c>
      <c r="D46" s="22"/>
      <c r="E46" s="23">
        <v>2006732000</v>
      </c>
      <c r="F46" s="24">
        <v>2054587000</v>
      </c>
      <c r="G46" s="24">
        <v>181320251</v>
      </c>
      <c r="H46" s="24">
        <v>169313359</v>
      </c>
      <c r="I46" s="24">
        <v>154264740</v>
      </c>
      <c r="J46" s="24">
        <v>504898350</v>
      </c>
      <c r="K46" s="24">
        <v>164525315</v>
      </c>
      <c r="L46" s="24">
        <v>163291529</v>
      </c>
      <c r="M46" s="24">
        <v>158101315</v>
      </c>
      <c r="N46" s="24">
        <v>485918159</v>
      </c>
      <c r="O46" s="24">
        <v>159110041</v>
      </c>
      <c r="P46" s="24">
        <v>157328899</v>
      </c>
      <c r="Q46" s="24">
        <v>157478728</v>
      </c>
      <c r="R46" s="24">
        <v>473917668</v>
      </c>
      <c r="S46" s="24"/>
      <c r="T46" s="24"/>
      <c r="U46" s="24"/>
      <c r="V46" s="24"/>
      <c r="W46" s="24">
        <v>1464734177</v>
      </c>
      <c r="X46" s="24">
        <v>1515557385</v>
      </c>
      <c r="Y46" s="24">
        <v>-50823208</v>
      </c>
      <c r="Z46" s="6">
        <v>-3.35</v>
      </c>
      <c r="AA46" s="22">
        <v>2054587000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40663566000</v>
      </c>
      <c r="D48" s="40">
        <f>+D28+D32+D38+D42+D47</f>
        <v>0</v>
      </c>
      <c r="E48" s="41">
        <f t="shared" si="9"/>
        <v>45722358822</v>
      </c>
      <c r="F48" s="42">
        <f t="shared" si="9"/>
        <v>45706981940</v>
      </c>
      <c r="G48" s="42">
        <f t="shared" si="9"/>
        <v>3115605176</v>
      </c>
      <c r="H48" s="42">
        <f t="shared" si="9"/>
        <v>4236364131</v>
      </c>
      <c r="I48" s="42">
        <f t="shared" si="9"/>
        <v>3861885445</v>
      </c>
      <c r="J48" s="42">
        <f t="shared" si="9"/>
        <v>11213854752</v>
      </c>
      <c r="K48" s="42">
        <f t="shared" si="9"/>
        <v>3471156105</v>
      </c>
      <c r="L48" s="42">
        <f t="shared" si="9"/>
        <v>3573283966</v>
      </c>
      <c r="M48" s="42">
        <f t="shared" si="9"/>
        <v>3472358252</v>
      </c>
      <c r="N48" s="42">
        <f t="shared" si="9"/>
        <v>10516798323</v>
      </c>
      <c r="O48" s="42">
        <f t="shared" si="9"/>
        <v>2966976679</v>
      </c>
      <c r="P48" s="42">
        <f t="shared" si="9"/>
        <v>3851430059</v>
      </c>
      <c r="Q48" s="42">
        <f t="shared" si="9"/>
        <v>3199413088</v>
      </c>
      <c r="R48" s="42">
        <f t="shared" si="9"/>
        <v>10017819826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31748472901</v>
      </c>
      <c r="X48" s="42">
        <f t="shared" si="9"/>
        <v>33634795527</v>
      </c>
      <c r="Y48" s="42">
        <f t="shared" si="9"/>
        <v>-1886322626</v>
      </c>
      <c r="Z48" s="43">
        <f>+IF(X48&lt;&gt;0,+(Y48/X48)*100,0)</f>
        <v>-5.608247638924319</v>
      </c>
      <c r="AA48" s="40">
        <f>+AA28+AA32+AA38+AA42+AA47</f>
        <v>45706981940</v>
      </c>
    </row>
    <row r="49" spans="1:27" ht="13.5">
      <c r="A49" s="14" t="s">
        <v>58</v>
      </c>
      <c r="B49" s="15"/>
      <c r="C49" s="44">
        <f aca="true" t="shared" si="10" ref="C49:Y49">+C25-C48</f>
        <v>3812376000</v>
      </c>
      <c r="D49" s="44">
        <f>+D25-D48</f>
        <v>0</v>
      </c>
      <c r="E49" s="45">
        <f t="shared" si="10"/>
        <v>3209621252</v>
      </c>
      <c r="F49" s="46">
        <f t="shared" si="10"/>
        <v>3300723893</v>
      </c>
      <c r="G49" s="46">
        <f t="shared" si="10"/>
        <v>1228960410</v>
      </c>
      <c r="H49" s="46">
        <f t="shared" si="10"/>
        <v>-928153246</v>
      </c>
      <c r="I49" s="46">
        <f t="shared" si="10"/>
        <v>120187973</v>
      </c>
      <c r="J49" s="46">
        <f t="shared" si="10"/>
        <v>420995137</v>
      </c>
      <c r="K49" s="46">
        <f t="shared" si="10"/>
        <v>58187691</v>
      </c>
      <c r="L49" s="46">
        <f t="shared" si="10"/>
        <v>-195179447</v>
      </c>
      <c r="M49" s="46">
        <f t="shared" si="10"/>
        <v>1087339466</v>
      </c>
      <c r="N49" s="46">
        <f t="shared" si="10"/>
        <v>950347710</v>
      </c>
      <c r="O49" s="46">
        <f t="shared" si="10"/>
        <v>474559172</v>
      </c>
      <c r="P49" s="46">
        <f t="shared" si="10"/>
        <v>-1260766402</v>
      </c>
      <c r="Q49" s="46">
        <f t="shared" si="10"/>
        <v>1425665764</v>
      </c>
      <c r="R49" s="46">
        <f t="shared" si="10"/>
        <v>639458534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2010801381</v>
      </c>
      <c r="X49" s="46">
        <f>IF(F25=F48,0,X25-X48)</f>
        <v>3305570813</v>
      </c>
      <c r="Y49" s="46">
        <f t="shared" si="10"/>
        <v>-1294769432</v>
      </c>
      <c r="Z49" s="47">
        <f>+IF(X49&lt;&gt;0,+(Y49/X49)*100,0)</f>
        <v>-39.169314628141954</v>
      </c>
      <c r="AA49" s="44">
        <f>+AA25-AA48</f>
        <v>3300723893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9410674284</v>
      </c>
      <c r="F5" s="21">
        <f t="shared" si="0"/>
        <v>9631637071</v>
      </c>
      <c r="G5" s="21">
        <f t="shared" si="0"/>
        <v>1288236807</v>
      </c>
      <c r="H5" s="21">
        <f t="shared" si="0"/>
        <v>1010787162</v>
      </c>
      <c r="I5" s="21">
        <f t="shared" si="0"/>
        <v>549272553</v>
      </c>
      <c r="J5" s="21">
        <f t="shared" si="0"/>
        <v>2848296522</v>
      </c>
      <c r="K5" s="21">
        <f t="shared" si="0"/>
        <v>488015978</v>
      </c>
      <c r="L5" s="21">
        <f t="shared" si="0"/>
        <v>609048607</v>
      </c>
      <c r="M5" s="21">
        <f t="shared" si="0"/>
        <v>1555810545</v>
      </c>
      <c r="N5" s="21">
        <f t="shared" si="0"/>
        <v>2652875130</v>
      </c>
      <c r="O5" s="21">
        <f t="shared" si="0"/>
        <v>524481703</v>
      </c>
      <c r="P5" s="21">
        <f t="shared" si="0"/>
        <v>561770390</v>
      </c>
      <c r="Q5" s="21">
        <f t="shared" si="0"/>
        <v>1565041751</v>
      </c>
      <c r="R5" s="21">
        <f t="shared" si="0"/>
        <v>2651293844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8152465496</v>
      </c>
      <c r="X5" s="21">
        <f t="shared" si="0"/>
        <v>7833883296</v>
      </c>
      <c r="Y5" s="21">
        <f t="shared" si="0"/>
        <v>318582200</v>
      </c>
      <c r="Z5" s="4">
        <f>+IF(X5&lt;&gt;0,+(Y5/X5)*100,0)</f>
        <v>4.06672129214216</v>
      </c>
      <c r="AA5" s="19">
        <f>SUM(AA6:AA8)</f>
        <v>9631637071</v>
      </c>
    </row>
    <row r="6" spans="1:27" ht="13.5">
      <c r="A6" s="5" t="s">
        <v>33</v>
      </c>
      <c r="B6" s="3"/>
      <c r="C6" s="22"/>
      <c r="D6" s="22"/>
      <c r="E6" s="23">
        <v>64255159</v>
      </c>
      <c r="F6" s="24">
        <v>69849535</v>
      </c>
      <c r="G6" s="24"/>
      <c r="H6" s="24">
        <v>806023</v>
      </c>
      <c r="I6" s="24">
        <v>409566</v>
      </c>
      <c r="J6" s="24">
        <v>1215589</v>
      </c>
      <c r="K6" s="24">
        <v>471341</v>
      </c>
      <c r="L6" s="24">
        <v>13189455</v>
      </c>
      <c r="M6" s="24">
        <v>2294256</v>
      </c>
      <c r="N6" s="24">
        <v>15955052</v>
      </c>
      <c r="O6" s="24">
        <v>1141948</v>
      </c>
      <c r="P6" s="24">
        <v>866706</v>
      </c>
      <c r="Q6" s="24">
        <v>24478680</v>
      </c>
      <c r="R6" s="24">
        <v>26487334</v>
      </c>
      <c r="S6" s="24"/>
      <c r="T6" s="24"/>
      <c r="U6" s="24"/>
      <c r="V6" s="24"/>
      <c r="W6" s="24">
        <v>43657975</v>
      </c>
      <c r="X6" s="24">
        <v>48191364</v>
      </c>
      <c r="Y6" s="24">
        <v>-4533389</v>
      </c>
      <c r="Z6" s="6">
        <v>-9.41</v>
      </c>
      <c r="AA6" s="22">
        <v>69849535</v>
      </c>
    </row>
    <row r="7" spans="1:27" ht="13.5">
      <c r="A7" s="5" t="s">
        <v>34</v>
      </c>
      <c r="B7" s="3"/>
      <c r="C7" s="25"/>
      <c r="D7" s="25"/>
      <c r="E7" s="26">
        <v>9164886285</v>
      </c>
      <c r="F7" s="27">
        <v>9378209799</v>
      </c>
      <c r="G7" s="27">
        <v>1277741671</v>
      </c>
      <c r="H7" s="27">
        <v>993099098</v>
      </c>
      <c r="I7" s="27">
        <v>533904310</v>
      </c>
      <c r="J7" s="27">
        <v>2804745079</v>
      </c>
      <c r="K7" s="27">
        <v>468865847</v>
      </c>
      <c r="L7" s="27">
        <v>575753590</v>
      </c>
      <c r="M7" s="27">
        <v>1541744318</v>
      </c>
      <c r="N7" s="27">
        <v>2586363755</v>
      </c>
      <c r="O7" s="27">
        <v>495328895</v>
      </c>
      <c r="P7" s="27">
        <v>531699720</v>
      </c>
      <c r="Q7" s="27">
        <v>1517697456</v>
      </c>
      <c r="R7" s="27">
        <v>2544726071</v>
      </c>
      <c r="S7" s="27"/>
      <c r="T7" s="27"/>
      <c r="U7" s="27"/>
      <c r="V7" s="27"/>
      <c r="W7" s="27">
        <v>7935834905</v>
      </c>
      <c r="X7" s="27">
        <v>7649542293</v>
      </c>
      <c r="Y7" s="27">
        <v>286292612</v>
      </c>
      <c r="Z7" s="7">
        <v>3.74</v>
      </c>
      <c r="AA7" s="25">
        <v>9378209799</v>
      </c>
    </row>
    <row r="8" spans="1:27" ht="13.5">
      <c r="A8" s="5" t="s">
        <v>35</v>
      </c>
      <c r="B8" s="3"/>
      <c r="C8" s="22"/>
      <c r="D8" s="22"/>
      <c r="E8" s="23">
        <v>181532840</v>
      </c>
      <c r="F8" s="24">
        <v>183577737</v>
      </c>
      <c r="G8" s="24">
        <v>10495136</v>
      </c>
      <c r="H8" s="24">
        <v>16882041</v>
      </c>
      <c r="I8" s="24">
        <v>14958677</v>
      </c>
      <c r="J8" s="24">
        <v>42335854</v>
      </c>
      <c r="K8" s="24">
        <v>18678790</v>
      </c>
      <c r="L8" s="24">
        <v>20105562</v>
      </c>
      <c r="M8" s="24">
        <v>11771971</v>
      </c>
      <c r="N8" s="24">
        <v>50556323</v>
      </c>
      <c r="O8" s="24">
        <v>28010860</v>
      </c>
      <c r="P8" s="24">
        <v>29203964</v>
      </c>
      <c r="Q8" s="24">
        <v>22865615</v>
      </c>
      <c r="R8" s="24">
        <v>80080439</v>
      </c>
      <c r="S8" s="24"/>
      <c r="T8" s="24"/>
      <c r="U8" s="24"/>
      <c r="V8" s="24"/>
      <c r="W8" s="24">
        <v>172972616</v>
      </c>
      <c r="X8" s="24">
        <v>136149639</v>
      </c>
      <c r="Y8" s="24">
        <v>36822977</v>
      </c>
      <c r="Z8" s="6">
        <v>27.05</v>
      </c>
      <c r="AA8" s="22">
        <v>183577737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1260256171</v>
      </c>
      <c r="F9" s="21">
        <f t="shared" si="1"/>
        <v>1389012695</v>
      </c>
      <c r="G9" s="21">
        <f t="shared" si="1"/>
        <v>6054630</v>
      </c>
      <c r="H9" s="21">
        <f t="shared" si="1"/>
        <v>64791657</v>
      </c>
      <c r="I9" s="21">
        <f t="shared" si="1"/>
        <v>105082937</v>
      </c>
      <c r="J9" s="21">
        <f t="shared" si="1"/>
        <v>175929224</v>
      </c>
      <c r="K9" s="21">
        <f t="shared" si="1"/>
        <v>153584037</v>
      </c>
      <c r="L9" s="21">
        <f t="shared" si="1"/>
        <v>124271493</v>
      </c>
      <c r="M9" s="21">
        <f t="shared" si="1"/>
        <v>148010160</v>
      </c>
      <c r="N9" s="21">
        <f t="shared" si="1"/>
        <v>425865690</v>
      </c>
      <c r="O9" s="21">
        <f t="shared" si="1"/>
        <v>128386504</v>
      </c>
      <c r="P9" s="21">
        <f t="shared" si="1"/>
        <v>92359108</v>
      </c>
      <c r="Q9" s="21">
        <f t="shared" si="1"/>
        <v>172287101</v>
      </c>
      <c r="R9" s="21">
        <f t="shared" si="1"/>
        <v>393032713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994827627</v>
      </c>
      <c r="X9" s="21">
        <f t="shared" si="1"/>
        <v>978707984</v>
      </c>
      <c r="Y9" s="21">
        <f t="shared" si="1"/>
        <v>16119643</v>
      </c>
      <c r="Z9" s="4">
        <f>+IF(X9&lt;&gt;0,+(Y9/X9)*100,0)</f>
        <v>1.6470329519657827</v>
      </c>
      <c r="AA9" s="19">
        <f>SUM(AA10:AA14)</f>
        <v>1389012695</v>
      </c>
    </row>
    <row r="10" spans="1:27" ht="13.5">
      <c r="A10" s="5" t="s">
        <v>37</v>
      </c>
      <c r="B10" s="3"/>
      <c r="C10" s="22"/>
      <c r="D10" s="22"/>
      <c r="E10" s="23">
        <v>41984190</v>
      </c>
      <c r="F10" s="24">
        <v>63449256</v>
      </c>
      <c r="G10" s="24">
        <v>1528045</v>
      </c>
      <c r="H10" s="24">
        <v>1731964</v>
      </c>
      <c r="I10" s="24">
        <v>3262048</v>
      </c>
      <c r="J10" s="24">
        <v>6522057</v>
      </c>
      <c r="K10" s="24">
        <v>4833102</v>
      </c>
      <c r="L10" s="24">
        <v>1567676</v>
      </c>
      <c r="M10" s="24">
        <v>1555523</v>
      </c>
      <c r="N10" s="24">
        <v>7956301</v>
      </c>
      <c r="O10" s="24">
        <v>12934308</v>
      </c>
      <c r="P10" s="24">
        <v>1820333</v>
      </c>
      <c r="Q10" s="24">
        <v>22519835</v>
      </c>
      <c r="R10" s="24">
        <v>37274476</v>
      </c>
      <c r="S10" s="24"/>
      <c r="T10" s="24"/>
      <c r="U10" s="24"/>
      <c r="V10" s="24"/>
      <c r="W10" s="24">
        <v>51752834</v>
      </c>
      <c r="X10" s="24">
        <v>33167205</v>
      </c>
      <c r="Y10" s="24">
        <v>18585629</v>
      </c>
      <c r="Z10" s="6">
        <v>56.04</v>
      </c>
      <c r="AA10" s="22">
        <v>63449256</v>
      </c>
    </row>
    <row r="11" spans="1:27" ht="13.5">
      <c r="A11" s="5" t="s">
        <v>38</v>
      </c>
      <c r="B11" s="3"/>
      <c r="C11" s="22"/>
      <c r="D11" s="22"/>
      <c r="E11" s="23">
        <v>19744144</v>
      </c>
      <c r="F11" s="24">
        <v>26718610</v>
      </c>
      <c r="G11" s="24">
        <v>601275</v>
      </c>
      <c r="H11" s="24">
        <v>1009755</v>
      </c>
      <c r="I11" s="24">
        <v>2909091</v>
      </c>
      <c r="J11" s="24">
        <v>4520121</v>
      </c>
      <c r="K11" s="24">
        <v>2680342</v>
      </c>
      <c r="L11" s="24">
        <v>784259</v>
      </c>
      <c r="M11" s="24">
        <v>1572526</v>
      </c>
      <c r="N11" s="24">
        <v>5037127</v>
      </c>
      <c r="O11" s="24">
        <v>3590684</v>
      </c>
      <c r="P11" s="24">
        <v>3984763</v>
      </c>
      <c r="Q11" s="24">
        <v>3383825</v>
      </c>
      <c r="R11" s="24">
        <v>10959272</v>
      </c>
      <c r="S11" s="24"/>
      <c r="T11" s="24"/>
      <c r="U11" s="24"/>
      <c r="V11" s="24"/>
      <c r="W11" s="24">
        <v>20516520</v>
      </c>
      <c r="X11" s="24">
        <v>14808115</v>
      </c>
      <c r="Y11" s="24">
        <v>5708405</v>
      </c>
      <c r="Z11" s="6">
        <v>38.55</v>
      </c>
      <c r="AA11" s="22">
        <v>26718610</v>
      </c>
    </row>
    <row r="12" spans="1:27" ht="13.5">
      <c r="A12" s="5" t="s">
        <v>39</v>
      </c>
      <c r="B12" s="3"/>
      <c r="C12" s="22"/>
      <c r="D12" s="22"/>
      <c r="E12" s="23">
        <v>210095583</v>
      </c>
      <c r="F12" s="24">
        <v>314208460</v>
      </c>
      <c r="G12" s="24">
        <v>1615034</v>
      </c>
      <c r="H12" s="24">
        <v>2005580</v>
      </c>
      <c r="I12" s="24">
        <v>60233988</v>
      </c>
      <c r="J12" s="24">
        <v>63854602</v>
      </c>
      <c r="K12" s="24">
        <v>1330406</v>
      </c>
      <c r="L12" s="24">
        <v>1444151</v>
      </c>
      <c r="M12" s="24">
        <v>97357355</v>
      </c>
      <c r="N12" s="24">
        <v>100131912</v>
      </c>
      <c r="O12" s="24">
        <v>12151764</v>
      </c>
      <c r="P12" s="24">
        <v>2055566</v>
      </c>
      <c r="Q12" s="24">
        <v>111092861</v>
      </c>
      <c r="R12" s="24">
        <v>125300191</v>
      </c>
      <c r="S12" s="24"/>
      <c r="T12" s="24"/>
      <c r="U12" s="24"/>
      <c r="V12" s="24"/>
      <c r="W12" s="24">
        <v>289286705</v>
      </c>
      <c r="X12" s="24">
        <v>157571703</v>
      </c>
      <c r="Y12" s="24">
        <v>131715002</v>
      </c>
      <c r="Z12" s="6">
        <v>83.59</v>
      </c>
      <c r="AA12" s="22">
        <v>314208460</v>
      </c>
    </row>
    <row r="13" spans="1:27" ht="13.5">
      <c r="A13" s="5" t="s">
        <v>40</v>
      </c>
      <c r="B13" s="3"/>
      <c r="C13" s="22"/>
      <c r="D13" s="22"/>
      <c r="E13" s="23">
        <v>859607908</v>
      </c>
      <c r="F13" s="24">
        <v>855812023</v>
      </c>
      <c r="G13" s="24">
        <v>2076692</v>
      </c>
      <c r="H13" s="24">
        <v>34541366</v>
      </c>
      <c r="I13" s="24">
        <v>35632256</v>
      </c>
      <c r="J13" s="24">
        <v>72250314</v>
      </c>
      <c r="K13" s="24">
        <v>142844309</v>
      </c>
      <c r="L13" s="24">
        <v>99910119</v>
      </c>
      <c r="M13" s="24">
        <v>44370815</v>
      </c>
      <c r="N13" s="24">
        <v>287125243</v>
      </c>
      <c r="O13" s="24">
        <v>49423789</v>
      </c>
      <c r="P13" s="24">
        <v>82837877</v>
      </c>
      <c r="Q13" s="24">
        <v>18713851</v>
      </c>
      <c r="R13" s="24">
        <v>150975517</v>
      </c>
      <c r="S13" s="24"/>
      <c r="T13" s="24"/>
      <c r="U13" s="24"/>
      <c r="V13" s="24"/>
      <c r="W13" s="24">
        <v>510351074</v>
      </c>
      <c r="X13" s="24">
        <v>646586700</v>
      </c>
      <c r="Y13" s="24">
        <v>-136235626</v>
      </c>
      <c r="Z13" s="6">
        <v>-21.07</v>
      </c>
      <c r="AA13" s="22">
        <v>855812023</v>
      </c>
    </row>
    <row r="14" spans="1:27" ht="13.5">
      <c r="A14" s="5" t="s">
        <v>41</v>
      </c>
      <c r="B14" s="3"/>
      <c r="C14" s="25"/>
      <c r="D14" s="25"/>
      <c r="E14" s="26">
        <v>128824346</v>
      </c>
      <c r="F14" s="27">
        <v>128824346</v>
      </c>
      <c r="G14" s="27">
        <v>233584</v>
      </c>
      <c r="H14" s="27">
        <v>25502992</v>
      </c>
      <c r="I14" s="27">
        <v>3045554</v>
      </c>
      <c r="J14" s="27">
        <v>28782130</v>
      </c>
      <c r="K14" s="27">
        <v>1895878</v>
      </c>
      <c r="L14" s="27">
        <v>20565288</v>
      </c>
      <c r="M14" s="27">
        <v>3153941</v>
      </c>
      <c r="N14" s="27">
        <v>25615107</v>
      </c>
      <c r="O14" s="27">
        <v>50285959</v>
      </c>
      <c r="P14" s="27">
        <v>1660569</v>
      </c>
      <c r="Q14" s="27">
        <v>16576729</v>
      </c>
      <c r="R14" s="27">
        <v>68523257</v>
      </c>
      <c r="S14" s="27"/>
      <c r="T14" s="27"/>
      <c r="U14" s="27"/>
      <c r="V14" s="27"/>
      <c r="W14" s="27">
        <v>122920494</v>
      </c>
      <c r="X14" s="27">
        <v>126574261</v>
      </c>
      <c r="Y14" s="27">
        <v>-3653767</v>
      </c>
      <c r="Z14" s="7">
        <v>-2.89</v>
      </c>
      <c r="AA14" s="25">
        <v>128824346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1811302738</v>
      </c>
      <c r="F15" s="21">
        <f t="shared" si="2"/>
        <v>1851477777</v>
      </c>
      <c r="G15" s="21">
        <f t="shared" si="2"/>
        <v>31369809</v>
      </c>
      <c r="H15" s="21">
        <f t="shared" si="2"/>
        <v>63415294</v>
      </c>
      <c r="I15" s="21">
        <f t="shared" si="2"/>
        <v>157023181</v>
      </c>
      <c r="J15" s="21">
        <f t="shared" si="2"/>
        <v>251808284</v>
      </c>
      <c r="K15" s="21">
        <f t="shared" si="2"/>
        <v>64700216</v>
      </c>
      <c r="L15" s="21">
        <f t="shared" si="2"/>
        <v>244976588</v>
      </c>
      <c r="M15" s="21">
        <f t="shared" si="2"/>
        <v>161734503</v>
      </c>
      <c r="N15" s="21">
        <f t="shared" si="2"/>
        <v>471411307</v>
      </c>
      <c r="O15" s="21">
        <f t="shared" si="2"/>
        <v>117704991</v>
      </c>
      <c r="P15" s="21">
        <f t="shared" si="2"/>
        <v>126434009</v>
      </c>
      <c r="Q15" s="21">
        <f t="shared" si="2"/>
        <v>110762599</v>
      </c>
      <c r="R15" s="21">
        <f t="shared" si="2"/>
        <v>354901599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1078121190</v>
      </c>
      <c r="X15" s="21">
        <f t="shared" si="2"/>
        <v>1430327629</v>
      </c>
      <c r="Y15" s="21">
        <f t="shared" si="2"/>
        <v>-352206439</v>
      </c>
      <c r="Z15" s="4">
        <f>+IF(X15&lt;&gt;0,+(Y15/X15)*100,0)</f>
        <v>-24.62417923411308</v>
      </c>
      <c r="AA15" s="19">
        <f>SUM(AA16:AA18)</f>
        <v>1851477777</v>
      </c>
    </row>
    <row r="16" spans="1:27" ht="13.5">
      <c r="A16" s="5" t="s">
        <v>43</v>
      </c>
      <c r="B16" s="3"/>
      <c r="C16" s="22"/>
      <c r="D16" s="22"/>
      <c r="E16" s="23">
        <v>272756169</v>
      </c>
      <c r="F16" s="24">
        <v>347833265</v>
      </c>
      <c r="G16" s="24">
        <v>30116620</v>
      </c>
      <c r="H16" s="24">
        <v>5453538</v>
      </c>
      <c r="I16" s="24">
        <v>22195617</v>
      </c>
      <c r="J16" s="24">
        <v>57765775</v>
      </c>
      <c r="K16" s="24">
        <v>15447104</v>
      </c>
      <c r="L16" s="24">
        <v>73683514</v>
      </c>
      <c r="M16" s="24">
        <v>14316178</v>
      </c>
      <c r="N16" s="24">
        <v>103446796</v>
      </c>
      <c r="O16" s="24">
        <v>34910423</v>
      </c>
      <c r="P16" s="24">
        <v>23808368</v>
      </c>
      <c r="Q16" s="24">
        <v>13564478</v>
      </c>
      <c r="R16" s="24">
        <v>72283269</v>
      </c>
      <c r="S16" s="24"/>
      <c r="T16" s="24"/>
      <c r="U16" s="24"/>
      <c r="V16" s="24"/>
      <c r="W16" s="24">
        <v>233495840</v>
      </c>
      <c r="X16" s="24">
        <v>227789725</v>
      </c>
      <c r="Y16" s="24">
        <v>5706115</v>
      </c>
      <c r="Z16" s="6">
        <v>2.5</v>
      </c>
      <c r="AA16" s="22">
        <v>347833265</v>
      </c>
    </row>
    <row r="17" spans="1:27" ht="13.5">
      <c r="A17" s="5" t="s">
        <v>44</v>
      </c>
      <c r="B17" s="3"/>
      <c r="C17" s="22"/>
      <c r="D17" s="22"/>
      <c r="E17" s="23">
        <v>1538261993</v>
      </c>
      <c r="F17" s="24">
        <v>1503359936</v>
      </c>
      <c r="G17" s="24">
        <v>1253189</v>
      </c>
      <c r="H17" s="24">
        <v>57961756</v>
      </c>
      <c r="I17" s="24">
        <v>134827564</v>
      </c>
      <c r="J17" s="24">
        <v>194042509</v>
      </c>
      <c r="K17" s="24">
        <v>49253112</v>
      </c>
      <c r="L17" s="24">
        <v>171293074</v>
      </c>
      <c r="M17" s="24">
        <v>147418325</v>
      </c>
      <c r="N17" s="24">
        <v>367964511</v>
      </c>
      <c r="O17" s="24">
        <v>82794568</v>
      </c>
      <c r="P17" s="24">
        <v>102625641</v>
      </c>
      <c r="Q17" s="24">
        <v>97198121</v>
      </c>
      <c r="R17" s="24">
        <v>282618330</v>
      </c>
      <c r="S17" s="24"/>
      <c r="T17" s="24"/>
      <c r="U17" s="24"/>
      <c r="V17" s="24"/>
      <c r="W17" s="24">
        <v>844625350</v>
      </c>
      <c r="X17" s="24">
        <v>1202324477</v>
      </c>
      <c r="Y17" s="24">
        <v>-357699127</v>
      </c>
      <c r="Z17" s="6">
        <v>-29.75</v>
      </c>
      <c r="AA17" s="22">
        <v>1503359936</v>
      </c>
    </row>
    <row r="18" spans="1:27" ht="13.5">
      <c r="A18" s="5" t="s">
        <v>45</v>
      </c>
      <c r="B18" s="3"/>
      <c r="C18" s="22"/>
      <c r="D18" s="22"/>
      <c r="E18" s="23">
        <v>284576</v>
      </c>
      <c r="F18" s="24">
        <v>284576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213427</v>
      </c>
      <c r="Y18" s="24">
        <v>-213427</v>
      </c>
      <c r="Z18" s="6">
        <v>-100</v>
      </c>
      <c r="AA18" s="22">
        <v>284576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19889927245</v>
      </c>
      <c r="F19" s="21">
        <f t="shared" si="3"/>
        <v>19112049197</v>
      </c>
      <c r="G19" s="21">
        <f t="shared" si="3"/>
        <v>2218701908</v>
      </c>
      <c r="H19" s="21">
        <f t="shared" si="3"/>
        <v>1599788761</v>
      </c>
      <c r="I19" s="21">
        <f t="shared" si="3"/>
        <v>1483647735</v>
      </c>
      <c r="J19" s="21">
        <f t="shared" si="3"/>
        <v>5302138404</v>
      </c>
      <c r="K19" s="21">
        <f t="shared" si="3"/>
        <v>1264519560</v>
      </c>
      <c r="L19" s="21">
        <f t="shared" si="3"/>
        <v>1491312783</v>
      </c>
      <c r="M19" s="21">
        <f t="shared" si="3"/>
        <v>1439271185</v>
      </c>
      <c r="N19" s="21">
        <f t="shared" si="3"/>
        <v>4195103528</v>
      </c>
      <c r="O19" s="21">
        <f t="shared" si="3"/>
        <v>693192470</v>
      </c>
      <c r="P19" s="21">
        <f t="shared" si="3"/>
        <v>1267425199</v>
      </c>
      <c r="Q19" s="21">
        <f t="shared" si="3"/>
        <v>1608056940</v>
      </c>
      <c r="R19" s="21">
        <f t="shared" si="3"/>
        <v>3568674609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13065916541</v>
      </c>
      <c r="X19" s="21">
        <f t="shared" si="3"/>
        <v>14696647731</v>
      </c>
      <c r="Y19" s="21">
        <f t="shared" si="3"/>
        <v>-1630731190</v>
      </c>
      <c r="Z19" s="4">
        <f>+IF(X19&lt;&gt;0,+(Y19/X19)*100,0)</f>
        <v>-11.09593983504319</v>
      </c>
      <c r="AA19" s="19">
        <f>SUM(AA20:AA23)</f>
        <v>19112049197</v>
      </c>
    </row>
    <row r="20" spans="1:27" ht="13.5">
      <c r="A20" s="5" t="s">
        <v>47</v>
      </c>
      <c r="B20" s="3"/>
      <c r="C20" s="22"/>
      <c r="D20" s="22"/>
      <c r="E20" s="23">
        <v>13025753693</v>
      </c>
      <c r="F20" s="24">
        <v>12462835518</v>
      </c>
      <c r="G20" s="24">
        <v>1735574827</v>
      </c>
      <c r="H20" s="24">
        <v>1109303987</v>
      </c>
      <c r="I20" s="24">
        <v>958141937</v>
      </c>
      <c r="J20" s="24">
        <v>3803020751</v>
      </c>
      <c r="K20" s="24">
        <v>806621425</v>
      </c>
      <c r="L20" s="24">
        <v>878877211</v>
      </c>
      <c r="M20" s="24">
        <v>918259124</v>
      </c>
      <c r="N20" s="24">
        <v>2603757760</v>
      </c>
      <c r="O20" s="24">
        <v>249331744</v>
      </c>
      <c r="P20" s="24">
        <v>762486627</v>
      </c>
      <c r="Q20" s="24">
        <v>971970496</v>
      </c>
      <c r="R20" s="24">
        <v>1983788867</v>
      </c>
      <c r="S20" s="24"/>
      <c r="T20" s="24"/>
      <c r="U20" s="24"/>
      <c r="V20" s="24"/>
      <c r="W20" s="24">
        <v>8390567378</v>
      </c>
      <c r="X20" s="24">
        <v>9666240629</v>
      </c>
      <c r="Y20" s="24">
        <v>-1275673251</v>
      </c>
      <c r="Z20" s="6">
        <v>-13.2</v>
      </c>
      <c r="AA20" s="22">
        <v>12462835518</v>
      </c>
    </row>
    <row r="21" spans="1:27" ht="13.5">
      <c r="A21" s="5" t="s">
        <v>48</v>
      </c>
      <c r="B21" s="3"/>
      <c r="C21" s="22"/>
      <c r="D21" s="22"/>
      <c r="E21" s="23">
        <v>4407221441</v>
      </c>
      <c r="F21" s="24">
        <v>4184853600</v>
      </c>
      <c r="G21" s="24">
        <v>302816370</v>
      </c>
      <c r="H21" s="24">
        <v>317054439</v>
      </c>
      <c r="I21" s="24">
        <v>336878290</v>
      </c>
      <c r="J21" s="24">
        <v>956749099</v>
      </c>
      <c r="K21" s="24">
        <v>295585550</v>
      </c>
      <c r="L21" s="24">
        <v>335004599</v>
      </c>
      <c r="M21" s="24">
        <v>308932389</v>
      </c>
      <c r="N21" s="24">
        <v>939522538</v>
      </c>
      <c r="O21" s="24">
        <v>274713297</v>
      </c>
      <c r="P21" s="24">
        <v>324389358</v>
      </c>
      <c r="Q21" s="24">
        <v>403147459</v>
      </c>
      <c r="R21" s="24">
        <v>1002250114</v>
      </c>
      <c r="S21" s="24"/>
      <c r="T21" s="24"/>
      <c r="U21" s="24"/>
      <c r="V21" s="24"/>
      <c r="W21" s="24">
        <v>2898521751</v>
      </c>
      <c r="X21" s="24">
        <v>3208489893</v>
      </c>
      <c r="Y21" s="24">
        <v>-309968142</v>
      </c>
      <c r="Z21" s="6">
        <v>-9.66</v>
      </c>
      <c r="AA21" s="22">
        <v>4184853600</v>
      </c>
    </row>
    <row r="22" spans="1:27" ht="13.5">
      <c r="A22" s="5" t="s">
        <v>49</v>
      </c>
      <c r="B22" s="3"/>
      <c r="C22" s="25"/>
      <c r="D22" s="25"/>
      <c r="E22" s="26">
        <v>1169283306</v>
      </c>
      <c r="F22" s="27">
        <v>1138933353</v>
      </c>
      <c r="G22" s="27">
        <v>71249679</v>
      </c>
      <c r="H22" s="27">
        <v>69729412</v>
      </c>
      <c r="I22" s="27">
        <v>78587883</v>
      </c>
      <c r="J22" s="27">
        <v>219566974</v>
      </c>
      <c r="K22" s="27">
        <v>62637248</v>
      </c>
      <c r="L22" s="27">
        <v>164218371</v>
      </c>
      <c r="M22" s="27">
        <v>114406301</v>
      </c>
      <c r="N22" s="27">
        <v>341261920</v>
      </c>
      <c r="O22" s="27">
        <v>66790197</v>
      </c>
      <c r="P22" s="27">
        <v>69372842</v>
      </c>
      <c r="Q22" s="27">
        <v>112231755</v>
      </c>
      <c r="R22" s="27">
        <v>248394794</v>
      </c>
      <c r="S22" s="27"/>
      <c r="T22" s="27"/>
      <c r="U22" s="27"/>
      <c r="V22" s="27"/>
      <c r="W22" s="27">
        <v>809223688</v>
      </c>
      <c r="X22" s="27">
        <v>861346154</v>
      </c>
      <c r="Y22" s="27">
        <v>-52122466</v>
      </c>
      <c r="Z22" s="7">
        <v>-6.05</v>
      </c>
      <c r="AA22" s="25">
        <v>1138933353</v>
      </c>
    </row>
    <row r="23" spans="1:27" ht="13.5">
      <c r="A23" s="5" t="s">
        <v>50</v>
      </c>
      <c r="B23" s="3"/>
      <c r="C23" s="22"/>
      <c r="D23" s="22"/>
      <c r="E23" s="23">
        <v>1287668805</v>
      </c>
      <c r="F23" s="24">
        <v>1325426726</v>
      </c>
      <c r="G23" s="24">
        <v>109061032</v>
      </c>
      <c r="H23" s="24">
        <v>103700923</v>
      </c>
      <c r="I23" s="24">
        <v>110039625</v>
      </c>
      <c r="J23" s="24">
        <v>322801580</v>
      </c>
      <c r="K23" s="24">
        <v>99675337</v>
      </c>
      <c r="L23" s="24">
        <v>113212602</v>
      </c>
      <c r="M23" s="24">
        <v>97673371</v>
      </c>
      <c r="N23" s="24">
        <v>310561310</v>
      </c>
      <c r="O23" s="24">
        <v>102357232</v>
      </c>
      <c r="P23" s="24">
        <v>111176372</v>
      </c>
      <c r="Q23" s="24">
        <v>120707230</v>
      </c>
      <c r="R23" s="24">
        <v>334240834</v>
      </c>
      <c r="S23" s="24"/>
      <c r="T23" s="24"/>
      <c r="U23" s="24"/>
      <c r="V23" s="24"/>
      <c r="W23" s="24">
        <v>967603724</v>
      </c>
      <c r="X23" s="24">
        <v>960571055</v>
      </c>
      <c r="Y23" s="24">
        <v>7032669</v>
      </c>
      <c r="Z23" s="6">
        <v>0.73</v>
      </c>
      <c r="AA23" s="22">
        <v>1325426726</v>
      </c>
    </row>
    <row r="24" spans="1:27" ht="13.5">
      <c r="A24" s="2" t="s">
        <v>51</v>
      </c>
      <c r="B24" s="8" t="s">
        <v>52</v>
      </c>
      <c r="C24" s="19"/>
      <c r="D24" s="19"/>
      <c r="E24" s="20">
        <v>207917348</v>
      </c>
      <c r="F24" s="21">
        <v>221957427</v>
      </c>
      <c r="G24" s="21">
        <v>15215832</v>
      </c>
      <c r="H24" s="21">
        <v>15429387</v>
      </c>
      <c r="I24" s="21">
        <v>21498638</v>
      </c>
      <c r="J24" s="21">
        <v>52143857</v>
      </c>
      <c r="K24" s="21">
        <v>18136241</v>
      </c>
      <c r="L24" s="21">
        <v>18996363</v>
      </c>
      <c r="M24" s="21">
        <v>19883879</v>
      </c>
      <c r="N24" s="21">
        <v>57016483</v>
      </c>
      <c r="O24" s="21">
        <v>17817117</v>
      </c>
      <c r="P24" s="21">
        <v>17356019</v>
      </c>
      <c r="Q24" s="21">
        <v>19582203</v>
      </c>
      <c r="R24" s="21">
        <v>54755339</v>
      </c>
      <c r="S24" s="21"/>
      <c r="T24" s="21"/>
      <c r="U24" s="21"/>
      <c r="V24" s="21"/>
      <c r="W24" s="21">
        <v>163915679</v>
      </c>
      <c r="X24" s="21">
        <v>155937993</v>
      </c>
      <c r="Y24" s="21">
        <v>7977686</v>
      </c>
      <c r="Z24" s="4">
        <v>5.12</v>
      </c>
      <c r="AA24" s="19">
        <v>221957427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32580077786</v>
      </c>
      <c r="F25" s="42">
        <f t="shared" si="4"/>
        <v>32206134167</v>
      </c>
      <c r="G25" s="42">
        <f t="shared" si="4"/>
        <v>3559578986</v>
      </c>
      <c r="H25" s="42">
        <f t="shared" si="4"/>
        <v>2754212261</v>
      </c>
      <c r="I25" s="42">
        <f t="shared" si="4"/>
        <v>2316525044</v>
      </c>
      <c r="J25" s="42">
        <f t="shared" si="4"/>
        <v>8630316291</v>
      </c>
      <c r="K25" s="42">
        <f t="shared" si="4"/>
        <v>1988956032</v>
      </c>
      <c r="L25" s="42">
        <f t="shared" si="4"/>
        <v>2488605834</v>
      </c>
      <c r="M25" s="42">
        <f t="shared" si="4"/>
        <v>3324710272</v>
      </c>
      <c r="N25" s="42">
        <f t="shared" si="4"/>
        <v>7802272138</v>
      </c>
      <c r="O25" s="42">
        <f t="shared" si="4"/>
        <v>1481582785</v>
      </c>
      <c r="P25" s="42">
        <f t="shared" si="4"/>
        <v>2065344725</v>
      </c>
      <c r="Q25" s="42">
        <f t="shared" si="4"/>
        <v>3475730594</v>
      </c>
      <c r="R25" s="42">
        <f t="shared" si="4"/>
        <v>7022658104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23455246533</v>
      </c>
      <c r="X25" s="42">
        <f t="shared" si="4"/>
        <v>25095504633</v>
      </c>
      <c r="Y25" s="42">
        <f t="shared" si="4"/>
        <v>-1640258100</v>
      </c>
      <c r="Z25" s="43">
        <f>+IF(X25&lt;&gt;0,+(Y25/X25)*100,0)</f>
        <v>-6.536063426447695</v>
      </c>
      <c r="AA25" s="40">
        <f>+AA5+AA9+AA15+AA19+AA24</f>
        <v>32206134167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5443421921</v>
      </c>
      <c r="F28" s="21">
        <f t="shared" si="5"/>
        <v>5806515353</v>
      </c>
      <c r="G28" s="21">
        <f t="shared" si="5"/>
        <v>611878538</v>
      </c>
      <c r="H28" s="21">
        <f t="shared" si="5"/>
        <v>327134720</v>
      </c>
      <c r="I28" s="21">
        <f t="shared" si="5"/>
        <v>357479744</v>
      </c>
      <c r="J28" s="21">
        <f t="shared" si="5"/>
        <v>1296493002</v>
      </c>
      <c r="K28" s="21">
        <f t="shared" si="5"/>
        <v>559571903</v>
      </c>
      <c r="L28" s="21">
        <f t="shared" si="5"/>
        <v>274715559</v>
      </c>
      <c r="M28" s="21">
        <f t="shared" si="5"/>
        <v>769368685</v>
      </c>
      <c r="N28" s="21">
        <f t="shared" si="5"/>
        <v>1603656147</v>
      </c>
      <c r="O28" s="21">
        <f t="shared" si="5"/>
        <v>-5278672</v>
      </c>
      <c r="P28" s="21">
        <f t="shared" si="5"/>
        <v>409723330</v>
      </c>
      <c r="Q28" s="21">
        <f t="shared" si="5"/>
        <v>538163160</v>
      </c>
      <c r="R28" s="21">
        <f t="shared" si="5"/>
        <v>942607818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3842756967</v>
      </c>
      <c r="X28" s="21">
        <f t="shared" si="5"/>
        <v>4177519547</v>
      </c>
      <c r="Y28" s="21">
        <f t="shared" si="5"/>
        <v>-334762580</v>
      </c>
      <c r="Z28" s="4">
        <f>+IF(X28&lt;&gt;0,+(Y28/X28)*100,0)</f>
        <v>-8.013429410292117</v>
      </c>
      <c r="AA28" s="19">
        <f>SUM(AA29:AA31)</f>
        <v>5806515353</v>
      </c>
    </row>
    <row r="29" spans="1:27" ht="13.5">
      <c r="A29" s="5" t="s">
        <v>33</v>
      </c>
      <c r="B29" s="3"/>
      <c r="C29" s="22"/>
      <c r="D29" s="22"/>
      <c r="E29" s="23">
        <v>1476361178</v>
      </c>
      <c r="F29" s="24">
        <v>1692035173</v>
      </c>
      <c r="G29" s="24">
        <v>200009100</v>
      </c>
      <c r="H29" s="24">
        <v>57733662</v>
      </c>
      <c r="I29" s="24">
        <v>138417449</v>
      </c>
      <c r="J29" s="24">
        <v>396160211</v>
      </c>
      <c r="K29" s="24">
        <v>129590787</v>
      </c>
      <c r="L29" s="24">
        <v>127589421</v>
      </c>
      <c r="M29" s="24">
        <v>128081339</v>
      </c>
      <c r="N29" s="24">
        <v>385261547</v>
      </c>
      <c r="O29" s="24">
        <v>134182698</v>
      </c>
      <c r="P29" s="24">
        <v>142169748</v>
      </c>
      <c r="Q29" s="24">
        <v>132152397</v>
      </c>
      <c r="R29" s="24">
        <v>408504843</v>
      </c>
      <c r="S29" s="24"/>
      <c r="T29" s="24"/>
      <c r="U29" s="24"/>
      <c r="V29" s="24"/>
      <c r="W29" s="24">
        <v>1189926601</v>
      </c>
      <c r="X29" s="24">
        <v>1147250544</v>
      </c>
      <c r="Y29" s="24">
        <v>42676057</v>
      </c>
      <c r="Z29" s="6">
        <v>3.72</v>
      </c>
      <c r="AA29" s="22">
        <v>1692035173</v>
      </c>
    </row>
    <row r="30" spans="1:27" ht="13.5">
      <c r="A30" s="5" t="s">
        <v>34</v>
      </c>
      <c r="B30" s="3"/>
      <c r="C30" s="25"/>
      <c r="D30" s="25"/>
      <c r="E30" s="26">
        <v>900520625</v>
      </c>
      <c r="F30" s="27">
        <v>829181287</v>
      </c>
      <c r="G30" s="27">
        <v>30416898</v>
      </c>
      <c r="H30" s="27">
        <v>28059270</v>
      </c>
      <c r="I30" s="27">
        <v>29309997</v>
      </c>
      <c r="J30" s="27">
        <v>87786165</v>
      </c>
      <c r="K30" s="27">
        <v>38028421</v>
      </c>
      <c r="L30" s="27">
        <v>55012894</v>
      </c>
      <c r="M30" s="27">
        <v>48945410</v>
      </c>
      <c r="N30" s="27">
        <v>141986725</v>
      </c>
      <c r="O30" s="27">
        <v>38417719</v>
      </c>
      <c r="P30" s="27">
        <v>41542437</v>
      </c>
      <c r="Q30" s="27">
        <v>102683459</v>
      </c>
      <c r="R30" s="27">
        <v>182643615</v>
      </c>
      <c r="S30" s="27"/>
      <c r="T30" s="27"/>
      <c r="U30" s="27"/>
      <c r="V30" s="27"/>
      <c r="W30" s="27">
        <v>412416505</v>
      </c>
      <c r="X30" s="27">
        <v>675935760</v>
      </c>
      <c r="Y30" s="27">
        <v>-263519255</v>
      </c>
      <c r="Z30" s="7">
        <v>-38.99</v>
      </c>
      <c r="AA30" s="25">
        <v>829181287</v>
      </c>
    </row>
    <row r="31" spans="1:27" ht="13.5">
      <c r="A31" s="5" t="s">
        <v>35</v>
      </c>
      <c r="B31" s="3"/>
      <c r="C31" s="22"/>
      <c r="D31" s="22"/>
      <c r="E31" s="23">
        <v>3066540118</v>
      </c>
      <c r="F31" s="24">
        <v>3285298893</v>
      </c>
      <c r="G31" s="24">
        <v>381452540</v>
      </c>
      <c r="H31" s="24">
        <v>241341788</v>
      </c>
      <c r="I31" s="24">
        <v>189752298</v>
      </c>
      <c r="J31" s="24">
        <v>812546626</v>
      </c>
      <c r="K31" s="24">
        <v>391952695</v>
      </c>
      <c r="L31" s="24">
        <v>92113244</v>
      </c>
      <c r="M31" s="24">
        <v>592341936</v>
      </c>
      <c r="N31" s="24">
        <v>1076407875</v>
      </c>
      <c r="O31" s="24">
        <v>-177879089</v>
      </c>
      <c r="P31" s="24">
        <v>226011145</v>
      </c>
      <c r="Q31" s="24">
        <v>303327304</v>
      </c>
      <c r="R31" s="24">
        <v>351459360</v>
      </c>
      <c r="S31" s="24"/>
      <c r="T31" s="24"/>
      <c r="U31" s="24"/>
      <c r="V31" s="24"/>
      <c r="W31" s="24">
        <v>2240413861</v>
      </c>
      <c r="X31" s="24">
        <v>2354333243</v>
      </c>
      <c r="Y31" s="24">
        <v>-113919382</v>
      </c>
      <c r="Z31" s="6">
        <v>-4.84</v>
      </c>
      <c r="AA31" s="22">
        <v>3285298893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4057235624</v>
      </c>
      <c r="F32" s="21">
        <f t="shared" si="6"/>
        <v>4059703893</v>
      </c>
      <c r="G32" s="21">
        <f t="shared" si="6"/>
        <v>375233504</v>
      </c>
      <c r="H32" s="21">
        <f t="shared" si="6"/>
        <v>133531336</v>
      </c>
      <c r="I32" s="21">
        <f t="shared" si="6"/>
        <v>274953438</v>
      </c>
      <c r="J32" s="21">
        <f t="shared" si="6"/>
        <v>783718278</v>
      </c>
      <c r="K32" s="21">
        <f t="shared" si="6"/>
        <v>323817278</v>
      </c>
      <c r="L32" s="21">
        <f t="shared" si="6"/>
        <v>277339662</v>
      </c>
      <c r="M32" s="21">
        <f t="shared" si="6"/>
        <v>273992625</v>
      </c>
      <c r="N32" s="21">
        <f t="shared" si="6"/>
        <v>875149565</v>
      </c>
      <c r="O32" s="21">
        <f t="shared" si="6"/>
        <v>360690679</v>
      </c>
      <c r="P32" s="21">
        <f t="shared" si="6"/>
        <v>321363606</v>
      </c>
      <c r="Q32" s="21">
        <f t="shared" si="6"/>
        <v>391778309</v>
      </c>
      <c r="R32" s="21">
        <f t="shared" si="6"/>
        <v>1073832594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2732700437</v>
      </c>
      <c r="X32" s="21">
        <f t="shared" si="6"/>
        <v>3080352344</v>
      </c>
      <c r="Y32" s="21">
        <f t="shared" si="6"/>
        <v>-347651907</v>
      </c>
      <c r="Z32" s="4">
        <f>+IF(X32&lt;&gt;0,+(Y32/X32)*100,0)</f>
        <v>-11.286108476426943</v>
      </c>
      <c r="AA32" s="19">
        <f>SUM(AA33:AA37)</f>
        <v>4059703893</v>
      </c>
    </row>
    <row r="33" spans="1:27" ht="13.5">
      <c r="A33" s="5" t="s">
        <v>37</v>
      </c>
      <c r="B33" s="3"/>
      <c r="C33" s="22"/>
      <c r="D33" s="22"/>
      <c r="E33" s="23">
        <v>648858443</v>
      </c>
      <c r="F33" s="24">
        <v>621960309</v>
      </c>
      <c r="G33" s="24">
        <v>61519582</v>
      </c>
      <c r="H33" s="24">
        <v>22075541</v>
      </c>
      <c r="I33" s="24">
        <v>36812555</v>
      </c>
      <c r="J33" s="24">
        <v>120407678</v>
      </c>
      <c r="K33" s="24">
        <v>39569003</v>
      </c>
      <c r="L33" s="24">
        <v>40743686</v>
      </c>
      <c r="M33" s="24">
        <v>40332038</v>
      </c>
      <c r="N33" s="24">
        <v>120644727</v>
      </c>
      <c r="O33" s="24">
        <v>43041600</v>
      </c>
      <c r="P33" s="24">
        <v>79482076</v>
      </c>
      <c r="Q33" s="24">
        <v>57823200</v>
      </c>
      <c r="R33" s="24">
        <v>180346876</v>
      </c>
      <c r="S33" s="24"/>
      <c r="T33" s="24"/>
      <c r="U33" s="24"/>
      <c r="V33" s="24"/>
      <c r="W33" s="24">
        <v>421399281</v>
      </c>
      <c r="X33" s="24">
        <v>503836317</v>
      </c>
      <c r="Y33" s="24">
        <v>-82437036</v>
      </c>
      <c r="Z33" s="6">
        <v>-16.36</v>
      </c>
      <c r="AA33" s="22">
        <v>621960309</v>
      </c>
    </row>
    <row r="34" spans="1:27" ht="13.5">
      <c r="A34" s="5" t="s">
        <v>38</v>
      </c>
      <c r="B34" s="3"/>
      <c r="C34" s="22"/>
      <c r="D34" s="22"/>
      <c r="E34" s="23">
        <v>474224352</v>
      </c>
      <c r="F34" s="24">
        <v>564713121</v>
      </c>
      <c r="G34" s="24">
        <v>49595042</v>
      </c>
      <c r="H34" s="24">
        <v>16992408</v>
      </c>
      <c r="I34" s="24">
        <v>39368347</v>
      </c>
      <c r="J34" s="24">
        <v>105955797</v>
      </c>
      <c r="K34" s="24">
        <v>38335618</v>
      </c>
      <c r="L34" s="24">
        <v>34412182</v>
      </c>
      <c r="M34" s="24">
        <v>37186290</v>
      </c>
      <c r="N34" s="24">
        <v>109934090</v>
      </c>
      <c r="O34" s="24">
        <v>52599580</v>
      </c>
      <c r="P34" s="24">
        <v>47757193</v>
      </c>
      <c r="Q34" s="24">
        <v>45283216</v>
      </c>
      <c r="R34" s="24">
        <v>145639989</v>
      </c>
      <c r="S34" s="24"/>
      <c r="T34" s="24"/>
      <c r="U34" s="24"/>
      <c r="V34" s="24"/>
      <c r="W34" s="24">
        <v>361529876</v>
      </c>
      <c r="X34" s="24">
        <v>371313124</v>
      </c>
      <c r="Y34" s="24">
        <v>-9783248</v>
      </c>
      <c r="Z34" s="6">
        <v>-2.63</v>
      </c>
      <c r="AA34" s="22">
        <v>564713121</v>
      </c>
    </row>
    <row r="35" spans="1:27" ht="13.5">
      <c r="A35" s="5" t="s">
        <v>39</v>
      </c>
      <c r="B35" s="3"/>
      <c r="C35" s="22"/>
      <c r="D35" s="22"/>
      <c r="E35" s="23">
        <v>1776048949</v>
      </c>
      <c r="F35" s="24">
        <v>1665088653</v>
      </c>
      <c r="G35" s="24">
        <v>149724496</v>
      </c>
      <c r="H35" s="24">
        <v>78035322</v>
      </c>
      <c r="I35" s="24">
        <v>117578212</v>
      </c>
      <c r="J35" s="24">
        <v>345338030</v>
      </c>
      <c r="K35" s="24">
        <v>166378156</v>
      </c>
      <c r="L35" s="24">
        <v>137031418</v>
      </c>
      <c r="M35" s="24">
        <v>133732492</v>
      </c>
      <c r="N35" s="24">
        <v>437142066</v>
      </c>
      <c r="O35" s="24">
        <v>142922402</v>
      </c>
      <c r="P35" s="24">
        <v>128976751</v>
      </c>
      <c r="Q35" s="24">
        <v>173874833</v>
      </c>
      <c r="R35" s="24">
        <v>445773986</v>
      </c>
      <c r="S35" s="24"/>
      <c r="T35" s="24"/>
      <c r="U35" s="24"/>
      <c r="V35" s="24"/>
      <c r="W35" s="24">
        <v>1228254082</v>
      </c>
      <c r="X35" s="24">
        <v>1325993676</v>
      </c>
      <c r="Y35" s="24">
        <v>-97739594</v>
      </c>
      <c r="Z35" s="6">
        <v>-7.37</v>
      </c>
      <c r="AA35" s="22">
        <v>1665088653</v>
      </c>
    </row>
    <row r="36" spans="1:27" ht="13.5">
      <c r="A36" s="5" t="s">
        <v>40</v>
      </c>
      <c r="B36" s="3"/>
      <c r="C36" s="22"/>
      <c r="D36" s="22"/>
      <c r="E36" s="23">
        <v>654321475</v>
      </c>
      <c r="F36" s="24">
        <v>687085156</v>
      </c>
      <c r="G36" s="24">
        <v>54603792</v>
      </c>
      <c r="H36" s="24">
        <v>-4247318</v>
      </c>
      <c r="I36" s="24">
        <v>36337563</v>
      </c>
      <c r="J36" s="24">
        <v>86694037</v>
      </c>
      <c r="K36" s="24">
        <v>38123953</v>
      </c>
      <c r="L36" s="24">
        <v>25225359</v>
      </c>
      <c r="M36" s="24">
        <v>23305664</v>
      </c>
      <c r="N36" s="24">
        <v>86654976</v>
      </c>
      <c r="O36" s="24">
        <v>78802018</v>
      </c>
      <c r="P36" s="24">
        <v>22614443</v>
      </c>
      <c r="Q36" s="24">
        <v>75154833</v>
      </c>
      <c r="R36" s="24">
        <v>176571294</v>
      </c>
      <c r="S36" s="24"/>
      <c r="T36" s="24"/>
      <c r="U36" s="24"/>
      <c r="V36" s="24"/>
      <c r="W36" s="24">
        <v>349920307</v>
      </c>
      <c r="X36" s="24">
        <v>496232835</v>
      </c>
      <c r="Y36" s="24">
        <v>-146312528</v>
      </c>
      <c r="Z36" s="6">
        <v>-29.48</v>
      </c>
      <c r="AA36" s="22">
        <v>687085156</v>
      </c>
    </row>
    <row r="37" spans="1:27" ht="13.5">
      <c r="A37" s="5" t="s">
        <v>41</v>
      </c>
      <c r="B37" s="3"/>
      <c r="C37" s="25"/>
      <c r="D37" s="25"/>
      <c r="E37" s="26">
        <v>503782405</v>
      </c>
      <c r="F37" s="27">
        <v>520856654</v>
      </c>
      <c r="G37" s="27">
        <v>59790592</v>
      </c>
      <c r="H37" s="27">
        <v>20675383</v>
      </c>
      <c r="I37" s="27">
        <v>44856761</v>
      </c>
      <c r="J37" s="27">
        <v>125322736</v>
      </c>
      <c r="K37" s="27">
        <v>41410548</v>
      </c>
      <c r="L37" s="27">
        <v>39927017</v>
      </c>
      <c r="M37" s="27">
        <v>39436141</v>
      </c>
      <c r="N37" s="27">
        <v>120773706</v>
      </c>
      <c r="O37" s="27">
        <v>43325079</v>
      </c>
      <c r="P37" s="27">
        <v>42533143</v>
      </c>
      <c r="Q37" s="27">
        <v>39642227</v>
      </c>
      <c r="R37" s="27">
        <v>125500449</v>
      </c>
      <c r="S37" s="27"/>
      <c r="T37" s="27"/>
      <c r="U37" s="27"/>
      <c r="V37" s="27"/>
      <c r="W37" s="27">
        <v>371596891</v>
      </c>
      <c r="X37" s="27">
        <v>382976392</v>
      </c>
      <c r="Y37" s="27">
        <v>-11379501</v>
      </c>
      <c r="Z37" s="7">
        <v>-2.97</v>
      </c>
      <c r="AA37" s="25">
        <v>520856654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2546365857</v>
      </c>
      <c r="F38" s="21">
        <f t="shared" si="7"/>
        <v>2725205444</v>
      </c>
      <c r="G38" s="21">
        <f t="shared" si="7"/>
        <v>272812494</v>
      </c>
      <c r="H38" s="21">
        <f t="shared" si="7"/>
        <v>47948869</v>
      </c>
      <c r="I38" s="21">
        <f t="shared" si="7"/>
        <v>198271397</v>
      </c>
      <c r="J38" s="21">
        <f t="shared" si="7"/>
        <v>519032760</v>
      </c>
      <c r="K38" s="21">
        <f t="shared" si="7"/>
        <v>192424602</v>
      </c>
      <c r="L38" s="21">
        <f t="shared" si="7"/>
        <v>198859729</v>
      </c>
      <c r="M38" s="21">
        <f t="shared" si="7"/>
        <v>206074730</v>
      </c>
      <c r="N38" s="21">
        <f t="shared" si="7"/>
        <v>597359061</v>
      </c>
      <c r="O38" s="21">
        <f t="shared" si="7"/>
        <v>267829804</v>
      </c>
      <c r="P38" s="21">
        <f t="shared" si="7"/>
        <v>176609551</v>
      </c>
      <c r="Q38" s="21">
        <f t="shared" si="7"/>
        <v>228470406</v>
      </c>
      <c r="R38" s="21">
        <f t="shared" si="7"/>
        <v>672909761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1789301582</v>
      </c>
      <c r="X38" s="21">
        <f t="shared" si="7"/>
        <v>2018886007</v>
      </c>
      <c r="Y38" s="21">
        <f t="shared" si="7"/>
        <v>-229584425</v>
      </c>
      <c r="Z38" s="4">
        <f>+IF(X38&lt;&gt;0,+(Y38/X38)*100,0)</f>
        <v>-11.371836953843427</v>
      </c>
      <c r="AA38" s="19">
        <f>SUM(AA39:AA41)</f>
        <v>2725205444</v>
      </c>
    </row>
    <row r="39" spans="1:27" ht="13.5">
      <c r="A39" s="5" t="s">
        <v>43</v>
      </c>
      <c r="B39" s="3"/>
      <c r="C39" s="22"/>
      <c r="D39" s="22"/>
      <c r="E39" s="23">
        <v>766417633</v>
      </c>
      <c r="F39" s="24">
        <v>768626363</v>
      </c>
      <c r="G39" s="24">
        <v>86279321</v>
      </c>
      <c r="H39" s="24">
        <v>38449298</v>
      </c>
      <c r="I39" s="24">
        <v>49971540</v>
      </c>
      <c r="J39" s="24">
        <v>174700159</v>
      </c>
      <c r="K39" s="24">
        <v>64200419</v>
      </c>
      <c r="L39" s="24">
        <v>63385282</v>
      </c>
      <c r="M39" s="24">
        <v>52593273</v>
      </c>
      <c r="N39" s="24">
        <v>180178974</v>
      </c>
      <c r="O39" s="24">
        <v>58952143</v>
      </c>
      <c r="P39" s="24">
        <v>45923325</v>
      </c>
      <c r="Q39" s="24">
        <v>58635623</v>
      </c>
      <c r="R39" s="24">
        <v>163511091</v>
      </c>
      <c r="S39" s="24"/>
      <c r="T39" s="24"/>
      <c r="U39" s="24"/>
      <c r="V39" s="24"/>
      <c r="W39" s="24">
        <v>518390224</v>
      </c>
      <c r="X39" s="24">
        <v>595813597</v>
      </c>
      <c r="Y39" s="24">
        <v>-77423373</v>
      </c>
      <c r="Z39" s="6">
        <v>-12.99</v>
      </c>
      <c r="AA39" s="22">
        <v>768626363</v>
      </c>
    </row>
    <row r="40" spans="1:27" ht="13.5">
      <c r="A40" s="5" t="s">
        <v>44</v>
      </c>
      <c r="B40" s="3"/>
      <c r="C40" s="22"/>
      <c r="D40" s="22"/>
      <c r="E40" s="23">
        <v>1746832342</v>
      </c>
      <c r="F40" s="24">
        <v>1923718883</v>
      </c>
      <c r="G40" s="24">
        <v>183526615</v>
      </c>
      <c r="H40" s="24">
        <v>8538550</v>
      </c>
      <c r="I40" s="24">
        <v>144727213</v>
      </c>
      <c r="J40" s="24">
        <v>336792378</v>
      </c>
      <c r="K40" s="24">
        <v>126078046</v>
      </c>
      <c r="L40" s="24">
        <v>134451318</v>
      </c>
      <c r="M40" s="24">
        <v>151478975</v>
      </c>
      <c r="N40" s="24">
        <v>412008339</v>
      </c>
      <c r="O40" s="24">
        <v>206445385</v>
      </c>
      <c r="P40" s="24">
        <v>128436409</v>
      </c>
      <c r="Q40" s="24">
        <v>167500984</v>
      </c>
      <c r="R40" s="24">
        <v>502382778</v>
      </c>
      <c r="S40" s="24"/>
      <c r="T40" s="24"/>
      <c r="U40" s="24"/>
      <c r="V40" s="24"/>
      <c r="W40" s="24">
        <v>1251183495</v>
      </c>
      <c r="X40" s="24">
        <v>1396411605</v>
      </c>
      <c r="Y40" s="24">
        <v>-145228110</v>
      </c>
      <c r="Z40" s="6">
        <v>-10.4</v>
      </c>
      <c r="AA40" s="22">
        <v>1923718883</v>
      </c>
    </row>
    <row r="41" spans="1:27" ht="13.5">
      <c r="A41" s="5" t="s">
        <v>45</v>
      </c>
      <c r="B41" s="3"/>
      <c r="C41" s="22"/>
      <c r="D41" s="22"/>
      <c r="E41" s="23">
        <v>33115882</v>
      </c>
      <c r="F41" s="24">
        <v>32860198</v>
      </c>
      <c r="G41" s="24">
        <v>3006558</v>
      </c>
      <c r="H41" s="24">
        <v>961021</v>
      </c>
      <c r="I41" s="24">
        <v>3572644</v>
      </c>
      <c r="J41" s="24">
        <v>7540223</v>
      </c>
      <c r="K41" s="24">
        <v>2146137</v>
      </c>
      <c r="L41" s="24">
        <v>1023129</v>
      </c>
      <c r="M41" s="24">
        <v>2002482</v>
      </c>
      <c r="N41" s="24">
        <v>5171748</v>
      </c>
      <c r="O41" s="24">
        <v>2432276</v>
      </c>
      <c r="P41" s="24">
        <v>2249817</v>
      </c>
      <c r="Q41" s="24">
        <v>2333799</v>
      </c>
      <c r="R41" s="24">
        <v>7015892</v>
      </c>
      <c r="S41" s="24"/>
      <c r="T41" s="24"/>
      <c r="U41" s="24"/>
      <c r="V41" s="24"/>
      <c r="W41" s="24">
        <v>19727863</v>
      </c>
      <c r="X41" s="24">
        <v>26660805</v>
      </c>
      <c r="Y41" s="24">
        <v>-6932942</v>
      </c>
      <c r="Z41" s="6">
        <v>-26</v>
      </c>
      <c r="AA41" s="22">
        <v>32860198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16058149867</v>
      </c>
      <c r="F42" s="21">
        <f t="shared" si="8"/>
        <v>15862300987</v>
      </c>
      <c r="G42" s="21">
        <f t="shared" si="8"/>
        <v>711398054</v>
      </c>
      <c r="H42" s="21">
        <f t="shared" si="8"/>
        <v>1208504548</v>
      </c>
      <c r="I42" s="21">
        <f t="shared" si="8"/>
        <v>1593512092</v>
      </c>
      <c r="J42" s="21">
        <f t="shared" si="8"/>
        <v>3513414694</v>
      </c>
      <c r="K42" s="21">
        <f t="shared" si="8"/>
        <v>1263746308</v>
      </c>
      <c r="L42" s="21">
        <f t="shared" si="8"/>
        <v>1222116763</v>
      </c>
      <c r="M42" s="21">
        <f t="shared" si="8"/>
        <v>1192253848</v>
      </c>
      <c r="N42" s="21">
        <f t="shared" si="8"/>
        <v>3678116919</v>
      </c>
      <c r="O42" s="21">
        <f t="shared" si="8"/>
        <v>1305321885</v>
      </c>
      <c r="P42" s="21">
        <f t="shared" si="8"/>
        <v>1132520109</v>
      </c>
      <c r="Q42" s="21">
        <f t="shared" si="8"/>
        <v>986005828</v>
      </c>
      <c r="R42" s="21">
        <f t="shared" si="8"/>
        <v>3423847822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10615379435</v>
      </c>
      <c r="X42" s="21">
        <f t="shared" si="8"/>
        <v>12176555351</v>
      </c>
      <c r="Y42" s="21">
        <f t="shared" si="8"/>
        <v>-1561175916</v>
      </c>
      <c r="Z42" s="4">
        <f>+IF(X42&lt;&gt;0,+(Y42/X42)*100,0)</f>
        <v>-12.821162233470146</v>
      </c>
      <c r="AA42" s="19">
        <f>SUM(AA43:AA46)</f>
        <v>15862300987</v>
      </c>
    </row>
    <row r="43" spans="1:27" ht="13.5">
      <c r="A43" s="5" t="s">
        <v>47</v>
      </c>
      <c r="B43" s="3"/>
      <c r="C43" s="22"/>
      <c r="D43" s="22"/>
      <c r="E43" s="23">
        <v>10570121848</v>
      </c>
      <c r="F43" s="24">
        <v>10301455542</v>
      </c>
      <c r="G43" s="24">
        <v>274220278</v>
      </c>
      <c r="H43" s="24">
        <v>1178868457</v>
      </c>
      <c r="I43" s="24">
        <v>1182602318</v>
      </c>
      <c r="J43" s="24">
        <v>2635691053</v>
      </c>
      <c r="K43" s="24">
        <v>769158314</v>
      </c>
      <c r="L43" s="24">
        <v>785068098</v>
      </c>
      <c r="M43" s="24">
        <v>789332353</v>
      </c>
      <c r="N43" s="24">
        <v>2343558765</v>
      </c>
      <c r="O43" s="24">
        <v>791577601</v>
      </c>
      <c r="P43" s="24">
        <v>723752470</v>
      </c>
      <c r="Q43" s="24">
        <v>715495412</v>
      </c>
      <c r="R43" s="24">
        <v>2230825483</v>
      </c>
      <c r="S43" s="24"/>
      <c r="T43" s="24"/>
      <c r="U43" s="24"/>
      <c r="V43" s="24"/>
      <c r="W43" s="24">
        <v>7210075301</v>
      </c>
      <c r="X43" s="24">
        <v>7999921549</v>
      </c>
      <c r="Y43" s="24">
        <v>-789846248</v>
      </c>
      <c r="Z43" s="6">
        <v>-9.87</v>
      </c>
      <c r="AA43" s="22">
        <v>10301455542</v>
      </c>
    </row>
    <row r="44" spans="1:27" ht="13.5">
      <c r="A44" s="5" t="s">
        <v>48</v>
      </c>
      <c r="B44" s="3"/>
      <c r="C44" s="22"/>
      <c r="D44" s="22"/>
      <c r="E44" s="23">
        <v>3710420926</v>
      </c>
      <c r="F44" s="24">
        <v>3674677248</v>
      </c>
      <c r="G44" s="24">
        <v>301068065</v>
      </c>
      <c r="H44" s="24">
        <v>1091595</v>
      </c>
      <c r="I44" s="24">
        <v>299685873</v>
      </c>
      <c r="J44" s="24">
        <v>601845533</v>
      </c>
      <c r="K44" s="24">
        <v>307339579</v>
      </c>
      <c r="L44" s="24">
        <v>274943960</v>
      </c>
      <c r="M44" s="24">
        <v>268659931</v>
      </c>
      <c r="N44" s="24">
        <v>850943470</v>
      </c>
      <c r="O44" s="24">
        <v>324862631</v>
      </c>
      <c r="P44" s="24">
        <v>277068043</v>
      </c>
      <c r="Q44" s="24">
        <v>121721382</v>
      </c>
      <c r="R44" s="24">
        <v>723652056</v>
      </c>
      <c r="S44" s="24"/>
      <c r="T44" s="24"/>
      <c r="U44" s="24"/>
      <c r="V44" s="24"/>
      <c r="W44" s="24">
        <v>2176441059</v>
      </c>
      <c r="X44" s="24">
        <v>2768972212</v>
      </c>
      <c r="Y44" s="24">
        <v>-592531153</v>
      </c>
      <c r="Z44" s="6">
        <v>-21.4</v>
      </c>
      <c r="AA44" s="22">
        <v>3674677248</v>
      </c>
    </row>
    <row r="45" spans="1:27" ht="13.5">
      <c r="A45" s="5" t="s">
        <v>49</v>
      </c>
      <c r="B45" s="3"/>
      <c r="C45" s="25"/>
      <c r="D45" s="25"/>
      <c r="E45" s="26">
        <v>555494796</v>
      </c>
      <c r="F45" s="27">
        <v>636079188</v>
      </c>
      <c r="G45" s="27">
        <v>55672780</v>
      </c>
      <c r="H45" s="27">
        <v>-19685174</v>
      </c>
      <c r="I45" s="27">
        <v>39487977</v>
      </c>
      <c r="J45" s="27">
        <v>75475583</v>
      </c>
      <c r="K45" s="27">
        <v>41100885</v>
      </c>
      <c r="L45" s="27">
        <v>71084803</v>
      </c>
      <c r="M45" s="27">
        <v>35693568</v>
      </c>
      <c r="N45" s="27">
        <v>147879256</v>
      </c>
      <c r="O45" s="27">
        <v>67973466</v>
      </c>
      <c r="P45" s="27">
        <v>37479805</v>
      </c>
      <c r="Q45" s="27">
        <v>48708446</v>
      </c>
      <c r="R45" s="27">
        <v>154161717</v>
      </c>
      <c r="S45" s="27"/>
      <c r="T45" s="27"/>
      <c r="U45" s="27"/>
      <c r="V45" s="27"/>
      <c r="W45" s="27">
        <v>377516556</v>
      </c>
      <c r="X45" s="27">
        <v>420008752</v>
      </c>
      <c r="Y45" s="27">
        <v>-42492196</v>
      </c>
      <c r="Z45" s="7">
        <v>-10.12</v>
      </c>
      <c r="AA45" s="25">
        <v>636079188</v>
      </c>
    </row>
    <row r="46" spans="1:27" ht="13.5">
      <c r="A46" s="5" t="s">
        <v>50</v>
      </c>
      <c r="B46" s="3"/>
      <c r="C46" s="22"/>
      <c r="D46" s="22"/>
      <c r="E46" s="23">
        <v>1222112297</v>
      </c>
      <c r="F46" s="24">
        <v>1250089009</v>
      </c>
      <c r="G46" s="24">
        <v>80436931</v>
      </c>
      <c r="H46" s="24">
        <v>48229670</v>
      </c>
      <c r="I46" s="24">
        <v>71735924</v>
      </c>
      <c r="J46" s="24">
        <v>200402525</v>
      </c>
      <c r="K46" s="24">
        <v>146147530</v>
      </c>
      <c r="L46" s="24">
        <v>91019902</v>
      </c>
      <c r="M46" s="24">
        <v>98567996</v>
      </c>
      <c r="N46" s="24">
        <v>335735428</v>
      </c>
      <c r="O46" s="24">
        <v>120908187</v>
      </c>
      <c r="P46" s="24">
        <v>94219791</v>
      </c>
      <c r="Q46" s="24">
        <v>100080588</v>
      </c>
      <c r="R46" s="24">
        <v>315208566</v>
      </c>
      <c r="S46" s="24"/>
      <c r="T46" s="24"/>
      <c r="U46" s="24"/>
      <c r="V46" s="24"/>
      <c r="W46" s="24">
        <v>851346519</v>
      </c>
      <c r="X46" s="24">
        <v>987652838</v>
      </c>
      <c r="Y46" s="24">
        <v>-136306319</v>
      </c>
      <c r="Z46" s="6">
        <v>-13.8</v>
      </c>
      <c r="AA46" s="22">
        <v>1250089009</v>
      </c>
    </row>
    <row r="47" spans="1:27" ht="13.5">
      <c r="A47" s="2" t="s">
        <v>51</v>
      </c>
      <c r="B47" s="8" t="s">
        <v>52</v>
      </c>
      <c r="C47" s="19"/>
      <c r="D47" s="19"/>
      <c r="E47" s="20">
        <v>176277071</v>
      </c>
      <c r="F47" s="21">
        <v>198609466</v>
      </c>
      <c r="G47" s="21">
        <v>15225841</v>
      </c>
      <c r="H47" s="21">
        <v>4393815</v>
      </c>
      <c r="I47" s="21">
        <v>11824509</v>
      </c>
      <c r="J47" s="21">
        <v>31444165</v>
      </c>
      <c r="K47" s="21">
        <v>18281661</v>
      </c>
      <c r="L47" s="21">
        <v>12839918</v>
      </c>
      <c r="M47" s="21">
        <v>17699914</v>
      </c>
      <c r="N47" s="21">
        <v>48821493</v>
      </c>
      <c r="O47" s="21">
        <v>20976722</v>
      </c>
      <c r="P47" s="21">
        <v>14561116</v>
      </c>
      <c r="Q47" s="21">
        <v>16164497</v>
      </c>
      <c r="R47" s="21">
        <v>51702335</v>
      </c>
      <c r="S47" s="21"/>
      <c r="T47" s="21"/>
      <c r="U47" s="21"/>
      <c r="V47" s="21"/>
      <c r="W47" s="21">
        <v>131967993</v>
      </c>
      <c r="X47" s="21">
        <v>134890787</v>
      </c>
      <c r="Y47" s="21">
        <v>-2922794</v>
      </c>
      <c r="Z47" s="4">
        <v>-2.17</v>
      </c>
      <c r="AA47" s="19">
        <v>198609466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28281450340</v>
      </c>
      <c r="F48" s="42">
        <f t="shared" si="9"/>
        <v>28652335143</v>
      </c>
      <c r="G48" s="42">
        <f t="shared" si="9"/>
        <v>1986548431</v>
      </c>
      <c r="H48" s="42">
        <f t="shared" si="9"/>
        <v>1721513288</v>
      </c>
      <c r="I48" s="42">
        <f t="shared" si="9"/>
        <v>2436041180</v>
      </c>
      <c r="J48" s="42">
        <f t="shared" si="9"/>
        <v>6144102899</v>
      </c>
      <c r="K48" s="42">
        <f t="shared" si="9"/>
        <v>2357841752</v>
      </c>
      <c r="L48" s="42">
        <f t="shared" si="9"/>
        <v>1985871631</v>
      </c>
      <c r="M48" s="42">
        <f t="shared" si="9"/>
        <v>2459389802</v>
      </c>
      <c r="N48" s="42">
        <f t="shared" si="9"/>
        <v>6803103185</v>
      </c>
      <c r="O48" s="42">
        <f t="shared" si="9"/>
        <v>1949540418</v>
      </c>
      <c r="P48" s="42">
        <f t="shared" si="9"/>
        <v>2054777712</v>
      </c>
      <c r="Q48" s="42">
        <f t="shared" si="9"/>
        <v>2160582200</v>
      </c>
      <c r="R48" s="42">
        <f t="shared" si="9"/>
        <v>6164900330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19112106414</v>
      </c>
      <c r="X48" s="42">
        <f t="shared" si="9"/>
        <v>21588204036</v>
      </c>
      <c r="Y48" s="42">
        <f t="shared" si="9"/>
        <v>-2476097622</v>
      </c>
      <c r="Z48" s="43">
        <f>+IF(X48&lt;&gt;0,+(Y48/X48)*100,0)</f>
        <v>-11.46967861648387</v>
      </c>
      <c r="AA48" s="40">
        <f>+AA28+AA32+AA38+AA42+AA47</f>
        <v>28652335143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4298627446</v>
      </c>
      <c r="F49" s="46">
        <f t="shared" si="10"/>
        <v>3553799024</v>
      </c>
      <c r="G49" s="46">
        <f t="shared" si="10"/>
        <v>1573030555</v>
      </c>
      <c r="H49" s="46">
        <f t="shared" si="10"/>
        <v>1032698973</v>
      </c>
      <c r="I49" s="46">
        <f t="shared" si="10"/>
        <v>-119516136</v>
      </c>
      <c r="J49" s="46">
        <f t="shared" si="10"/>
        <v>2486213392</v>
      </c>
      <c r="K49" s="46">
        <f t="shared" si="10"/>
        <v>-368885720</v>
      </c>
      <c r="L49" s="46">
        <f t="shared" si="10"/>
        <v>502734203</v>
      </c>
      <c r="M49" s="46">
        <f t="shared" si="10"/>
        <v>865320470</v>
      </c>
      <c r="N49" s="46">
        <f t="shared" si="10"/>
        <v>999168953</v>
      </c>
      <c r="O49" s="46">
        <f t="shared" si="10"/>
        <v>-467957633</v>
      </c>
      <c r="P49" s="46">
        <f t="shared" si="10"/>
        <v>10567013</v>
      </c>
      <c r="Q49" s="46">
        <f t="shared" si="10"/>
        <v>1315148394</v>
      </c>
      <c r="R49" s="46">
        <f t="shared" si="10"/>
        <v>857757774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4343140119</v>
      </c>
      <c r="X49" s="46">
        <f>IF(F25=F48,0,X25-X48)</f>
        <v>3507300597</v>
      </c>
      <c r="Y49" s="46">
        <f t="shared" si="10"/>
        <v>835839522</v>
      </c>
      <c r="Z49" s="47">
        <f>+IF(X49&lt;&gt;0,+(Y49/X49)*100,0)</f>
        <v>23.831419602726456</v>
      </c>
      <c r="AA49" s="44">
        <f>+AA25-AA48</f>
        <v>3553799024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9715331816</v>
      </c>
      <c r="D5" s="19">
        <f>SUM(D6:D8)</f>
        <v>0</v>
      </c>
      <c r="E5" s="20">
        <f t="shared" si="0"/>
        <v>10521680876</v>
      </c>
      <c r="F5" s="21">
        <f t="shared" si="0"/>
        <v>10523763377</v>
      </c>
      <c r="G5" s="21">
        <f t="shared" si="0"/>
        <v>931647009</v>
      </c>
      <c r="H5" s="21">
        <f t="shared" si="0"/>
        <v>1301526203</v>
      </c>
      <c r="I5" s="21">
        <f t="shared" si="0"/>
        <v>639781855</v>
      </c>
      <c r="J5" s="21">
        <f t="shared" si="0"/>
        <v>2872955067</v>
      </c>
      <c r="K5" s="21">
        <f t="shared" si="0"/>
        <v>391746184</v>
      </c>
      <c r="L5" s="21">
        <f t="shared" si="0"/>
        <v>660157081</v>
      </c>
      <c r="M5" s="21">
        <f t="shared" si="0"/>
        <v>2150089603</v>
      </c>
      <c r="N5" s="21">
        <f t="shared" si="0"/>
        <v>3201992868</v>
      </c>
      <c r="O5" s="21">
        <f t="shared" si="0"/>
        <v>637671845</v>
      </c>
      <c r="P5" s="21">
        <f t="shared" si="0"/>
        <v>708614630</v>
      </c>
      <c r="Q5" s="21">
        <f t="shared" si="0"/>
        <v>2288530839</v>
      </c>
      <c r="R5" s="21">
        <f t="shared" si="0"/>
        <v>3634817314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9709765249</v>
      </c>
      <c r="X5" s="21">
        <f t="shared" si="0"/>
        <v>7788627590</v>
      </c>
      <c r="Y5" s="21">
        <f t="shared" si="0"/>
        <v>1921137659</v>
      </c>
      <c r="Z5" s="4">
        <f>+IF(X5&lt;&gt;0,+(Y5/X5)*100,0)</f>
        <v>24.665932949042183</v>
      </c>
      <c r="AA5" s="19">
        <f>SUM(AA6:AA8)</f>
        <v>10523763377</v>
      </c>
    </row>
    <row r="6" spans="1:27" ht="13.5">
      <c r="A6" s="5" t="s">
        <v>33</v>
      </c>
      <c r="B6" s="3"/>
      <c r="C6" s="22">
        <v>1405974</v>
      </c>
      <c r="D6" s="22"/>
      <c r="E6" s="23">
        <v>169470500</v>
      </c>
      <c r="F6" s="24">
        <v>169470500</v>
      </c>
      <c r="G6" s="24">
        <v>236862</v>
      </c>
      <c r="H6" s="24">
        <v>4478</v>
      </c>
      <c r="I6" s="24">
        <v>188020</v>
      </c>
      <c r="J6" s="24">
        <v>429360</v>
      </c>
      <c r="K6" s="24">
        <v>21129</v>
      </c>
      <c r="L6" s="24">
        <v>-53618</v>
      </c>
      <c r="M6" s="24">
        <v>48643</v>
      </c>
      <c r="N6" s="24">
        <v>16154</v>
      </c>
      <c r="O6" s="24">
        <v>127983</v>
      </c>
      <c r="P6" s="24">
        <v>277603</v>
      </c>
      <c r="Q6" s="24">
        <v>120368</v>
      </c>
      <c r="R6" s="24">
        <v>525954</v>
      </c>
      <c r="S6" s="24"/>
      <c r="T6" s="24"/>
      <c r="U6" s="24"/>
      <c r="V6" s="24"/>
      <c r="W6" s="24">
        <v>971468</v>
      </c>
      <c r="X6" s="24">
        <v>33999252</v>
      </c>
      <c r="Y6" s="24">
        <v>-33027784</v>
      </c>
      <c r="Z6" s="6">
        <v>-97.14</v>
      </c>
      <c r="AA6" s="22">
        <v>169470500</v>
      </c>
    </row>
    <row r="7" spans="1:27" ht="13.5">
      <c r="A7" s="5" t="s">
        <v>34</v>
      </c>
      <c r="B7" s="3"/>
      <c r="C7" s="25">
        <v>9427701812</v>
      </c>
      <c r="D7" s="25"/>
      <c r="E7" s="26">
        <v>10059882347</v>
      </c>
      <c r="F7" s="27">
        <v>10061964848</v>
      </c>
      <c r="G7" s="27">
        <v>930978863</v>
      </c>
      <c r="H7" s="27">
        <v>1292799658</v>
      </c>
      <c r="I7" s="27">
        <v>629427214</v>
      </c>
      <c r="J7" s="27">
        <v>2853205735</v>
      </c>
      <c r="K7" s="27">
        <v>378427932</v>
      </c>
      <c r="L7" s="27">
        <v>650782281</v>
      </c>
      <c r="M7" s="27">
        <v>2137646560</v>
      </c>
      <c r="N7" s="27">
        <v>3166856773</v>
      </c>
      <c r="O7" s="27">
        <v>625110085</v>
      </c>
      <c r="P7" s="27">
        <v>702946004</v>
      </c>
      <c r="Q7" s="27">
        <v>2284363377</v>
      </c>
      <c r="R7" s="27">
        <v>3612419466</v>
      </c>
      <c r="S7" s="27"/>
      <c r="T7" s="27"/>
      <c r="U7" s="27"/>
      <c r="V7" s="27"/>
      <c r="W7" s="27">
        <v>9632481974</v>
      </c>
      <c r="X7" s="27">
        <v>7607226865</v>
      </c>
      <c r="Y7" s="27">
        <v>2025255109</v>
      </c>
      <c r="Z7" s="7">
        <v>26.62</v>
      </c>
      <c r="AA7" s="25">
        <v>10061964848</v>
      </c>
    </row>
    <row r="8" spans="1:27" ht="13.5">
      <c r="A8" s="5" t="s">
        <v>35</v>
      </c>
      <c r="B8" s="3"/>
      <c r="C8" s="22">
        <v>286224030</v>
      </c>
      <c r="D8" s="22"/>
      <c r="E8" s="23">
        <v>292328029</v>
      </c>
      <c r="F8" s="24">
        <v>292328029</v>
      </c>
      <c r="G8" s="24">
        <v>431284</v>
      </c>
      <c r="H8" s="24">
        <v>8722067</v>
      </c>
      <c r="I8" s="24">
        <v>10166621</v>
      </c>
      <c r="J8" s="24">
        <v>19319972</v>
      </c>
      <c r="K8" s="24">
        <v>13297123</v>
      </c>
      <c r="L8" s="24">
        <v>9428418</v>
      </c>
      <c r="M8" s="24">
        <v>12394400</v>
      </c>
      <c r="N8" s="24">
        <v>35119941</v>
      </c>
      <c r="O8" s="24">
        <v>12433777</v>
      </c>
      <c r="P8" s="24">
        <v>5391023</v>
      </c>
      <c r="Q8" s="24">
        <v>4047094</v>
      </c>
      <c r="R8" s="24">
        <v>21871894</v>
      </c>
      <c r="S8" s="24"/>
      <c r="T8" s="24"/>
      <c r="U8" s="24"/>
      <c r="V8" s="24"/>
      <c r="W8" s="24">
        <v>76311807</v>
      </c>
      <c r="X8" s="24">
        <v>147401473</v>
      </c>
      <c r="Y8" s="24">
        <v>-71089666</v>
      </c>
      <c r="Z8" s="6">
        <v>-48.23</v>
      </c>
      <c r="AA8" s="22">
        <v>292328029</v>
      </c>
    </row>
    <row r="9" spans="1:27" ht="13.5">
      <c r="A9" s="2" t="s">
        <v>36</v>
      </c>
      <c r="B9" s="3"/>
      <c r="C9" s="19">
        <f aca="true" t="shared" si="1" ref="C9:Y9">SUM(C10:C14)</f>
        <v>1256444726</v>
      </c>
      <c r="D9" s="19">
        <f>SUM(D10:D14)</f>
        <v>0</v>
      </c>
      <c r="E9" s="20">
        <f t="shared" si="1"/>
        <v>2182884860</v>
      </c>
      <c r="F9" s="21">
        <f t="shared" si="1"/>
        <v>2185556860</v>
      </c>
      <c r="G9" s="21">
        <f t="shared" si="1"/>
        <v>39314298</v>
      </c>
      <c r="H9" s="21">
        <f t="shared" si="1"/>
        <v>14452361</v>
      </c>
      <c r="I9" s="21">
        <f t="shared" si="1"/>
        <v>26232846</v>
      </c>
      <c r="J9" s="21">
        <f t="shared" si="1"/>
        <v>79999505</v>
      </c>
      <c r="K9" s="21">
        <f t="shared" si="1"/>
        <v>158582022</v>
      </c>
      <c r="L9" s="21">
        <f t="shared" si="1"/>
        <v>168599487</v>
      </c>
      <c r="M9" s="21">
        <f t="shared" si="1"/>
        <v>215608722</v>
      </c>
      <c r="N9" s="21">
        <f t="shared" si="1"/>
        <v>542790231</v>
      </c>
      <c r="O9" s="21">
        <f t="shared" si="1"/>
        <v>65038291</v>
      </c>
      <c r="P9" s="21">
        <f t="shared" si="1"/>
        <v>112185528</v>
      </c>
      <c r="Q9" s="21">
        <f t="shared" si="1"/>
        <v>92081403</v>
      </c>
      <c r="R9" s="21">
        <f t="shared" si="1"/>
        <v>269305222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892094958</v>
      </c>
      <c r="X9" s="21">
        <f t="shared" si="1"/>
        <v>841781429</v>
      </c>
      <c r="Y9" s="21">
        <f t="shared" si="1"/>
        <v>50313529</v>
      </c>
      <c r="Z9" s="4">
        <f>+IF(X9&lt;&gt;0,+(Y9/X9)*100,0)</f>
        <v>5.977030053961905</v>
      </c>
      <c r="AA9" s="19">
        <f>SUM(AA10:AA14)</f>
        <v>2185556860</v>
      </c>
    </row>
    <row r="10" spans="1:27" ht="13.5">
      <c r="A10" s="5" t="s">
        <v>37</v>
      </c>
      <c r="B10" s="3"/>
      <c r="C10" s="22">
        <v>106921345</v>
      </c>
      <c r="D10" s="22"/>
      <c r="E10" s="23">
        <v>243515270</v>
      </c>
      <c r="F10" s="24">
        <v>252202270</v>
      </c>
      <c r="G10" s="24">
        <v>4297268</v>
      </c>
      <c r="H10" s="24">
        <v>446103</v>
      </c>
      <c r="I10" s="24">
        <v>2261440</v>
      </c>
      <c r="J10" s="24">
        <v>7004811</v>
      </c>
      <c r="K10" s="24">
        <v>2753648</v>
      </c>
      <c r="L10" s="24">
        <v>11808291</v>
      </c>
      <c r="M10" s="24">
        <v>2031273</v>
      </c>
      <c r="N10" s="24">
        <v>16593212</v>
      </c>
      <c r="O10" s="24">
        <v>4463102</v>
      </c>
      <c r="P10" s="24">
        <v>7192103</v>
      </c>
      <c r="Q10" s="24">
        <v>3704469</v>
      </c>
      <c r="R10" s="24">
        <v>15359674</v>
      </c>
      <c r="S10" s="24"/>
      <c r="T10" s="24"/>
      <c r="U10" s="24"/>
      <c r="V10" s="24"/>
      <c r="W10" s="24">
        <v>38957697</v>
      </c>
      <c r="X10" s="24">
        <v>86525502</v>
      </c>
      <c r="Y10" s="24">
        <v>-47567805</v>
      </c>
      <c r="Z10" s="6">
        <v>-54.98</v>
      </c>
      <c r="AA10" s="22">
        <v>252202270</v>
      </c>
    </row>
    <row r="11" spans="1:27" ht="13.5">
      <c r="A11" s="5" t="s">
        <v>38</v>
      </c>
      <c r="B11" s="3"/>
      <c r="C11" s="22">
        <v>75285605</v>
      </c>
      <c r="D11" s="22"/>
      <c r="E11" s="23">
        <v>42764300</v>
      </c>
      <c r="F11" s="24">
        <v>42764300</v>
      </c>
      <c r="G11" s="24"/>
      <c r="H11" s="24">
        <v>4848031</v>
      </c>
      <c r="I11" s="24">
        <v>5527990</v>
      </c>
      <c r="J11" s="24">
        <v>10376021</v>
      </c>
      <c r="K11" s="24">
        <v>5496259</v>
      </c>
      <c r="L11" s="24">
        <v>6946183</v>
      </c>
      <c r="M11" s="24">
        <v>9268494</v>
      </c>
      <c r="N11" s="24">
        <v>21710936</v>
      </c>
      <c r="O11" s="24">
        <v>7344725</v>
      </c>
      <c r="P11" s="24">
        <v>5072634</v>
      </c>
      <c r="Q11" s="24">
        <v>3230505</v>
      </c>
      <c r="R11" s="24">
        <v>15647864</v>
      </c>
      <c r="S11" s="24"/>
      <c r="T11" s="24"/>
      <c r="U11" s="24"/>
      <c r="V11" s="24"/>
      <c r="W11" s="24">
        <v>47734821</v>
      </c>
      <c r="X11" s="24">
        <v>34851898</v>
      </c>
      <c r="Y11" s="24">
        <v>12882923</v>
      </c>
      <c r="Z11" s="6">
        <v>36.96</v>
      </c>
      <c r="AA11" s="22">
        <v>42764300</v>
      </c>
    </row>
    <row r="12" spans="1:27" ht="13.5">
      <c r="A12" s="5" t="s">
        <v>39</v>
      </c>
      <c r="B12" s="3"/>
      <c r="C12" s="22">
        <v>611049703</v>
      </c>
      <c r="D12" s="22"/>
      <c r="E12" s="23">
        <v>59695710</v>
      </c>
      <c r="F12" s="24">
        <v>59695710</v>
      </c>
      <c r="G12" s="24">
        <v>7038384</v>
      </c>
      <c r="H12" s="24">
        <v>2406693</v>
      </c>
      <c r="I12" s="24">
        <v>7052624</v>
      </c>
      <c r="J12" s="24">
        <v>16497701</v>
      </c>
      <c r="K12" s="24">
        <v>3367083</v>
      </c>
      <c r="L12" s="24">
        <v>6495630</v>
      </c>
      <c r="M12" s="24">
        <v>3228794</v>
      </c>
      <c r="N12" s="24">
        <v>13091507</v>
      </c>
      <c r="O12" s="24">
        <v>5921961</v>
      </c>
      <c r="P12" s="24">
        <v>3035077</v>
      </c>
      <c r="Q12" s="24">
        <v>10043121</v>
      </c>
      <c r="R12" s="24">
        <v>19000159</v>
      </c>
      <c r="S12" s="24"/>
      <c r="T12" s="24"/>
      <c r="U12" s="24"/>
      <c r="V12" s="24"/>
      <c r="W12" s="24">
        <v>48589367</v>
      </c>
      <c r="X12" s="24">
        <v>46724691</v>
      </c>
      <c r="Y12" s="24">
        <v>1864676</v>
      </c>
      <c r="Z12" s="6">
        <v>3.99</v>
      </c>
      <c r="AA12" s="22">
        <v>59695710</v>
      </c>
    </row>
    <row r="13" spans="1:27" ht="13.5">
      <c r="A13" s="5" t="s">
        <v>40</v>
      </c>
      <c r="B13" s="3"/>
      <c r="C13" s="22">
        <v>313444416</v>
      </c>
      <c r="D13" s="22"/>
      <c r="E13" s="23">
        <v>1478122580</v>
      </c>
      <c r="F13" s="24">
        <v>1472107580</v>
      </c>
      <c r="G13" s="24">
        <v>27978376</v>
      </c>
      <c r="H13" s="24">
        <v>6751534</v>
      </c>
      <c r="I13" s="24">
        <v>11391486</v>
      </c>
      <c r="J13" s="24">
        <v>46121396</v>
      </c>
      <c r="K13" s="24">
        <v>146964816</v>
      </c>
      <c r="L13" s="24">
        <v>103472796</v>
      </c>
      <c r="M13" s="24">
        <v>161183696</v>
      </c>
      <c r="N13" s="24">
        <v>411621308</v>
      </c>
      <c r="O13" s="24">
        <v>47277503</v>
      </c>
      <c r="P13" s="24">
        <v>96881064</v>
      </c>
      <c r="Q13" s="24">
        <v>75099308</v>
      </c>
      <c r="R13" s="24">
        <v>219257875</v>
      </c>
      <c r="S13" s="24"/>
      <c r="T13" s="24"/>
      <c r="U13" s="24"/>
      <c r="V13" s="24"/>
      <c r="W13" s="24">
        <v>677000579</v>
      </c>
      <c r="X13" s="24">
        <v>562406784</v>
      </c>
      <c r="Y13" s="24">
        <v>114593795</v>
      </c>
      <c r="Z13" s="6">
        <v>20.38</v>
      </c>
      <c r="AA13" s="22">
        <v>1472107580</v>
      </c>
    </row>
    <row r="14" spans="1:27" ht="13.5">
      <c r="A14" s="5" t="s">
        <v>41</v>
      </c>
      <c r="B14" s="3"/>
      <c r="C14" s="25">
        <v>149743657</v>
      </c>
      <c r="D14" s="25"/>
      <c r="E14" s="26">
        <v>358787000</v>
      </c>
      <c r="F14" s="27">
        <v>358787000</v>
      </c>
      <c r="G14" s="27">
        <v>270</v>
      </c>
      <c r="H14" s="27"/>
      <c r="I14" s="27">
        <v>-694</v>
      </c>
      <c r="J14" s="27">
        <v>-424</v>
      </c>
      <c r="K14" s="27">
        <v>216</v>
      </c>
      <c r="L14" s="27">
        <v>39876587</v>
      </c>
      <c r="M14" s="27">
        <v>39896465</v>
      </c>
      <c r="N14" s="27">
        <v>79773268</v>
      </c>
      <c r="O14" s="27">
        <v>31000</v>
      </c>
      <c r="P14" s="27">
        <v>4650</v>
      </c>
      <c r="Q14" s="27">
        <v>4000</v>
      </c>
      <c r="R14" s="27">
        <v>39650</v>
      </c>
      <c r="S14" s="27"/>
      <c r="T14" s="27"/>
      <c r="U14" s="27"/>
      <c r="V14" s="27"/>
      <c r="W14" s="27">
        <v>79812494</v>
      </c>
      <c r="X14" s="27">
        <v>111272554</v>
      </c>
      <c r="Y14" s="27">
        <v>-31460060</v>
      </c>
      <c r="Z14" s="7">
        <v>-28.27</v>
      </c>
      <c r="AA14" s="25">
        <v>358787000</v>
      </c>
    </row>
    <row r="15" spans="1:27" ht="13.5">
      <c r="A15" s="2" t="s">
        <v>42</v>
      </c>
      <c r="B15" s="8"/>
      <c r="C15" s="19">
        <f aca="true" t="shared" si="2" ref="C15:Y15">SUM(C16:C18)</f>
        <v>2463254584</v>
      </c>
      <c r="D15" s="19">
        <f>SUM(D16:D18)</f>
        <v>0</v>
      </c>
      <c r="E15" s="20">
        <f t="shared" si="2"/>
        <v>1818001556</v>
      </c>
      <c r="F15" s="21">
        <f t="shared" si="2"/>
        <v>1872615909</v>
      </c>
      <c r="G15" s="21">
        <f t="shared" si="2"/>
        <v>21484950</v>
      </c>
      <c r="H15" s="21">
        <f t="shared" si="2"/>
        <v>28006549</v>
      </c>
      <c r="I15" s="21">
        <f t="shared" si="2"/>
        <v>562817112</v>
      </c>
      <c r="J15" s="21">
        <f t="shared" si="2"/>
        <v>612308611</v>
      </c>
      <c r="K15" s="21">
        <f t="shared" si="2"/>
        <v>105730133</v>
      </c>
      <c r="L15" s="21">
        <f t="shared" si="2"/>
        <v>113325116</v>
      </c>
      <c r="M15" s="21">
        <f t="shared" si="2"/>
        <v>129943319</v>
      </c>
      <c r="N15" s="21">
        <f t="shared" si="2"/>
        <v>348998568</v>
      </c>
      <c r="O15" s="21">
        <f t="shared" si="2"/>
        <v>100080216</v>
      </c>
      <c r="P15" s="21">
        <f t="shared" si="2"/>
        <v>91193740</v>
      </c>
      <c r="Q15" s="21">
        <f t="shared" si="2"/>
        <v>110655240</v>
      </c>
      <c r="R15" s="21">
        <f t="shared" si="2"/>
        <v>301929196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1263236375</v>
      </c>
      <c r="X15" s="21">
        <f t="shared" si="2"/>
        <v>659027801</v>
      </c>
      <c r="Y15" s="21">
        <f t="shared" si="2"/>
        <v>604208574</v>
      </c>
      <c r="Z15" s="4">
        <f>+IF(X15&lt;&gt;0,+(Y15/X15)*100,0)</f>
        <v>91.68180357235036</v>
      </c>
      <c r="AA15" s="19">
        <f>SUM(AA16:AA18)</f>
        <v>1872615909</v>
      </c>
    </row>
    <row r="16" spans="1:27" ht="13.5">
      <c r="A16" s="5" t="s">
        <v>43</v>
      </c>
      <c r="B16" s="3"/>
      <c r="C16" s="22">
        <v>218214018</v>
      </c>
      <c r="D16" s="22"/>
      <c r="E16" s="23">
        <v>405722558</v>
      </c>
      <c r="F16" s="24">
        <v>453245262</v>
      </c>
      <c r="G16" s="24">
        <v>3819128</v>
      </c>
      <c r="H16" s="24">
        <v>18893769</v>
      </c>
      <c r="I16" s="24">
        <v>304003212</v>
      </c>
      <c r="J16" s="24">
        <v>326716109</v>
      </c>
      <c r="K16" s="24">
        <v>14763673</v>
      </c>
      <c r="L16" s="24">
        <v>15357701</v>
      </c>
      <c r="M16" s="24">
        <v>30854707</v>
      </c>
      <c r="N16" s="24">
        <v>60976081</v>
      </c>
      <c r="O16" s="24">
        <v>4286752</v>
      </c>
      <c r="P16" s="24">
        <v>26784638</v>
      </c>
      <c r="Q16" s="24">
        <v>27054941</v>
      </c>
      <c r="R16" s="24">
        <v>58126331</v>
      </c>
      <c r="S16" s="24"/>
      <c r="T16" s="24"/>
      <c r="U16" s="24"/>
      <c r="V16" s="24"/>
      <c r="W16" s="24">
        <v>445818521</v>
      </c>
      <c r="X16" s="24">
        <v>137081799</v>
      </c>
      <c r="Y16" s="24">
        <v>308736722</v>
      </c>
      <c r="Z16" s="6">
        <v>225.22</v>
      </c>
      <c r="AA16" s="22">
        <v>453245262</v>
      </c>
    </row>
    <row r="17" spans="1:27" ht="13.5">
      <c r="A17" s="5" t="s">
        <v>44</v>
      </c>
      <c r="B17" s="3"/>
      <c r="C17" s="22">
        <v>2241930221</v>
      </c>
      <c r="D17" s="22"/>
      <c r="E17" s="23">
        <v>1403905080</v>
      </c>
      <c r="F17" s="24">
        <v>1419370647</v>
      </c>
      <c r="G17" s="24">
        <v>17665822</v>
      </c>
      <c r="H17" s="24">
        <v>8702780</v>
      </c>
      <c r="I17" s="24">
        <v>258563900</v>
      </c>
      <c r="J17" s="24">
        <v>284932502</v>
      </c>
      <c r="K17" s="24">
        <v>90521460</v>
      </c>
      <c r="L17" s="24">
        <v>97957415</v>
      </c>
      <c r="M17" s="24">
        <v>99088612</v>
      </c>
      <c r="N17" s="24">
        <v>287567487</v>
      </c>
      <c r="O17" s="24">
        <v>95763464</v>
      </c>
      <c r="P17" s="24">
        <v>64324102</v>
      </c>
      <c r="Q17" s="24">
        <v>83580299</v>
      </c>
      <c r="R17" s="24">
        <v>243667865</v>
      </c>
      <c r="S17" s="24"/>
      <c r="T17" s="24"/>
      <c r="U17" s="24"/>
      <c r="V17" s="24"/>
      <c r="W17" s="24">
        <v>816167854</v>
      </c>
      <c r="X17" s="24">
        <v>521036833</v>
      </c>
      <c r="Y17" s="24">
        <v>295131021</v>
      </c>
      <c r="Z17" s="6">
        <v>56.64</v>
      </c>
      <c r="AA17" s="22">
        <v>1419370647</v>
      </c>
    </row>
    <row r="18" spans="1:27" ht="13.5">
      <c r="A18" s="5" t="s">
        <v>45</v>
      </c>
      <c r="B18" s="3"/>
      <c r="C18" s="22">
        <v>3110345</v>
      </c>
      <c r="D18" s="22"/>
      <c r="E18" s="23">
        <v>8373918</v>
      </c>
      <c r="F18" s="24"/>
      <c r="G18" s="24"/>
      <c r="H18" s="24">
        <v>410000</v>
      </c>
      <c r="I18" s="24">
        <v>250000</v>
      </c>
      <c r="J18" s="24">
        <v>660000</v>
      </c>
      <c r="K18" s="24">
        <v>445000</v>
      </c>
      <c r="L18" s="24">
        <v>10000</v>
      </c>
      <c r="M18" s="24"/>
      <c r="N18" s="24">
        <v>455000</v>
      </c>
      <c r="O18" s="24">
        <v>30000</v>
      </c>
      <c r="P18" s="24">
        <v>85000</v>
      </c>
      <c r="Q18" s="24">
        <v>20000</v>
      </c>
      <c r="R18" s="24">
        <v>135000</v>
      </c>
      <c r="S18" s="24"/>
      <c r="T18" s="24"/>
      <c r="U18" s="24"/>
      <c r="V18" s="24"/>
      <c r="W18" s="24">
        <v>1250000</v>
      </c>
      <c r="X18" s="24">
        <v>909169</v>
      </c>
      <c r="Y18" s="24">
        <v>340831</v>
      </c>
      <c r="Z18" s="6">
        <v>37.49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18354946523</v>
      </c>
      <c r="D19" s="19">
        <f>SUM(D20:D23)</f>
        <v>0</v>
      </c>
      <c r="E19" s="20">
        <f t="shared" si="3"/>
        <v>19900625329</v>
      </c>
      <c r="F19" s="21">
        <f t="shared" si="3"/>
        <v>19902174229</v>
      </c>
      <c r="G19" s="21">
        <f t="shared" si="3"/>
        <v>1971330528</v>
      </c>
      <c r="H19" s="21">
        <f t="shared" si="3"/>
        <v>1266367006</v>
      </c>
      <c r="I19" s="21">
        <f t="shared" si="3"/>
        <v>2524225627</v>
      </c>
      <c r="J19" s="21">
        <f t="shared" si="3"/>
        <v>5761923161</v>
      </c>
      <c r="K19" s="21">
        <f t="shared" si="3"/>
        <v>2115243966</v>
      </c>
      <c r="L19" s="21">
        <f t="shared" si="3"/>
        <v>1590126837</v>
      </c>
      <c r="M19" s="21">
        <f t="shared" si="3"/>
        <v>1080023473</v>
      </c>
      <c r="N19" s="21">
        <f t="shared" si="3"/>
        <v>4785394276</v>
      </c>
      <c r="O19" s="21">
        <f t="shared" si="3"/>
        <v>1456757177</v>
      </c>
      <c r="P19" s="21">
        <f t="shared" si="3"/>
        <v>1773915304</v>
      </c>
      <c r="Q19" s="21">
        <f t="shared" si="3"/>
        <v>829453864</v>
      </c>
      <c r="R19" s="21">
        <f t="shared" si="3"/>
        <v>4060126345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14607443782</v>
      </c>
      <c r="X19" s="21">
        <f t="shared" si="3"/>
        <v>14197038881</v>
      </c>
      <c r="Y19" s="21">
        <f t="shared" si="3"/>
        <v>410404901</v>
      </c>
      <c r="Z19" s="4">
        <f>+IF(X19&lt;&gt;0,+(Y19/X19)*100,0)</f>
        <v>2.890778171702043</v>
      </c>
      <c r="AA19" s="19">
        <f>SUM(AA20:AA23)</f>
        <v>19902174229</v>
      </c>
    </row>
    <row r="20" spans="1:27" ht="13.5">
      <c r="A20" s="5" t="s">
        <v>47</v>
      </c>
      <c r="B20" s="3"/>
      <c r="C20" s="22">
        <v>12205055625</v>
      </c>
      <c r="D20" s="22"/>
      <c r="E20" s="23">
        <v>13058492920</v>
      </c>
      <c r="F20" s="24">
        <v>13058492920</v>
      </c>
      <c r="G20" s="24">
        <v>1074483396</v>
      </c>
      <c r="H20" s="24">
        <v>932207755</v>
      </c>
      <c r="I20" s="24">
        <v>1525413338</v>
      </c>
      <c r="J20" s="24">
        <v>3532104489</v>
      </c>
      <c r="K20" s="24">
        <v>1036181217</v>
      </c>
      <c r="L20" s="24">
        <v>1050749261</v>
      </c>
      <c r="M20" s="24">
        <v>1006253115</v>
      </c>
      <c r="N20" s="24">
        <v>3093183593</v>
      </c>
      <c r="O20" s="24">
        <v>1080009602</v>
      </c>
      <c r="P20" s="24">
        <v>1299263116</v>
      </c>
      <c r="Q20" s="24">
        <v>540613243</v>
      </c>
      <c r="R20" s="24">
        <v>2919885961</v>
      </c>
      <c r="S20" s="24"/>
      <c r="T20" s="24"/>
      <c r="U20" s="24"/>
      <c r="V20" s="24"/>
      <c r="W20" s="24">
        <v>9545174043</v>
      </c>
      <c r="X20" s="24">
        <v>8927454723</v>
      </c>
      <c r="Y20" s="24">
        <v>617719320</v>
      </c>
      <c r="Z20" s="6">
        <v>6.92</v>
      </c>
      <c r="AA20" s="22">
        <v>13058492920</v>
      </c>
    </row>
    <row r="21" spans="1:27" ht="13.5">
      <c r="A21" s="5" t="s">
        <v>48</v>
      </c>
      <c r="B21" s="3"/>
      <c r="C21" s="22">
        <v>3871041593</v>
      </c>
      <c r="D21" s="22"/>
      <c r="E21" s="23">
        <v>4367962236</v>
      </c>
      <c r="F21" s="24">
        <v>4367962236</v>
      </c>
      <c r="G21" s="24">
        <v>503474434</v>
      </c>
      <c r="H21" s="24">
        <v>192663078</v>
      </c>
      <c r="I21" s="24">
        <v>733001032</v>
      </c>
      <c r="J21" s="24">
        <v>1429138544</v>
      </c>
      <c r="K21" s="24">
        <v>727128574</v>
      </c>
      <c r="L21" s="24">
        <v>321026495</v>
      </c>
      <c r="M21" s="24">
        <v>-53921649</v>
      </c>
      <c r="N21" s="24">
        <v>994233420</v>
      </c>
      <c r="O21" s="24">
        <v>272219129</v>
      </c>
      <c r="P21" s="24">
        <v>260122871</v>
      </c>
      <c r="Q21" s="24">
        <v>149992032</v>
      </c>
      <c r="R21" s="24">
        <v>682334032</v>
      </c>
      <c r="S21" s="24"/>
      <c r="T21" s="24"/>
      <c r="U21" s="24"/>
      <c r="V21" s="24"/>
      <c r="W21" s="24">
        <v>3105705996</v>
      </c>
      <c r="X21" s="24">
        <v>3367245492</v>
      </c>
      <c r="Y21" s="24">
        <v>-261539496</v>
      </c>
      <c r="Z21" s="6">
        <v>-7.77</v>
      </c>
      <c r="AA21" s="22">
        <v>4367962236</v>
      </c>
    </row>
    <row r="22" spans="1:27" ht="13.5">
      <c r="A22" s="5" t="s">
        <v>49</v>
      </c>
      <c r="B22" s="3"/>
      <c r="C22" s="25">
        <v>1305869884</v>
      </c>
      <c r="D22" s="25"/>
      <c r="E22" s="26">
        <v>1469190551</v>
      </c>
      <c r="F22" s="27">
        <v>1470739451</v>
      </c>
      <c r="G22" s="27">
        <v>179467537</v>
      </c>
      <c r="H22" s="27">
        <v>41273682</v>
      </c>
      <c r="I22" s="27">
        <v>201541619</v>
      </c>
      <c r="J22" s="27">
        <v>422282838</v>
      </c>
      <c r="K22" s="27">
        <v>267345772</v>
      </c>
      <c r="L22" s="27">
        <v>95227912</v>
      </c>
      <c r="M22" s="27">
        <v>69622801</v>
      </c>
      <c r="N22" s="27">
        <v>432196485</v>
      </c>
      <c r="O22" s="27">
        <v>58134570</v>
      </c>
      <c r="P22" s="27">
        <v>160415722</v>
      </c>
      <c r="Q22" s="27">
        <v>84087384</v>
      </c>
      <c r="R22" s="27">
        <v>302637676</v>
      </c>
      <c r="S22" s="27"/>
      <c r="T22" s="27"/>
      <c r="U22" s="27"/>
      <c r="V22" s="27"/>
      <c r="W22" s="27">
        <v>1157116999</v>
      </c>
      <c r="X22" s="27">
        <v>1116545689</v>
      </c>
      <c r="Y22" s="27">
        <v>40571310</v>
      </c>
      <c r="Z22" s="7">
        <v>3.63</v>
      </c>
      <c r="AA22" s="25">
        <v>1470739451</v>
      </c>
    </row>
    <row r="23" spans="1:27" ht="13.5">
      <c r="A23" s="5" t="s">
        <v>50</v>
      </c>
      <c r="B23" s="3"/>
      <c r="C23" s="22">
        <v>972979421</v>
      </c>
      <c r="D23" s="22"/>
      <c r="E23" s="23">
        <v>1004979622</v>
      </c>
      <c r="F23" s="24">
        <v>1004979622</v>
      </c>
      <c r="G23" s="24">
        <v>213905161</v>
      </c>
      <c r="H23" s="24">
        <v>100222491</v>
      </c>
      <c r="I23" s="24">
        <v>64269638</v>
      </c>
      <c r="J23" s="24">
        <v>378397290</v>
      </c>
      <c r="K23" s="24">
        <v>84588403</v>
      </c>
      <c r="L23" s="24">
        <v>123123169</v>
      </c>
      <c r="M23" s="24">
        <v>58069206</v>
      </c>
      <c r="N23" s="24">
        <v>265780778</v>
      </c>
      <c r="O23" s="24">
        <v>46393876</v>
      </c>
      <c r="P23" s="24">
        <v>54113595</v>
      </c>
      <c r="Q23" s="24">
        <v>54761205</v>
      </c>
      <c r="R23" s="24">
        <v>155268676</v>
      </c>
      <c r="S23" s="24"/>
      <c r="T23" s="24"/>
      <c r="U23" s="24"/>
      <c r="V23" s="24"/>
      <c r="W23" s="24">
        <v>799446744</v>
      </c>
      <c r="X23" s="24">
        <v>785792977</v>
      </c>
      <c r="Y23" s="24">
        <v>13653767</v>
      </c>
      <c r="Z23" s="6">
        <v>1.74</v>
      </c>
      <c r="AA23" s="22">
        <v>1004979622</v>
      </c>
    </row>
    <row r="24" spans="1:27" ht="13.5">
      <c r="A24" s="2" t="s">
        <v>51</v>
      </c>
      <c r="B24" s="8" t="s">
        <v>52</v>
      </c>
      <c r="C24" s="19">
        <v>583792417</v>
      </c>
      <c r="D24" s="19"/>
      <c r="E24" s="20">
        <v>534214815</v>
      </c>
      <c r="F24" s="21">
        <v>614181438</v>
      </c>
      <c r="G24" s="21">
        <v>52295569</v>
      </c>
      <c r="H24" s="21">
        <v>32129555</v>
      </c>
      <c r="I24" s="21">
        <v>40917248</v>
      </c>
      <c r="J24" s="21">
        <v>125342372</v>
      </c>
      <c r="K24" s="21">
        <v>72981308</v>
      </c>
      <c r="L24" s="21">
        <v>42690617</v>
      </c>
      <c r="M24" s="21">
        <v>69626477</v>
      </c>
      <c r="N24" s="21">
        <v>185298402</v>
      </c>
      <c r="O24" s="21">
        <v>62330247</v>
      </c>
      <c r="P24" s="21">
        <v>32560619</v>
      </c>
      <c r="Q24" s="21">
        <v>33586623</v>
      </c>
      <c r="R24" s="21">
        <v>128477489</v>
      </c>
      <c r="S24" s="21"/>
      <c r="T24" s="21"/>
      <c r="U24" s="21"/>
      <c r="V24" s="21"/>
      <c r="W24" s="21">
        <v>439118263</v>
      </c>
      <c r="X24" s="21">
        <v>392576878</v>
      </c>
      <c r="Y24" s="21">
        <v>46541385</v>
      </c>
      <c r="Z24" s="4">
        <v>11.86</v>
      </c>
      <c r="AA24" s="19">
        <v>614181438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32373770066</v>
      </c>
      <c r="D25" s="40">
        <f>+D5+D9+D15+D19+D24</f>
        <v>0</v>
      </c>
      <c r="E25" s="41">
        <f t="shared" si="4"/>
        <v>34957407436</v>
      </c>
      <c r="F25" s="42">
        <f t="shared" si="4"/>
        <v>35098291813</v>
      </c>
      <c r="G25" s="42">
        <f t="shared" si="4"/>
        <v>3016072354</v>
      </c>
      <c r="H25" s="42">
        <f t="shared" si="4"/>
        <v>2642481674</v>
      </c>
      <c r="I25" s="42">
        <f t="shared" si="4"/>
        <v>3793974688</v>
      </c>
      <c r="J25" s="42">
        <f t="shared" si="4"/>
        <v>9452528716</v>
      </c>
      <c r="K25" s="42">
        <f t="shared" si="4"/>
        <v>2844283613</v>
      </c>
      <c r="L25" s="42">
        <f t="shared" si="4"/>
        <v>2574899138</v>
      </c>
      <c r="M25" s="42">
        <f t="shared" si="4"/>
        <v>3645291594</v>
      </c>
      <c r="N25" s="42">
        <f t="shared" si="4"/>
        <v>9064474345</v>
      </c>
      <c r="O25" s="42">
        <f t="shared" si="4"/>
        <v>2321877776</v>
      </c>
      <c r="P25" s="42">
        <f t="shared" si="4"/>
        <v>2718469821</v>
      </c>
      <c r="Q25" s="42">
        <f t="shared" si="4"/>
        <v>3354307969</v>
      </c>
      <c r="R25" s="42">
        <f t="shared" si="4"/>
        <v>8394655566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26911658627</v>
      </c>
      <c r="X25" s="42">
        <f t="shared" si="4"/>
        <v>23879052579</v>
      </c>
      <c r="Y25" s="42">
        <f t="shared" si="4"/>
        <v>3032606048</v>
      </c>
      <c r="Z25" s="43">
        <f>+IF(X25&lt;&gt;0,+(Y25/X25)*100,0)</f>
        <v>12.69985916722245</v>
      </c>
      <c r="AA25" s="40">
        <f>+AA5+AA9+AA15+AA19+AA24</f>
        <v>35098291813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3150938223</v>
      </c>
      <c r="D28" s="19">
        <f>SUM(D29:D31)</f>
        <v>0</v>
      </c>
      <c r="E28" s="20">
        <f t="shared" si="5"/>
        <v>3952586910</v>
      </c>
      <c r="F28" s="21">
        <f t="shared" si="5"/>
        <v>3959889463</v>
      </c>
      <c r="G28" s="21">
        <f t="shared" si="5"/>
        <v>180009424</v>
      </c>
      <c r="H28" s="21">
        <f t="shared" si="5"/>
        <v>399447941</v>
      </c>
      <c r="I28" s="21">
        <f t="shared" si="5"/>
        <v>245014583</v>
      </c>
      <c r="J28" s="21">
        <f t="shared" si="5"/>
        <v>824471948</v>
      </c>
      <c r="K28" s="21">
        <f t="shared" si="5"/>
        <v>274859159</v>
      </c>
      <c r="L28" s="21">
        <f t="shared" si="5"/>
        <v>356368628</v>
      </c>
      <c r="M28" s="21">
        <f t="shared" si="5"/>
        <v>241022079</v>
      </c>
      <c r="N28" s="21">
        <f t="shared" si="5"/>
        <v>872249866</v>
      </c>
      <c r="O28" s="21">
        <f t="shared" si="5"/>
        <v>197694964</v>
      </c>
      <c r="P28" s="21">
        <f t="shared" si="5"/>
        <v>174065223</v>
      </c>
      <c r="Q28" s="21">
        <f t="shared" si="5"/>
        <v>149857441</v>
      </c>
      <c r="R28" s="21">
        <f t="shared" si="5"/>
        <v>521617628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2218339442</v>
      </c>
      <c r="X28" s="21">
        <f t="shared" si="5"/>
        <v>2331072469</v>
      </c>
      <c r="Y28" s="21">
        <f t="shared" si="5"/>
        <v>-112733027</v>
      </c>
      <c r="Z28" s="4">
        <f>+IF(X28&lt;&gt;0,+(Y28/X28)*100,0)</f>
        <v>-4.836101343874607</v>
      </c>
      <c r="AA28" s="19">
        <f>SUM(AA29:AA31)</f>
        <v>3959889463</v>
      </c>
    </row>
    <row r="29" spans="1:27" ht="13.5">
      <c r="A29" s="5" t="s">
        <v>33</v>
      </c>
      <c r="B29" s="3"/>
      <c r="C29" s="22">
        <v>369451094</v>
      </c>
      <c r="D29" s="22"/>
      <c r="E29" s="23">
        <v>445427740</v>
      </c>
      <c r="F29" s="24">
        <v>445299356</v>
      </c>
      <c r="G29" s="24">
        <v>30543302</v>
      </c>
      <c r="H29" s="24">
        <v>26760270</v>
      </c>
      <c r="I29" s="24">
        <v>79363743</v>
      </c>
      <c r="J29" s="24">
        <v>136667315</v>
      </c>
      <c r="K29" s="24">
        <v>19800919</v>
      </c>
      <c r="L29" s="24">
        <v>39944882</v>
      </c>
      <c r="M29" s="24">
        <v>28317237</v>
      </c>
      <c r="N29" s="24">
        <v>88063038</v>
      </c>
      <c r="O29" s="24">
        <v>28663344</v>
      </c>
      <c r="P29" s="24">
        <v>26086765</v>
      </c>
      <c r="Q29" s="24">
        <v>24961193</v>
      </c>
      <c r="R29" s="24">
        <v>79711302</v>
      </c>
      <c r="S29" s="24"/>
      <c r="T29" s="24"/>
      <c r="U29" s="24"/>
      <c r="V29" s="24"/>
      <c r="W29" s="24">
        <v>304441655</v>
      </c>
      <c r="X29" s="24">
        <v>286311625</v>
      </c>
      <c r="Y29" s="24">
        <v>18130030</v>
      </c>
      <c r="Z29" s="6">
        <v>6.33</v>
      </c>
      <c r="AA29" s="22">
        <v>445299356</v>
      </c>
    </row>
    <row r="30" spans="1:27" ht="13.5">
      <c r="A30" s="5" t="s">
        <v>34</v>
      </c>
      <c r="B30" s="3"/>
      <c r="C30" s="25">
        <v>1471447564</v>
      </c>
      <c r="D30" s="25"/>
      <c r="E30" s="26">
        <v>1906079137</v>
      </c>
      <c r="F30" s="27">
        <v>1913090337</v>
      </c>
      <c r="G30" s="27">
        <v>60647206</v>
      </c>
      <c r="H30" s="27">
        <v>232148583</v>
      </c>
      <c r="I30" s="27">
        <v>52100880</v>
      </c>
      <c r="J30" s="27">
        <v>344896669</v>
      </c>
      <c r="K30" s="27">
        <v>132131691</v>
      </c>
      <c r="L30" s="27">
        <v>178048259</v>
      </c>
      <c r="M30" s="27">
        <v>105200781</v>
      </c>
      <c r="N30" s="27">
        <v>415380731</v>
      </c>
      <c r="O30" s="27">
        <v>80580110</v>
      </c>
      <c r="P30" s="27">
        <v>54828353</v>
      </c>
      <c r="Q30" s="27">
        <v>-10748181</v>
      </c>
      <c r="R30" s="27">
        <v>124660282</v>
      </c>
      <c r="S30" s="27"/>
      <c r="T30" s="27"/>
      <c r="U30" s="27"/>
      <c r="V30" s="27"/>
      <c r="W30" s="27">
        <v>884937682</v>
      </c>
      <c r="X30" s="27">
        <v>887656082</v>
      </c>
      <c r="Y30" s="27">
        <v>-2718400</v>
      </c>
      <c r="Z30" s="7">
        <v>-0.31</v>
      </c>
      <c r="AA30" s="25">
        <v>1913090337</v>
      </c>
    </row>
    <row r="31" spans="1:27" ht="13.5">
      <c r="A31" s="5" t="s">
        <v>35</v>
      </c>
      <c r="B31" s="3"/>
      <c r="C31" s="22">
        <v>1310039565</v>
      </c>
      <c r="D31" s="22"/>
      <c r="E31" s="23">
        <v>1601080033</v>
      </c>
      <c r="F31" s="24">
        <v>1601499770</v>
      </c>
      <c r="G31" s="24">
        <v>88818916</v>
      </c>
      <c r="H31" s="24">
        <v>140539088</v>
      </c>
      <c r="I31" s="24">
        <v>113549960</v>
      </c>
      <c r="J31" s="24">
        <v>342907964</v>
      </c>
      <c r="K31" s="24">
        <v>122926549</v>
      </c>
      <c r="L31" s="24">
        <v>138375487</v>
      </c>
      <c r="M31" s="24">
        <v>107504061</v>
      </c>
      <c r="N31" s="24">
        <v>368806097</v>
      </c>
      <c r="O31" s="24">
        <v>88451510</v>
      </c>
      <c r="P31" s="24">
        <v>93150105</v>
      </c>
      <c r="Q31" s="24">
        <v>135644429</v>
      </c>
      <c r="R31" s="24">
        <v>317246044</v>
      </c>
      <c r="S31" s="24"/>
      <c r="T31" s="24"/>
      <c r="U31" s="24"/>
      <c r="V31" s="24"/>
      <c r="W31" s="24">
        <v>1028960105</v>
      </c>
      <c r="X31" s="24">
        <v>1157104762</v>
      </c>
      <c r="Y31" s="24">
        <v>-128144657</v>
      </c>
      <c r="Z31" s="6">
        <v>-11.07</v>
      </c>
      <c r="AA31" s="22">
        <v>1601499770</v>
      </c>
    </row>
    <row r="32" spans="1:27" ht="13.5">
      <c r="A32" s="2" t="s">
        <v>36</v>
      </c>
      <c r="B32" s="3"/>
      <c r="C32" s="19">
        <f aca="true" t="shared" si="6" ref="C32:Y32">SUM(C33:C37)</f>
        <v>4957215543</v>
      </c>
      <c r="D32" s="19">
        <f>SUM(D33:D37)</f>
        <v>0</v>
      </c>
      <c r="E32" s="20">
        <f t="shared" si="6"/>
        <v>5072743384</v>
      </c>
      <c r="F32" s="21">
        <f t="shared" si="6"/>
        <v>5095861029</v>
      </c>
      <c r="G32" s="21">
        <f t="shared" si="6"/>
        <v>327843401</v>
      </c>
      <c r="H32" s="21">
        <f t="shared" si="6"/>
        <v>324449867</v>
      </c>
      <c r="I32" s="21">
        <f t="shared" si="6"/>
        <v>382004403</v>
      </c>
      <c r="J32" s="21">
        <f t="shared" si="6"/>
        <v>1034297671</v>
      </c>
      <c r="K32" s="21">
        <f t="shared" si="6"/>
        <v>374746788</v>
      </c>
      <c r="L32" s="21">
        <f t="shared" si="6"/>
        <v>518862896</v>
      </c>
      <c r="M32" s="21">
        <f t="shared" si="6"/>
        <v>422356223</v>
      </c>
      <c r="N32" s="21">
        <f t="shared" si="6"/>
        <v>1315965907</v>
      </c>
      <c r="O32" s="21">
        <f t="shared" si="6"/>
        <v>303049905</v>
      </c>
      <c r="P32" s="21">
        <f t="shared" si="6"/>
        <v>488214161</v>
      </c>
      <c r="Q32" s="21">
        <f t="shared" si="6"/>
        <v>378061746</v>
      </c>
      <c r="R32" s="21">
        <f t="shared" si="6"/>
        <v>1169325812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3519589390</v>
      </c>
      <c r="X32" s="21">
        <f t="shared" si="6"/>
        <v>3577702949</v>
      </c>
      <c r="Y32" s="21">
        <f t="shared" si="6"/>
        <v>-58113559</v>
      </c>
      <c r="Z32" s="4">
        <f>+IF(X32&lt;&gt;0,+(Y32/X32)*100,0)</f>
        <v>-1.624325994315522</v>
      </c>
      <c r="AA32" s="19">
        <f>SUM(AA33:AA37)</f>
        <v>5095861029</v>
      </c>
    </row>
    <row r="33" spans="1:27" ht="13.5">
      <c r="A33" s="5" t="s">
        <v>37</v>
      </c>
      <c r="B33" s="3"/>
      <c r="C33" s="22">
        <v>785779219</v>
      </c>
      <c r="D33" s="22"/>
      <c r="E33" s="23">
        <v>885883874</v>
      </c>
      <c r="F33" s="24">
        <v>909036081</v>
      </c>
      <c r="G33" s="24">
        <v>150862611</v>
      </c>
      <c r="H33" s="24">
        <v>69558127</v>
      </c>
      <c r="I33" s="24">
        <v>106352735</v>
      </c>
      <c r="J33" s="24">
        <v>326773473</v>
      </c>
      <c r="K33" s="24">
        <v>84841110</v>
      </c>
      <c r="L33" s="24">
        <v>82159381</v>
      </c>
      <c r="M33" s="24">
        <v>72174360</v>
      </c>
      <c r="N33" s="24">
        <v>239174851</v>
      </c>
      <c r="O33" s="24">
        <v>56112393</v>
      </c>
      <c r="P33" s="24">
        <v>52599808</v>
      </c>
      <c r="Q33" s="24">
        <v>48061936</v>
      </c>
      <c r="R33" s="24">
        <v>156774137</v>
      </c>
      <c r="S33" s="24"/>
      <c r="T33" s="24"/>
      <c r="U33" s="24"/>
      <c r="V33" s="24"/>
      <c r="W33" s="24">
        <v>722722461</v>
      </c>
      <c r="X33" s="24">
        <v>643360201</v>
      </c>
      <c r="Y33" s="24">
        <v>79362260</v>
      </c>
      <c r="Z33" s="6">
        <v>12.34</v>
      </c>
      <c r="AA33" s="22">
        <v>909036081</v>
      </c>
    </row>
    <row r="34" spans="1:27" ht="13.5">
      <c r="A34" s="5" t="s">
        <v>38</v>
      </c>
      <c r="B34" s="3"/>
      <c r="C34" s="22">
        <v>1131042580</v>
      </c>
      <c r="D34" s="22"/>
      <c r="E34" s="23">
        <v>1077625446</v>
      </c>
      <c r="F34" s="24">
        <v>1077639000</v>
      </c>
      <c r="G34" s="24">
        <v>7973655</v>
      </c>
      <c r="H34" s="24">
        <v>78345863</v>
      </c>
      <c r="I34" s="24">
        <v>74234447</v>
      </c>
      <c r="J34" s="24">
        <v>160553965</v>
      </c>
      <c r="K34" s="24">
        <v>89158599</v>
      </c>
      <c r="L34" s="24">
        <v>126571097</v>
      </c>
      <c r="M34" s="24">
        <v>92387085</v>
      </c>
      <c r="N34" s="24">
        <v>308116781</v>
      </c>
      <c r="O34" s="24">
        <v>96094523</v>
      </c>
      <c r="P34" s="24">
        <v>92820218</v>
      </c>
      <c r="Q34" s="24">
        <v>148638091</v>
      </c>
      <c r="R34" s="24">
        <v>337552832</v>
      </c>
      <c r="S34" s="24"/>
      <c r="T34" s="24"/>
      <c r="U34" s="24"/>
      <c r="V34" s="24"/>
      <c r="W34" s="24">
        <v>806223578</v>
      </c>
      <c r="X34" s="24">
        <v>856075477</v>
      </c>
      <c r="Y34" s="24">
        <v>-49851899</v>
      </c>
      <c r="Z34" s="6">
        <v>-5.82</v>
      </c>
      <c r="AA34" s="22">
        <v>1077639000</v>
      </c>
    </row>
    <row r="35" spans="1:27" ht="13.5">
      <c r="A35" s="5" t="s">
        <v>39</v>
      </c>
      <c r="B35" s="3"/>
      <c r="C35" s="22">
        <v>1913261583</v>
      </c>
      <c r="D35" s="22"/>
      <c r="E35" s="23">
        <v>1821746189</v>
      </c>
      <c r="F35" s="24">
        <v>1821725568</v>
      </c>
      <c r="G35" s="24">
        <v>111587694</v>
      </c>
      <c r="H35" s="24">
        <v>124194020</v>
      </c>
      <c r="I35" s="24">
        <v>143386887</v>
      </c>
      <c r="J35" s="24">
        <v>379168601</v>
      </c>
      <c r="K35" s="24">
        <v>127506455</v>
      </c>
      <c r="L35" s="24">
        <v>204129202</v>
      </c>
      <c r="M35" s="24">
        <v>198415820</v>
      </c>
      <c r="N35" s="24">
        <v>530051477</v>
      </c>
      <c r="O35" s="24">
        <v>81880150</v>
      </c>
      <c r="P35" s="24">
        <v>161753812</v>
      </c>
      <c r="Q35" s="24">
        <v>117254102</v>
      </c>
      <c r="R35" s="24">
        <v>360888064</v>
      </c>
      <c r="S35" s="24"/>
      <c r="T35" s="24"/>
      <c r="U35" s="24"/>
      <c r="V35" s="24"/>
      <c r="W35" s="24">
        <v>1270108142</v>
      </c>
      <c r="X35" s="24">
        <v>1339519790</v>
      </c>
      <c r="Y35" s="24">
        <v>-69411648</v>
      </c>
      <c r="Z35" s="6">
        <v>-5.18</v>
      </c>
      <c r="AA35" s="22">
        <v>1821725568</v>
      </c>
    </row>
    <row r="36" spans="1:27" ht="13.5">
      <c r="A36" s="5" t="s">
        <v>40</v>
      </c>
      <c r="B36" s="3"/>
      <c r="C36" s="22">
        <v>730467400</v>
      </c>
      <c r="D36" s="22"/>
      <c r="E36" s="23">
        <v>605082930</v>
      </c>
      <c r="F36" s="24">
        <v>605055434</v>
      </c>
      <c r="G36" s="24">
        <v>22388170</v>
      </c>
      <c r="H36" s="24">
        <v>21935673</v>
      </c>
      <c r="I36" s="24">
        <v>26350430</v>
      </c>
      <c r="J36" s="24">
        <v>70674273</v>
      </c>
      <c r="K36" s="24">
        <v>37449836</v>
      </c>
      <c r="L36" s="24">
        <v>51314017</v>
      </c>
      <c r="M36" s="24">
        <v>26955406</v>
      </c>
      <c r="N36" s="24">
        <v>115719259</v>
      </c>
      <c r="O36" s="24">
        <v>33929047</v>
      </c>
      <c r="P36" s="24">
        <v>144185162</v>
      </c>
      <c r="Q36" s="24">
        <v>29412431</v>
      </c>
      <c r="R36" s="24">
        <v>207526640</v>
      </c>
      <c r="S36" s="24"/>
      <c r="T36" s="24"/>
      <c r="U36" s="24"/>
      <c r="V36" s="24"/>
      <c r="W36" s="24">
        <v>393920172</v>
      </c>
      <c r="X36" s="24">
        <v>425119627</v>
      </c>
      <c r="Y36" s="24">
        <v>-31199455</v>
      </c>
      <c r="Z36" s="6">
        <v>-7.34</v>
      </c>
      <c r="AA36" s="22">
        <v>605055434</v>
      </c>
    </row>
    <row r="37" spans="1:27" ht="13.5">
      <c r="A37" s="5" t="s">
        <v>41</v>
      </c>
      <c r="B37" s="3"/>
      <c r="C37" s="25">
        <v>396664761</v>
      </c>
      <c r="D37" s="25"/>
      <c r="E37" s="26">
        <v>682404945</v>
      </c>
      <c r="F37" s="27">
        <v>682404946</v>
      </c>
      <c r="G37" s="27">
        <v>35031271</v>
      </c>
      <c r="H37" s="27">
        <v>30416184</v>
      </c>
      <c r="I37" s="27">
        <v>31679904</v>
      </c>
      <c r="J37" s="27">
        <v>97127359</v>
      </c>
      <c r="K37" s="27">
        <v>35790788</v>
      </c>
      <c r="L37" s="27">
        <v>54689199</v>
      </c>
      <c r="M37" s="27">
        <v>32423552</v>
      </c>
      <c r="N37" s="27">
        <v>122903539</v>
      </c>
      <c r="O37" s="27">
        <v>35033792</v>
      </c>
      <c r="P37" s="27">
        <v>36855161</v>
      </c>
      <c r="Q37" s="27">
        <v>34695186</v>
      </c>
      <c r="R37" s="27">
        <v>106584139</v>
      </c>
      <c r="S37" s="27"/>
      <c r="T37" s="27"/>
      <c r="U37" s="27"/>
      <c r="V37" s="27"/>
      <c r="W37" s="27">
        <v>326615037</v>
      </c>
      <c r="X37" s="27">
        <v>313627854</v>
      </c>
      <c r="Y37" s="27">
        <v>12987183</v>
      </c>
      <c r="Z37" s="7">
        <v>4.14</v>
      </c>
      <c r="AA37" s="25">
        <v>682404946</v>
      </c>
    </row>
    <row r="38" spans="1:27" ht="13.5">
      <c r="A38" s="2" t="s">
        <v>42</v>
      </c>
      <c r="B38" s="8"/>
      <c r="C38" s="19">
        <f aca="true" t="shared" si="7" ref="C38:Y38">SUM(C39:C41)</f>
        <v>2897789647</v>
      </c>
      <c r="D38" s="19">
        <f>SUM(D39:D41)</f>
        <v>0</v>
      </c>
      <c r="E38" s="20">
        <f t="shared" si="7"/>
        <v>3434817914</v>
      </c>
      <c r="F38" s="21">
        <f t="shared" si="7"/>
        <v>3450834737</v>
      </c>
      <c r="G38" s="21">
        <f t="shared" si="7"/>
        <v>221102577</v>
      </c>
      <c r="H38" s="21">
        <f t="shared" si="7"/>
        <v>173487830</v>
      </c>
      <c r="I38" s="21">
        <f t="shared" si="7"/>
        <v>163503144</v>
      </c>
      <c r="J38" s="21">
        <f t="shared" si="7"/>
        <v>558093551</v>
      </c>
      <c r="K38" s="21">
        <f t="shared" si="7"/>
        <v>278218918</v>
      </c>
      <c r="L38" s="21">
        <f t="shared" si="7"/>
        <v>349142601</v>
      </c>
      <c r="M38" s="21">
        <f t="shared" si="7"/>
        <v>265261824</v>
      </c>
      <c r="N38" s="21">
        <f t="shared" si="7"/>
        <v>892623343</v>
      </c>
      <c r="O38" s="21">
        <f t="shared" si="7"/>
        <v>174491518</v>
      </c>
      <c r="P38" s="21">
        <f t="shared" si="7"/>
        <v>220800174</v>
      </c>
      <c r="Q38" s="21">
        <f t="shared" si="7"/>
        <v>209099751</v>
      </c>
      <c r="R38" s="21">
        <f t="shared" si="7"/>
        <v>604391443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2055108337</v>
      </c>
      <c r="X38" s="21">
        <f t="shared" si="7"/>
        <v>2051314615</v>
      </c>
      <c r="Y38" s="21">
        <f t="shared" si="7"/>
        <v>3793722</v>
      </c>
      <c r="Z38" s="4">
        <f>+IF(X38&lt;&gt;0,+(Y38/X38)*100,0)</f>
        <v>0.18494101159611734</v>
      </c>
      <c r="AA38" s="19">
        <f>SUM(AA39:AA41)</f>
        <v>3450834737</v>
      </c>
    </row>
    <row r="39" spans="1:27" ht="13.5">
      <c r="A39" s="5" t="s">
        <v>43</v>
      </c>
      <c r="B39" s="3"/>
      <c r="C39" s="22">
        <v>815346171</v>
      </c>
      <c r="D39" s="22"/>
      <c r="E39" s="23">
        <v>1150897205</v>
      </c>
      <c r="F39" s="24">
        <v>1218394527</v>
      </c>
      <c r="G39" s="24">
        <v>76503590</v>
      </c>
      <c r="H39" s="24">
        <v>94045161</v>
      </c>
      <c r="I39" s="24">
        <v>91740855</v>
      </c>
      <c r="J39" s="24">
        <v>262289606</v>
      </c>
      <c r="K39" s="24">
        <v>92000817</v>
      </c>
      <c r="L39" s="24">
        <v>130649941</v>
      </c>
      <c r="M39" s="24">
        <v>104421720</v>
      </c>
      <c r="N39" s="24">
        <v>327072478</v>
      </c>
      <c r="O39" s="24">
        <v>66975180</v>
      </c>
      <c r="P39" s="24">
        <v>83807939</v>
      </c>
      <c r="Q39" s="24">
        <v>45727048</v>
      </c>
      <c r="R39" s="24">
        <v>196510167</v>
      </c>
      <c r="S39" s="24"/>
      <c r="T39" s="24"/>
      <c r="U39" s="24"/>
      <c r="V39" s="24"/>
      <c r="W39" s="24">
        <v>785872251</v>
      </c>
      <c r="X39" s="24">
        <v>659057489</v>
      </c>
      <c r="Y39" s="24">
        <v>126814762</v>
      </c>
      <c r="Z39" s="6">
        <v>19.24</v>
      </c>
      <c r="AA39" s="22">
        <v>1218394527</v>
      </c>
    </row>
    <row r="40" spans="1:27" ht="13.5">
      <c r="A40" s="5" t="s">
        <v>44</v>
      </c>
      <c r="B40" s="3"/>
      <c r="C40" s="22">
        <v>1958137607</v>
      </c>
      <c r="D40" s="22"/>
      <c r="E40" s="23">
        <v>2021547498</v>
      </c>
      <c r="F40" s="24">
        <v>1970067000</v>
      </c>
      <c r="G40" s="24">
        <v>144217940</v>
      </c>
      <c r="H40" s="24">
        <v>68793136</v>
      </c>
      <c r="I40" s="24">
        <v>60664911</v>
      </c>
      <c r="J40" s="24">
        <v>273675987</v>
      </c>
      <c r="K40" s="24">
        <v>174371268</v>
      </c>
      <c r="L40" s="24">
        <v>201205900</v>
      </c>
      <c r="M40" s="24">
        <v>149942005</v>
      </c>
      <c r="N40" s="24">
        <v>525519173</v>
      </c>
      <c r="O40" s="24">
        <v>96658601</v>
      </c>
      <c r="P40" s="24">
        <v>125911845</v>
      </c>
      <c r="Q40" s="24">
        <v>152184182</v>
      </c>
      <c r="R40" s="24">
        <v>374754628</v>
      </c>
      <c r="S40" s="24"/>
      <c r="T40" s="24"/>
      <c r="U40" s="24"/>
      <c r="V40" s="24"/>
      <c r="W40" s="24">
        <v>1173949788</v>
      </c>
      <c r="X40" s="24">
        <v>1285396272</v>
      </c>
      <c r="Y40" s="24">
        <v>-111446484</v>
      </c>
      <c r="Z40" s="6">
        <v>-8.67</v>
      </c>
      <c r="AA40" s="22">
        <v>1970067000</v>
      </c>
    </row>
    <row r="41" spans="1:27" ht="13.5">
      <c r="A41" s="5" t="s">
        <v>45</v>
      </c>
      <c r="B41" s="3"/>
      <c r="C41" s="22">
        <v>124305869</v>
      </c>
      <c r="D41" s="22"/>
      <c r="E41" s="23">
        <v>262373211</v>
      </c>
      <c r="F41" s="24">
        <v>262373210</v>
      </c>
      <c r="G41" s="24">
        <v>381047</v>
      </c>
      <c r="H41" s="24">
        <v>10649533</v>
      </c>
      <c r="I41" s="24">
        <v>11097378</v>
      </c>
      <c r="J41" s="24">
        <v>22127958</v>
      </c>
      <c r="K41" s="24">
        <v>11846833</v>
      </c>
      <c r="L41" s="24">
        <v>17286760</v>
      </c>
      <c r="M41" s="24">
        <v>10898099</v>
      </c>
      <c r="N41" s="24">
        <v>40031692</v>
      </c>
      <c r="O41" s="24">
        <v>10857737</v>
      </c>
      <c r="P41" s="24">
        <v>11080390</v>
      </c>
      <c r="Q41" s="24">
        <v>11188521</v>
      </c>
      <c r="R41" s="24">
        <v>33126648</v>
      </c>
      <c r="S41" s="24"/>
      <c r="T41" s="24"/>
      <c r="U41" s="24"/>
      <c r="V41" s="24"/>
      <c r="W41" s="24">
        <v>95286298</v>
      </c>
      <c r="X41" s="24">
        <v>106860854</v>
      </c>
      <c r="Y41" s="24">
        <v>-11574556</v>
      </c>
      <c r="Z41" s="6">
        <v>-10.83</v>
      </c>
      <c r="AA41" s="22">
        <v>262373210</v>
      </c>
    </row>
    <row r="42" spans="1:27" ht="13.5">
      <c r="A42" s="2" t="s">
        <v>46</v>
      </c>
      <c r="B42" s="8"/>
      <c r="C42" s="19">
        <f aca="true" t="shared" si="8" ref="C42:Y42">SUM(C43:C46)</f>
        <v>16488667381</v>
      </c>
      <c r="D42" s="19">
        <f>SUM(D43:D46)</f>
        <v>0</v>
      </c>
      <c r="E42" s="20">
        <f t="shared" si="8"/>
        <v>17549386567</v>
      </c>
      <c r="F42" s="21">
        <f t="shared" si="8"/>
        <v>17550933302</v>
      </c>
      <c r="G42" s="21">
        <f t="shared" si="8"/>
        <v>1343299911</v>
      </c>
      <c r="H42" s="21">
        <f t="shared" si="8"/>
        <v>1628461839</v>
      </c>
      <c r="I42" s="21">
        <f t="shared" si="8"/>
        <v>914274098</v>
      </c>
      <c r="J42" s="21">
        <f t="shared" si="8"/>
        <v>3886035848</v>
      </c>
      <c r="K42" s="21">
        <f t="shared" si="8"/>
        <v>1079395429</v>
      </c>
      <c r="L42" s="21">
        <f t="shared" si="8"/>
        <v>1443760123</v>
      </c>
      <c r="M42" s="21">
        <f t="shared" si="8"/>
        <v>1120242913</v>
      </c>
      <c r="N42" s="21">
        <f t="shared" si="8"/>
        <v>3643398465</v>
      </c>
      <c r="O42" s="21">
        <f t="shared" si="8"/>
        <v>1241948733</v>
      </c>
      <c r="P42" s="21">
        <f t="shared" si="8"/>
        <v>1604624264</v>
      </c>
      <c r="Q42" s="21">
        <f t="shared" si="8"/>
        <v>1226634915</v>
      </c>
      <c r="R42" s="21">
        <f t="shared" si="8"/>
        <v>4073207912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11602642225</v>
      </c>
      <c r="X42" s="21">
        <f t="shared" si="8"/>
        <v>12049832674</v>
      </c>
      <c r="Y42" s="21">
        <f t="shared" si="8"/>
        <v>-447190449</v>
      </c>
      <c r="Z42" s="4">
        <f>+IF(X42&lt;&gt;0,+(Y42/X42)*100,0)</f>
        <v>-3.7111755913831543</v>
      </c>
      <c r="AA42" s="19">
        <f>SUM(AA43:AA46)</f>
        <v>17550933302</v>
      </c>
    </row>
    <row r="43" spans="1:27" ht="13.5">
      <c r="A43" s="5" t="s">
        <v>47</v>
      </c>
      <c r="B43" s="3"/>
      <c r="C43" s="22">
        <v>10121812245</v>
      </c>
      <c r="D43" s="22"/>
      <c r="E43" s="23">
        <v>11233875213</v>
      </c>
      <c r="F43" s="24">
        <v>11233875000</v>
      </c>
      <c r="G43" s="24">
        <v>1013667843</v>
      </c>
      <c r="H43" s="24">
        <v>1192392516</v>
      </c>
      <c r="I43" s="24">
        <v>293195865</v>
      </c>
      <c r="J43" s="24">
        <v>2499256224</v>
      </c>
      <c r="K43" s="24">
        <v>676506481</v>
      </c>
      <c r="L43" s="24">
        <v>798799190</v>
      </c>
      <c r="M43" s="24">
        <v>738923173</v>
      </c>
      <c r="N43" s="24">
        <v>2214228844</v>
      </c>
      <c r="O43" s="24">
        <v>727535131</v>
      </c>
      <c r="P43" s="24">
        <v>764206334</v>
      </c>
      <c r="Q43" s="24">
        <v>796513839</v>
      </c>
      <c r="R43" s="24">
        <v>2288255304</v>
      </c>
      <c r="S43" s="24"/>
      <c r="T43" s="24"/>
      <c r="U43" s="24"/>
      <c r="V43" s="24"/>
      <c r="W43" s="24">
        <v>7001740372</v>
      </c>
      <c r="X43" s="24">
        <v>7764724487</v>
      </c>
      <c r="Y43" s="24">
        <v>-762984115</v>
      </c>
      <c r="Z43" s="6">
        <v>-9.83</v>
      </c>
      <c r="AA43" s="22">
        <v>11233875000</v>
      </c>
    </row>
    <row r="44" spans="1:27" ht="13.5">
      <c r="A44" s="5" t="s">
        <v>48</v>
      </c>
      <c r="B44" s="3"/>
      <c r="C44" s="22">
        <v>4106816582</v>
      </c>
      <c r="D44" s="22"/>
      <c r="E44" s="23">
        <v>4191844708</v>
      </c>
      <c r="F44" s="24">
        <v>4191844711</v>
      </c>
      <c r="G44" s="24">
        <v>227790136</v>
      </c>
      <c r="H44" s="24">
        <v>263923289</v>
      </c>
      <c r="I44" s="24">
        <v>453626173</v>
      </c>
      <c r="J44" s="24">
        <v>945339598</v>
      </c>
      <c r="K44" s="24">
        <v>219057035</v>
      </c>
      <c r="L44" s="24">
        <v>398887647</v>
      </c>
      <c r="M44" s="24">
        <v>173583483</v>
      </c>
      <c r="N44" s="24">
        <v>791528165</v>
      </c>
      <c r="O44" s="24">
        <v>369921557</v>
      </c>
      <c r="P44" s="24">
        <v>653172950</v>
      </c>
      <c r="Q44" s="24">
        <v>207226607</v>
      </c>
      <c r="R44" s="24">
        <v>1230321114</v>
      </c>
      <c r="S44" s="24"/>
      <c r="T44" s="24"/>
      <c r="U44" s="24"/>
      <c r="V44" s="24"/>
      <c r="W44" s="24">
        <v>2967188877</v>
      </c>
      <c r="X44" s="24">
        <v>2593264460</v>
      </c>
      <c r="Y44" s="24">
        <v>373924417</v>
      </c>
      <c r="Z44" s="6">
        <v>14.42</v>
      </c>
      <c r="AA44" s="22">
        <v>4191844711</v>
      </c>
    </row>
    <row r="45" spans="1:27" ht="13.5">
      <c r="A45" s="5" t="s">
        <v>49</v>
      </c>
      <c r="B45" s="3"/>
      <c r="C45" s="25">
        <v>1382015105</v>
      </c>
      <c r="D45" s="25"/>
      <c r="E45" s="26">
        <v>1206046057</v>
      </c>
      <c r="F45" s="27">
        <v>1207593000</v>
      </c>
      <c r="G45" s="27">
        <v>41365822</v>
      </c>
      <c r="H45" s="27">
        <v>64032740</v>
      </c>
      <c r="I45" s="27">
        <v>81946098</v>
      </c>
      <c r="J45" s="27">
        <v>187344660</v>
      </c>
      <c r="K45" s="27">
        <v>96616993</v>
      </c>
      <c r="L45" s="27">
        <v>126339438</v>
      </c>
      <c r="M45" s="27">
        <v>113863340</v>
      </c>
      <c r="N45" s="27">
        <v>336819771</v>
      </c>
      <c r="O45" s="27">
        <v>72431692</v>
      </c>
      <c r="P45" s="27">
        <v>92922369</v>
      </c>
      <c r="Q45" s="27">
        <v>130974440</v>
      </c>
      <c r="R45" s="27">
        <v>296328501</v>
      </c>
      <c r="S45" s="27"/>
      <c r="T45" s="27"/>
      <c r="U45" s="27"/>
      <c r="V45" s="27"/>
      <c r="W45" s="27">
        <v>820492932</v>
      </c>
      <c r="X45" s="27">
        <v>906620709</v>
      </c>
      <c r="Y45" s="27">
        <v>-86127777</v>
      </c>
      <c r="Z45" s="7">
        <v>-9.5</v>
      </c>
      <c r="AA45" s="25">
        <v>1207593000</v>
      </c>
    </row>
    <row r="46" spans="1:27" ht="13.5">
      <c r="A46" s="5" t="s">
        <v>50</v>
      </c>
      <c r="B46" s="3"/>
      <c r="C46" s="22">
        <v>878023449</v>
      </c>
      <c r="D46" s="22"/>
      <c r="E46" s="23">
        <v>917620589</v>
      </c>
      <c r="F46" s="24">
        <v>917620591</v>
      </c>
      <c r="G46" s="24">
        <v>60476110</v>
      </c>
      <c r="H46" s="24">
        <v>108113294</v>
      </c>
      <c r="I46" s="24">
        <v>85505962</v>
      </c>
      <c r="J46" s="24">
        <v>254095366</v>
      </c>
      <c r="K46" s="24">
        <v>87214920</v>
      </c>
      <c r="L46" s="24">
        <v>119733848</v>
      </c>
      <c r="M46" s="24">
        <v>93872917</v>
      </c>
      <c r="N46" s="24">
        <v>300821685</v>
      </c>
      <c r="O46" s="24">
        <v>72060353</v>
      </c>
      <c r="P46" s="24">
        <v>94322611</v>
      </c>
      <c r="Q46" s="24">
        <v>91920029</v>
      </c>
      <c r="R46" s="24">
        <v>258302993</v>
      </c>
      <c r="S46" s="24"/>
      <c r="T46" s="24"/>
      <c r="U46" s="24"/>
      <c r="V46" s="24"/>
      <c r="W46" s="24">
        <v>813220044</v>
      </c>
      <c r="X46" s="24">
        <v>785223018</v>
      </c>
      <c r="Y46" s="24">
        <v>27997026</v>
      </c>
      <c r="Z46" s="6">
        <v>3.57</v>
      </c>
      <c r="AA46" s="22">
        <v>917620591</v>
      </c>
    </row>
    <row r="47" spans="1:27" ht="13.5">
      <c r="A47" s="2" t="s">
        <v>51</v>
      </c>
      <c r="B47" s="8" t="s">
        <v>52</v>
      </c>
      <c r="C47" s="19">
        <v>622768510</v>
      </c>
      <c r="D47" s="19"/>
      <c r="E47" s="20">
        <v>636739574</v>
      </c>
      <c r="F47" s="21">
        <v>706759000</v>
      </c>
      <c r="G47" s="21">
        <v>51080873</v>
      </c>
      <c r="H47" s="21">
        <v>49191501</v>
      </c>
      <c r="I47" s="21">
        <v>45193908</v>
      </c>
      <c r="J47" s="21">
        <v>145466282</v>
      </c>
      <c r="K47" s="21">
        <v>67720803</v>
      </c>
      <c r="L47" s="21">
        <v>51503643</v>
      </c>
      <c r="M47" s="21">
        <v>71834649</v>
      </c>
      <c r="N47" s="21">
        <v>191059095</v>
      </c>
      <c r="O47" s="21">
        <v>64367740</v>
      </c>
      <c r="P47" s="21">
        <v>48657767</v>
      </c>
      <c r="Q47" s="21">
        <v>55738869</v>
      </c>
      <c r="R47" s="21">
        <v>168764376</v>
      </c>
      <c r="S47" s="21"/>
      <c r="T47" s="21"/>
      <c r="U47" s="21"/>
      <c r="V47" s="21"/>
      <c r="W47" s="21">
        <v>505289753</v>
      </c>
      <c r="X47" s="21">
        <v>426522489</v>
      </c>
      <c r="Y47" s="21">
        <v>78767264</v>
      </c>
      <c r="Z47" s="4">
        <v>18.47</v>
      </c>
      <c r="AA47" s="19">
        <v>706759000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28117379304</v>
      </c>
      <c r="D48" s="40">
        <f>+D28+D32+D38+D42+D47</f>
        <v>0</v>
      </c>
      <c r="E48" s="41">
        <f t="shared" si="9"/>
        <v>30646274349</v>
      </c>
      <c r="F48" s="42">
        <f t="shared" si="9"/>
        <v>30764277531</v>
      </c>
      <c r="G48" s="42">
        <f t="shared" si="9"/>
        <v>2123336186</v>
      </c>
      <c r="H48" s="42">
        <f t="shared" si="9"/>
        <v>2575038978</v>
      </c>
      <c r="I48" s="42">
        <f t="shared" si="9"/>
        <v>1749990136</v>
      </c>
      <c r="J48" s="42">
        <f t="shared" si="9"/>
        <v>6448365300</v>
      </c>
      <c r="K48" s="42">
        <f t="shared" si="9"/>
        <v>2074941097</v>
      </c>
      <c r="L48" s="42">
        <f t="shared" si="9"/>
        <v>2719637891</v>
      </c>
      <c r="M48" s="42">
        <f t="shared" si="9"/>
        <v>2120717688</v>
      </c>
      <c r="N48" s="42">
        <f t="shared" si="9"/>
        <v>6915296676</v>
      </c>
      <c r="O48" s="42">
        <f t="shared" si="9"/>
        <v>1981552860</v>
      </c>
      <c r="P48" s="42">
        <f t="shared" si="9"/>
        <v>2536361589</v>
      </c>
      <c r="Q48" s="42">
        <f t="shared" si="9"/>
        <v>2019392722</v>
      </c>
      <c r="R48" s="42">
        <f t="shared" si="9"/>
        <v>6537307171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19900969147</v>
      </c>
      <c r="X48" s="42">
        <f t="shared" si="9"/>
        <v>20436445196</v>
      </c>
      <c r="Y48" s="42">
        <f t="shared" si="9"/>
        <v>-535476049</v>
      </c>
      <c r="Z48" s="43">
        <f>+IF(X48&lt;&gt;0,+(Y48/X48)*100,0)</f>
        <v>-2.6202015265590717</v>
      </c>
      <c r="AA48" s="40">
        <f>+AA28+AA32+AA38+AA42+AA47</f>
        <v>30764277531</v>
      </c>
    </row>
    <row r="49" spans="1:27" ht="13.5">
      <c r="A49" s="14" t="s">
        <v>58</v>
      </c>
      <c r="B49" s="15"/>
      <c r="C49" s="44">
        <f aca="true" t="shared" si="10" ref="C49:Y49">+C25-C48</f>
        <v>4256390762</v>
      </c>
      <c r="D49" s="44">
        <f>+D25-D48</f>
        <v>0</v>
      </c>
      <c r="E49" s="45">
        <f t="shared" si="10"/>
        <v>4311133087</v>
      </c>
      <c r="F49" s="46">
        <f t="shared" si="10"/>
        <v>4334014282</v>
      </c>
      <c r="G49" s="46">
        <f t="shared" si="10"/>
        <v>892736168</v>
      </c>
      <c r="H49" s="46">
        <f t="shared" si="10"/>
        <v>67442696</v>
      </c>
      <c r="I49" s="46">
        <f t="shared" si="10"/>
        <v>2043984552</v>
      </c>
      <c r="J49" s="46">
        <f t="shared" si="10"/>
        <v>3004163416</v>
      </c>
      <c r="K49" s="46">
        <f t="shared" si="10"/>
        <v>769342516</v>
      </c>
      <c r="L49" s="46">
        <f t="shared" si="10"/>
        <v>-144738753</v>
      </c>
      <c r="M49" s="46">
        <f t="shared" si="10"/>
        <v>1524573906</v>
      </c>
      <c r="N49" s="46">
        <f t="shared" si="10"/>
        <v>2149177669</v>
      </c>
      <c r="O49" s="46">
        <f t="shared" si="10"/>
        <v>340324916</v>
      </c>
      <c r="P49" s="46">
        <f t="shared" si="10"/>
        <v>182108232</v>
      </c>
      <c r="Q49" s="46">
        <f t="shared" si="10"/>
        <v>1334915247</v>
      </c>
      <c r="R49" s="46">
        <f t="shared" si="10"/>
        <v>1857348395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7010689480</v>
      </c>
      <c r="X49" s="46">
        <f>IF(F25=F48,0,X25-X48)</f>
        <v>3442607383</v>
      </c>
      <c r="Y49" s="46">
        <f t="shared" si="10"/>
        <v>3568082097</v>
      </c>
      <c r="Z49" s="47">
        <f>+IF(X49&lt;&gt;0,+(Y49/X49)*100,0)</f>
        <v>103.64475817427248</v>
      </c>
      <c r="AA49" s="44">
        <f>+AA25-AA48</f>
        <v>4334014282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12310930353</v>
      </c>
      <c r="D5" s="19">
        <f>SUM(D6:D8)</f>
        <v>0</v>
      </c>
      <c r="E5" s="20">
        <f t="shared" si="0"/>
        <v>12656790240</v>
      </c>
      <c r="F5" s="21">
        <f t="shared" si="0"/>
        <v>13365247610</v>
      </c>
      <c r="G5" s="21">
        <f t="shared" si="0"/>
        <v>1536647743</v>
      </c>
      <c r="H5" s="21">
        <f t="shared" si="0"/>
        <v>1515084764</v>
      </c>
      <c r="I5" s="21">
        <f t="shared" si="0"/>
        <v>809237570</v>
      </c>
      <c r="J5" s="21">
        <f t="shared" si="0"/>
        <v>3860970077</v>
      </c>
      <c r="K5" s="21">
        <f t="shared" si="0"/>
        <v>814992482</v>
      </c>
      <c r="L5" s="21">
        <f t="shared" si="0"/>
        <v>748720044</v>
      </c>
      <c r="M5" s="21">
        <f t="shared" si="0"/>
        <v>2237840807</v>
      </c>
      <c r="N5" s="21">
        <f t="shared" si="0"/>
        <v>3801553333</v>
      </c>
      <c r="O5" s="21">
        <f t="shared" si="0"/>
        <v>855343792</v>
      </c>
      <c r="P5" s="21">
        <f t="shared" si="0"/>
        <v>823181707</v>
      </c>
      <c r="Q5" s="21">
        <f t="shared" si="0"/>
        <v>2021758540</v>
      </c>
      <c r="R5" s="21">
        <f t="shared" si="0"/>
        <v>3700284039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11362807449</v>
      </c>
      <c r="X5" s="21">
        <f t="shared" si="0"/>
        <v>10228355554</v>
      </c>
      <c r="Y5" s="21">
        <f t="shared" si="0"/>
        <v>1134451895</v>
      </c>
      <c r="Z5" s="4">
        <f>+IF(X5&lt;&gt;0,+(Y5/X5)*100,0)</f>
        <v>11.091244227977098</v>
      </c>
      <c r="AA5" s="19">
        <f>SUM(AA6:AA8)</f>
        <v>13365247610</v>
      </c>
    </row>
    <row r="6" spans="1:27" ht="13.5">
      <c r="A6" s="5" t="s">
        <v>33</v>
      </c>
      <c r="B6" s="3"/>
      <c r="C6" s="22">
        <v>301714013</v>
      </c>
      <c r="D6" s="22"/>
      <c r="E6" s="23">
        <v>314011983</v>
      </c>
      <c r="F6" s="24">
        <v>304154527</v>
      </c>
      <c r="G6" s="24">
        <v>47710752</v>
      </c>
      <c r="H6" s="24">
        <v>-5067385</v>
      </c>
      <c r="I6" s="24">
        <v>16152033</v>
      </c>
      <c r="J6" s="24">
        <v>58795400</v>
      </c>
      <c r="K6" s="24">
        <v>15036453</v>
      </c>
      <c r="L6" s="24">
        <v>2314112</v>
      </c>
      <c r="M6" s="24">
        <v>57747262</v>
      </c>
      <c r="N6" s="24">
        <v>75097827</v>
      </c>
      <c r="O6" s="24">
        <v>37972065</v>
      </c>
      <c r="P6" s="24">
        <v>2488407</v>
      </c>
      <c r="Q6" s="24">
        <v>26700044</v>
      </c>
      <c r="R6" s="24">
        <v>67160516</v>
      </c>
      <c r="S6" s="24"/>
      <c r="T6" s="24"/>
      <c r="U6" s="24"/>
      <c r="V6" s="24"/>
      <c r="W6" s="24">
        <v>201053743</v>
      </c>
      <c r="X6" s="24">
        <v>268098998</v>
      </c>
      <c r="Y6" s="24">
        <v>-67045255</v>
      </c>
      <c r="Z6" s="6">
        <v>-25.01</v>
      </c>
      <c r="AA6" s="22">
        <v>304154527</v>
      </c>
    </row>
    <row r="7" spans="1:27" ht="13.5">
      <c r="A7" s="5" t="s">
        <v>34</v>
      </c>
      <c r="B7" s="3"/>
      <c r="C7" s="25">
        <v>11726702424</v>
      </c>
      <c r="D7" s="25"/>
      <c r="E7" s="26">
        <v>12061150654</v>
      </c>
      <c r="F7" s="27">
        <v>12818682300</v>
      </c>
      <c r="G7" s="27">
        <v>1474437291</v>
      </c>
      <c r="H7" s="27">
        <v>1508536484</v>
      </c>
      <c r="I7" s="27">
        <v>776066384</v>
      </c>
      <c r="J7" s="27">
        <v>3759040159</v>
      </c>
      <c r="K7" s="27">
        <v>783653425</v>
      </c>
      <c r="L7" s="27">
        <v>732398894</v>
      </c>
      <c r="M7" s="27">
        <v>2167674908</v>
      </c>
      <c r="N7" s="27">
        <v>3683727227</v>
      </c>
      <c r="O7" s="27">
        <v>798754305</v>
      </c>
      <c r="P7" s="27">
        <v>803891555</v>
      </c>
      <c r="Q7" s="27">
        <v>1975826664</v>
      </c>
      <c r="R7" s="27">
        <v>3578472524</v>
      </c>
      <c r="S7" s="27"/>
      <c r="T7" s="27"/>
      <c r="U7" s="27"/>
      <c r="V7" s="27"/>
      <c r="W7" s="27">
        <v>11021239910</v>
      </c>
      <c r="X7" s="27">
        <v>9858789997</v>
      </c>
      <c r="Y7" s="27">
        <v>1162449913</v>
      </c>
      <c r="Z7" s="7">
        <v>11.79</v>
      </c>
      <c r="AA7" s="25">
        <v>12818682300</v>
      </c>
    </row>
    <row r="8" spans="1:27" ht="13.5">
      <c r="A8" s="5" t="s">
        <v>35</v>
      </c>
      <c r="B8" s="3"/>
      <c r="C8" s="22">
        <v>282513916</v>
      </c>
      <c r="D8" s="22"/>
      <c r="E8" s="23">
        <v>281627603</v>
      </c>
      <c r="F8" s="24">
        <v>242410783</v>
      </c>
      <c r="G8" s="24">
        <v>14499700</v>
      </c>
      <c r="H8" s="24">
        <v>11615665</v>
      </c>
      <c r="I8" s="24">
        <v>17019153</v>
      </c>
      <c r="J8" s="24">
        <v>43134518</v>
      </c>
      <c r="K8" s="24">
        <v>16302604</v>
      </c>
      <c r="L8" s="24">
        <v>14007038</v>
      </c>
      <c r="M8" s="24">
        <v>12418637</v>
      </c>
      <c r="N8" s="24">
        <v>42728279</v>
      </c>
      <c r="O8" s="24">
        <v>18617422</v>
      </c>
      <c r="P8" s="24">
        <v>16801745</v>
      </c>
      <c r="Q8" s="24">
        <v>19231832</v>
      </c>
      <c r="R8" s="24">
        <v>54650999</v>
      </c>
      <c r="S8" s="24"/>
      <c r="T8" s="24"/>
      <c r="U8" s="24"/>
      <c r="V8" s="24"/>
      <c r="W8" s="24">
        <v>140513796</v>
      </c>
      <c r="X8" s="24">
        <v>101466559</v>
      </c>
      <c r="Y8" s="24">
        <v>39047237</v>
      </c>
      <c r="Z8" s="6">
        <v>38.48</v>
      </c>
      <c r="AA8" s="22">
        <v>242410783</v>
      </c>
    </row>
    <row r="9" spans="1:27" ht="13.5">
      <c r="A9" s="2" t="s">
        <v>36</v>
      </c>
      <c r="B9" s="3"/>
      <c r="C9" s="19">
        <f aca="true" t="shared" si="1" ref="C9:Y9">SUM(C10:C14)</f>
        <v>2884042801</v>
      </c>
      <c r="D9" s="19">
        <f>SUM(D10:D14)</f>
        <v>0</v>
      </c>
      <c r="E9" s="20">
        <f t="shared" si="1"/>
        <v>3315492127</v>
      </c>
      <c r="F9" s="21">
        <f t="shared" si="1"/>
        <v>3594626271</v>
      </c>
      <c r="G9" s="21">
        <f t="shared" si="1"/>
        <v>73718169</v>
      </c>
      <c r="H9" s="21">
        <f t="shared" si="1"/>
        <v>202299983</v>
      </c>
      <c r="I9" s="21">
        <f t="shared" si="1"/>
        <v>176411003</v>
      </c>
      <c r="J9" s="21">
        <f t="shared" si="1"/>
        <v>452429155</v>
      </c>
      <c r="K9" s="21">
        <f t="shared" si="1"/>
        <v>157998590</v>
      </c>
      <c r="L9" s="21">
        <f t="shared" si="1"/>
        <v>221422294</v>
      </c>
      <c r="M9" s="21">
        <f t="shared" si="1"/>
        <v>188812804</v>
      </c>
      <c r="N9" s="21">
        <f t="shared" si="1"/>
        <v>568233688</v>
      </c>
      <c r="O9" s="21">
        <f t="shared" si="1"/>
        <v>99757427</v>
      </c>
      <c r="P9" s="21">
        <f t="shared" si="1"/>
        <v>166352134</v>
      </c>
      <c r="Q9" s="21">
        <f t="shared" si="1"/>
        <v>368530673</v>
      </c>
      <c r="R9" s="21">
        <f t="shared" si="1"/>
        <v>634640234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1655303077</v>
      </c>
      <c r="X9" s="21">
        <f t="shared" si="1"/>
        <v>2010545695</v>
      </c>
      <c r="Y9" s="21">
        <f t="shared" si="1"/>
        <v>-355242618</v>
      </c>
      <c r="Z9" s="4">
        <f>+IF(X9&lt;&gt;0,+(Y9/X9)*100,0)</f>
        <v>-17.668965141326968</v>
      </c>
      <c r="AA9" s="19">
        <f>SUM(AA10:AA14)</f>
        <v>3594626271</v>
      </c>
    </row>
    <row r="10" spans="1:27" ht="13.5">
      <c r="A10" s="5" t="s">
        <v>37</v>
      </c>
      <c r="B10" s="3"/>
      <c r="C10" s="22">
        <v>102673486</v>
      </c>
      <c r="D10" s="22"/>
      <c r="E10" s="23">
        <v>96804487</v>
      </c>
      <c r="F10" s="24">
        <v>111745849</v>
      </c>
      <c r="G10" s="24">
        <v>7030560</v>
      </c>
      <c r="H10" s="24">
        <v>4871138</v>
      </c>
      <c r="I10" s="24">
        <v>6782004</v>
      </c>
      <c r="J10" s="24">
        <v>18683702</v>
      </c>
      <c r="K10" s="24">
        <v>4842646</v>
      </c>
      <c r="L10" s="24">
        <v>2723113</v>
      </c>
      <c r="M10" s="24">
        <v>6432236</v>
      </c>
      <c r="N10" s="24">
        <v>13997995</v>
      </c>
      <c r="O10" s="24">
        <v>6143047</v>
      </c>
      <c r="P10" s="24">
        <v>12068816</v>
      </c>
      <c r="Q10" s="24">
        <v>8554678</v>
      </c>
      <c r="R10" s="24">
        <v>26766541</v>
      </c>
      <c r="S10" s="24"/>
      <c r="T10" s="24"/>
      <c r="U10" s="24"/>
      <c r="V10" s="24"/>
      <c r="W10" s="24">
        <v>59448238</v>
      </c>
      <c r="X10" s="24">
        <v>62879559</v>
      </c>
      <c r="Y10" s="24">
        <v>-3431321</v>
      </c>
      <c r="Z10" s="6">
        <v>-5.46</v>
      </c>
      <c r="AA10" s="22">
        <v>111745849</v>
      </c>
    </row>
    <row r="11" spans="1:27" ht="13.5">
      <c r="A11" s="5" t="s">
        <v>38</v>
      </c>
      <c r="B11" s="3"/>
      <c r="C11" s="22">
        <v>86704018</v>
      </c>
      <c r="D11" s="22"/>
      <c r="E11" s="23">
        <v>123769544</v>
      </c>
      <c r="F11" s="24">
        <v>137775271</v>
      </c>
      <c r="G11" s="24">
        <v>2123931</v>
      </c>
      <c r="H11" s="24">
        <v>3234775</v>
      </c>
      <c r="I11" s="24">
        <v>6143411</v>
      </c>
      <c r="J11" s="24">
        <v>11502117</v>
      </c>
      <c r="K11" s="24">
        <v>4805363</v>
      </c>
      <c r="L11" s="24">
        <v>8458669</v>
      </c>
      <c r="M11" s="24">
        <v>13023131</v>
      </c>
      <c r="N11" s="24">
        <v>26287163</v>
      </c>
      <c r="O11" s="24">
        <v>5989862</v>
      </c>
      <c r="P11" s="24">
        <v>12875522</v>
      </c>
      <c r="Q11" s="24">
        <v>11192506</v>
      </c>
      <c r="R11" s="24">
        <v>30057890</v>
      </c>
      <c r="S11" s="24"/>
      <c r="T11" s="24"/>
      <c r="U11" s="24"/>
      <c r="V11" s="24"/>
      <c r="W11" s="24">
        <v>67847170</v>
      </c>
      <c r="X11" s="24">
        <v>53957160</v>
      </c>
      <c r="Y11" s="24">
        <v>13890010</v>
      </c>
      <c r="Z11" s="6">
        <v>25.74</v>
      </c>
      <c r="AA11" s="22">
        <v>137775271</v>
      </c>
    </row>
    <row r="12" spans="1:27" ht="13.5">
      <c r="A12" s="5" t="s">
        <v>39</v>
      </c>
      <c r="B12" s="3"/>
      <c r="C12" s="22">
        <v>1225033937</v>
      </c>
      <c r="D12" s="22"/>
      <c r="E12" s="23">
        <v>1194620009</v>
      </c>
      <c r="F12" s="24">
        <v>1197452546</v>
      </c>
      <c r="G12" s="24">
        <v>37238928</v>
      </c>
      <c r="H12" s="24">
        <v>81703962</v>
      </c>
      <c r="I12" s="24">
        <v>68717035</v>
      </c>
      <c r="J12" s="24">
        <v>187659925</v>
      </c>
      <c r="K12" s="24">
        <v>56762020</v>
      </c>
      <c r="L12" s="24">
        <v>74333408</v>
      </c>
      <c r="M12" s="24">
        <v>52162649</v>
      </c>
      <c r="N12" s="24">
        <v>183258077</v>
      </c>
      <c r="O12" s="24">
        <v>21301673</v>
      </c>
      <c r="P12" s="24">
        <v>55875818</v>
      </c>
      <c r="Q12" s="24">
        <v>79656490</v>
      </c>
      <c r="R12" s="24">
        <v>156833981</v>
      </c>
      <c r="S12" s="24"/>
      <c r="T12" s="24"/>
      <c r="U12" s="24"/>
      <c r="V12" s="24"/>
      <c r="W12" s="24">
        <v>527751983</v>
      </c>
      <c r="X12" s="24">
        <v>867172497</v>
      </c>
      <c r="Y12" s="24">
        <v>-339420514</v>
      </c>
      <c r="Z12" s="6">
        <v>-39.14</v>
      </c>
      <c r="AA12" s="22">
        <v>1197452546</v>
      </c>
    </row>
    <row r="13" spans="1:27" ht="13.5">
      <c r="A13" s="5" t="s">
        <v>40</v>
      </c>
      <c r="B13" s="3"/>
      <c r="C13" s="22">
        <v>1203137936</v>
      </c>
      <c r="D13" s="22"/>
      <c r="E13" s="23">
        <v>1605746301</v>
      </c>
      <c r="F13" s="24">
        <v>1845533626</v>
      </c>
      <c r="G13" s="24">
        <v>17355624</v>
      </c>
      <c r="H13" s="24">
        <v>59134097</v>
      </c>
      <c r="I13" s="24">
        <v>67171019</v>
      </c>
      <c r="J13" s="24">
        <v>143660740</v>
      </c>
      <c r="K13" s="24">
        <v>65516566</v>
      </c>
      <c r="L13" s="24">
        <v>100434390</v>
      </c>
      <c r="M13" s="24">
        <v>96388328</v>
      </c>
      <c r="N13" s="24">
        <v>262339284</v>
      </c>
      <c r="O13" s="24">
        <v>43330006</v>
      </c>
      <c r="P13" s="24">
        <v>59714947</v>
      </c>
      <c r="Q13" s="24">
        <v>247069995</v>
      </c>
      <c r="R13" s="24">
        <v>350114948</v>
      </c>
      <c r="S13" s="24"/>
      <c r="T13" s="24"/>
      <c r="U13" s="24"/>
      <c r="V13" s="24"/>
      <c r="W13" s="24">
        <v>756114972</v>
      </c>
      <c r="X13" s="24">
        <v>830901064</v>
      </c>
      <c r="Y13" s="24">
        <v>-74786092</v>
      </c>
      <c r="Z13" s="6">
        <v>-9</v>
      </c>
      <c r="AA13" s="22">
        <v>1845533626</v>
      </c>
    </row>
    <row r="14" spans="1:27" ht="13.5">
      <c r="A14" s="5" t="s">
        <v>41</v>
      </c>
      <c r="B14" s="3"/>
      <c r="C14" s="25">
        <v>266493424</v>
      </c>
      <c r="D14" s="25"/>
      <c r="E14" s="26">
        <v>294551786</v>
      </c>
      <c r="F14" s="27">
        <v>302118979</v>
      </c>
      <c r="G14" s="27">
        <v>9969126</v>
      </c>
      <c r="H14" s="27">
        <v>53356011</v>
      </c>
      <c r="I14" s="27">
        <v>27597534</v>
      </c>
      <c r="J14" s="27">
        <v>90922671</v>
      </c>
      <c r="K14" s="27">
        <v>26071995</v>
      </c>
      <c r="L14" s="27">
        <v>35472714</v>
      </c>
      <c r="M14" s="27">
        <v>20806460</v>
      </c>
      <c r="N14" s="27">
        <v>82351169</v>
      </c>
      <c r="O14" s="27">
        <v>22992839</v>
      </c>
      <c r="P14" s="27">
        <v>25817031</v>
      </c>
      <c r="Q14" s="27">
        <v>22057004</v>
      </c>
      <c r="R14" s="27">
        <v>70866874</v>
      </c>
      <c r="S14" s="27"/>
      <c r="T14" s="27"/>
      <c r="U14" s="27"/>
      <c r="V14" s="27"/>
      <c r="W14" s="27">
        <v>244140714</v>
      </c>
      <c r="X14" s="27">
        <v>195635415</v>
      </c>
      <c r="Y14" s="27">
        <v>48505299</v>
      </c>
      <c r="Z14" s="7">
        <v>24.79</v>
      </c>
      <c r="AA14" s="25">
        <v>302118979</v>
      </c>
    </row>
    <row r="15" spans="1:27" ht="13.5">
      <c r="A15" s="2" t="s">
        <v>42</v>
      </c>
      <c r="B15" s="8"/>
      <c r="C15" s="19">
        <f aca="true" t="shared" si="2" ref="C15:Y15">SUM(C16:C18)</f>
        <v>2216340398</v>
      </c>
      <c r="D15" s="19">
        <f>SUM(D16:D18)</f>
        <v>0</v>
      </c>
      <c r="E15" s="20">
        <f t="shared" si="2"/>
        <v>1904755877</v>
      </c>
      <c r="F15" s="21">
        <f t="shared" si="2"/>
        <v>2024451179</v>
      </c>
      <c r="G15" s="21">
        <f t="shared" si="2"/>
        <v>34009727</v>
      </c>
      <c r="H15" s="21">
        <f t="shared" si="2"/>
        <v>167425983</v>
      </c>
      <c r="I15" s="21">
        <f t="shared" si="2"/>
        <v>194422213</v>
      </c>
      <c r="J15" s="21">
        <f t="shared" si="2"/>
        <v>395857923</v>
      </c>
      <c r="K15" s="21">
        <f t="shared" si="2"/>
        <v>183380559</v>
      </c>
      <c r="L15" s="21">
        <f t="shared" si="2"/>
        <v>190442734</v>
      </c>
      <c r="M15" s="21">
        <f t="shared" si="2"/>
        <v>189647200</v>
      </c>
      <c r="N15" s="21">
        <f t="shared" si="2"/>
        <v>563470493</v>
      </c>
      <c r="O15" s="21">
        <f t="shared" si="2"/>
        <v>91276854</v>
      </c>
      <c r="P15" s="21">
        <f t="shared" si="2"/>
        <v>111215490</v>
      </c>
      <c r="Q15" s="21">
        <f t="shared" si="2"/>
        <v>164115459</v>
      </c>
      <c r="R15" s="21">
        <f t="shared" si="2"/>
        <v>366607803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1325936219</v>
      </c>
      <c r="X15" s="21">
        <f t="shared" si="2"/>
        <v>1152599501</v>
      </c>
      <c r="Y15" s="21">
        <f t="shared" si="2"/>
        <v>173336718</v>
      </c>
      <c r="Z15" s="4">
        <f>+IF(X15&lt;&gt;0,+(Y15/X15)*100,0)</f>
        <v>15.038763928807219</v>
      </c>
      <c r="AA15" s="19">
        <f>SUM(AA16:AA18)</f>
        <v>2024451179</v>
      </c>
    </row>
    <row r="16" spans="1:27" ht="13.5">
      <c r="A16" s="5" t="s">
        <v>43</v>
      </c>
      <c r="B16" s="3"/>
      <c r="C16" s="22">
        <v>445365980</v>
      </c>
      <c r="D16" s="22"/>
      <c r="E16" s="23">
        <v>305929076</v>
      </c>
      <c r="F16" s="24">
        <v>321020290</v>
      </c>
      <c r="G16" s="24">
        <v>26743351</v>
      </c>
      <c r="H16" s="24">
        <v>25344557</v>
      </c>
      <c r="I16" s="24">
        <v>29010726</v>
      </c>
      <c r="J16" s="24">
        <v>81098634</v>
      </c>
      <c r="K16" s="24">
        <v>26607915</v>
      </c>
      <c r="L16" s="24">
        <v>25496060</v>
      </c>
      <c r="M16" s="24">
        <v>24888703</v>
      </c>
      <c r="N16" s="24">
        <v>76992678</v>
      </c>
      <c r="O16" s="24">
        <v>25447849</v>
      </c>
      <c r="P16" s="24">
        <v>33128839</v>
      </c>
      <c r="Q16" s="24">
        <v>27142930</v>
      </c>
      <c r="R16" s="24">
        <v>85719618</v>
      </c>
      <c r="S16" s="24"/>
      <c r="T16" s="24"/>
      <c r="U16" s="24"/>
      <c r="V16" s="24"/>
      <c r="W16" s="24">
        <v>243810930</v>
      </c>
      <c r="X16" s="24">
        <v>224640417</v>
      </c>
      <c r="Y16" s="24">
        <v>19170513</v>
      </c>
      <c r="Z16" s="6">
        <v>8.53</v>
      </c>
      <c r="AA16" s="22">
        <v>321020290</v>
      </c>
    </row>
    <row r="17" spans="1:27" ht="13.5">
      <c r="A17" s="5" t="s">
        <v>44</v>
      </c>
      <c r="B17" s="3"/>
      <c r="C17" s="22">
        <v>1763369033</v>
      </c>
      <c r="D17" s="22"/>
      <c r="E17" s="23">
        <v>1592599391</v>
      </c>
      <c r="F17" s="24">
        <v>1694798774</v>
      </c>
      <c r="G17" s="24">
        <v>7142649</v>
      </c>
      <c r="H17" s="24">
        <v>142913887</v>
      </c>
      <c r="I17" s="24">
        <v>174731144</v>
      </c>
      <c r="J17" s="24">
        <v>324787680</v>
      </c>
      <c r="K17" s="24">
        <v>156465698</v>
      </c>
      <c r="L17" s="24">
        <v>164285391</v>
      </c>
      <c r="M17" s="24">
        <v>164377162</v>
      </c>
      <c r="N17" s="24">
        <v>485128251</v>
      </c>
      <c r="O17" s="24">
        <v>64837730</v>
      </c>
      <c r="P17" s="24">
        <v>75978556</v>
      </c>
      <c r="Q17" s="24">
        <v>135332492</v>
      </c>
      <c r="R17" s="24">
        <v>276148778</v>
      </c>
      <c r="S17" s="24"/>
      <c r="T17" s="24"/>
      <c r="U17" s="24"/>
      <c r="V17" s="24"/>
      <c r="W17" s="24">
        <v>1086064709</v>
      </c>
      <c r="X17" s="24">
        <v>923131927</v>
      </c>
      <c r="Y17" s="24">
        <v>162932782</v>
      </c>
      <c r="Z17" s="6">
        <v>17.65</v>
      </c>
      <c r="AA17" s="22">
        <v>1694798774</v>
      </c>
    </row>
    <row r="18" spans="1:27" ht="13.5">
      <c r="A18" s="5" t="s">
        <v>45</v>
      </c>
      <c r="B18" s="3"/>
      <c r="C18" s="22">
        <v>7605385</v>
      </c>
      <c r="D18" s="22"/>
      <c r="E18" s="23">
        <v>6227410</v>
      </c>
      <c r="F18" s="24">
        <v>8632115</v>
      </c>
      <c r="G18" s="24">
        <v>123727</v>
      </c>
      <c r="H18" s="24">
        <v>-832461</v>
      </c>
      <c r="I18" s="24">
        <v>-9319657</v>
      </c>
      <c r="J18" s="24">
        <v>-10028391</v>
      </c>
      <c r="K18" s="24">
        <v>306946</v>
      </c>
      <c r="L18" s="24">
        <v>661283</v>
      </c>
      <c r="M18" s="24">
        <v>381335</v>
      </c>
      <c r="N18" s="24">
        <v>1349564</v>
      </c>
      <c r="O18" s="24">
        <v>991275</v>
      </c>
      <c r="P18" s="24">
        <v>2108095</v>
      </c>
      <c r="Q18" s="24">
        <v>1640037</v>
      </c>
      <c r="R18" s="24">
        <v>4739407</v>
      </c>
      <c r="S18" s="24"/>
      <c r="T18" s="24"/>
      <c r="U18" s="24"/>
      <c r="V18" s="24"/>
      <c r="W18" s="24">
        <v>-3939420</v>
      </c>
      <c r="X18" s="24">
        <v>4827157</v>
      </c>
      <c r="Y18" s="24">
        <v>-8766577</v>
      </c>
      <c r="Z18" s="6">
        <v>-181.61</v>
      </c>
      <c r="AA18" s="22">
        <v>8632115</v>
      </c>
    </row>
    <row r="19" spans="1:27" ht="13.5">
      <c r="A19" s="2" t="s">
        <v>46</v>
      </c>
      <c r="B19" s="8"/>
      <c r="C19" s="19">
        <f aca="true" t="shared" si="3" ref="C19:Y19">SUM(C20:C23)</f>
        <v>17564032592</v>
      </c>
      <c r="D19" s="19">
        <f>SUM(D20:D23)</f>
        <v>0</v>
      </c>
      <c r="E19" s="20">
        <f t="shared" si="3"/>
        <v>18585870376</v>
      </c>
      <c r="F19" s="21">
        <f t="shared" si="3"/>
        <v>18799829809</v>
      </c>
      <c r="G19" s="21">
        <f t="shared" si="3"/>
        <v>1516577871</v>
      </c>
      <c r="H19" s="21">
        <f t="shared" si="3"/>
        <v>1570891128</v>
      </c>
      <c r="I19" s="21">
        <f t="shared" si="3"/>
        <v>1640149781</v>
      </c>
      <c r="J19" s="21">
        <f t="shared" si="3"/>
        <v>4727618780</v>
      </c>
      <c r="K19" s="21">
        <f t="shared" si="3"/>
        <v>1528134817</v>
      </c>
      <c r="L19" s="21">
        <f t="shared" si="3"/>
        <v>1517391721</v>
      </c>
      <c r="M19" s="21">
        <f t="shared" si="3"/>
        <v>1522384571</v>
      </c>
      <c r="N19" s="21">
        <f t="shared" si="3"/>
        <v>4567911109</v>
      </c>
      <c r="O19" s="21">
        <f t="shared" si="3"/>
        <v>1674196371</v>
      </c>
      <c r="P19" s="21">
        <f t="shared" si="3"/>
        <v>1593659390</v>
      </c>
      <c r="Q19" s="21">
        <f t="shared" si="3"/>
        <v>1607993860</v>
      </c>
      <c r="R19" s="21">
        <f t="shared" si="3"/>
        <v>4875849621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14171379510</v>
      </c>
      <c r="X19" s="21">
        <f t="shared" si="3"/>
        <v>13841174512</v>
      </c>
      <c r="Y19" s="21">
        <f t="shared" si="3"/>
        <v>330204998</v>
      </c>
      <c r="Z19" s="4">
        <f>+IF(X19&lt;&gt;0,+(Y19/X19)*100,0)</f>
        <v>2.3856718063464877</v>
      </c>
      <c r="AA19" s="19">
        <f>SUM(AA20:AA23)</f>
        <v>18799829809</v>
      </c>
    </row>
    <row r="20" spans="1:27" ht="13.5">
      <c r="A20" s="5" t="s">
        <v>47</v>
      </c>
      <c r="B20" s="3"/>
      <c r="C20" s="22">
        <v>11451336058</v>
      </c>
      <c r="D20" s="22"/>
      <c r="E20" s="23">
        <v>12056551029</v>
      </c>
      <c r="F20" s="24">
        <v>12061351029</v>
      </c>
      <c r="G20" s="24">
        <v>1045416612</v>
      </c>
      <c r="H20" s="24">
        <v>1075276350</v>
      </c>
      <c r="I20" s="24">
        <v>1098551606</v>
      </c>
      <c r="J20" s="24">
        <v>3219244568</v>
      </c>
      <c r="K20" s="24">
        <v>998531456</v>
      </c>
      <c r="L20" s="24">
        <v>971315853</v>
      </c>
      <c r="M20" s="24">
        <v>929496768</v>
      </c>
      <c r="N20" s="24">
        <v>2899344077</v>
      </c>
      <c r="O20" s="24">
        <v>968365251</v>
      </c>
      <c r="P20" s="24">
        <v>929935997</v>
      </c>
      <c r="Q20" s="24">
        <v>1024072392</v>
      </c>
      <c r="R20" s="24">
        <v>2922373640</v>
      </c>
      <c r="S20" s="24"/>
      <c r="T20" s="24"/>
      <c r="U20" s="24"/>
      <c r="V20" s="24"/>
      <c r="W20" s="24">
        <v>9040962285</v>
      </c>
      <c r="X20" s="24">
        <v>9019617600</v>
      </c>
      <c r="Y20" s="24">
        <v>21344685</v>
      </c>
      <c r="Z20" s="6">
        <v>0.24</v>
      </c>
      <c r="AA20" s="22">
        <v>12061351029</v>
      </c>
    </row>
    <row r="21" spans="1:27" ht="13.5">
      <c r="A21" s="5" t="s">
        <v>48</v>
      </c>
      <c r="B21" s="3"/>
      <c r="C21" s="22">
        <v>3139367312</v>
      </c>
      <c r="D21" s="22"/>
      <c r="E21" s="23">
        <v>3229391640</v>
      </c>
      <c r="F21" s="24">
        <v>3396542660</v>
      </c>
      <c r="G21" s="24">
        <v>237099279</v>
      </c>
      <c r="H21" s="24">
        <v>245822205</v>
      </c>
      <c r="I21" s="24">
        <v>262022795</v>
      </c>
      <c r="J21" s="24">
        <v>744944279</v>
      </c>
      <c r="K21" s="24">
        <v>264726038</v>
      </c>
      <c r="L21" s="24">
        <v>278665681</v>
      </c>
      <c r="M21" s="24">
        <v>313113887</v>
      </c>
      <c r="N21" s="24">
        <v>856505606</v>
      </c>
      <c r="O21" s="24">
        <v>411401829</v>
      </c>
      <c r="P21" s="24">
        <v>376865723</v>
      </c>
      <c r="Q21" s="24">
        <v>319632266</v>
      </c>
      <c r="R21" s="24">
        <v>1107899818</v>
      </c>
      <c r="S21" s="24"/>
      <c r="T21" s="24"/>
      <c r="U21" s="24"/>
      <c r="V21" s="24"/>
      <c r="W21" s="24">
        <v>2709349703</v>
      </c>
      <c r="X21" s="24">
        <v>2435065782</v>
      </c>
      <c r="Y21" s="24">
        <v>274283921</v>
      </c>
      <c r="Z21" s="6">
        <v>11.26</v>
      </c>
      <c r="AA21" s="22">
        <v>3396542660</v>
      </c>
    </row>
    <row r="22" spans="1:27" ht="13.5">
      <c r="A22" s="5" t="s">
        <v>49</v>
      </c>
      <c r="B22" s="3"/>
      <c r="C22" s="25">
        <v>1958315423</v>
      </c>
      <c r="D22" s="25"/>
      <c r="E22" s="26">
        <v>2051964451</v>
      </c>
      <c r="F22" s="27">
        <v>2111170074</v>
      </c>
      <c r="G22" s="27">
        <v>130542165</v>
      </c>
      <c r="H22" s="27">
        <v>148930684</v>
      </c>
      <c r="I22" s="27">
        <v>177755932</v>
      </c>
      <c r="J22" s="27">
        <v>457228781</v>
      </c>
      <c r="K22" s="27">
        <v>163913715</v>
      </c>
      <c r="L22" s="27">
        <v>167573509</v>
      </c>
      <c r="M22" s="27">
        <v>175512263</v>
      </c>
      <c r="N22" s="27">
        <v>506999487</v>
      </c>
      <c r="O22" s="27">
        <v>193031380</v>
      </c>
      <c r="P22" s="27">
        <v>184431887</v>
      </c>
      <c r="Q22" s="27">
        <v>162471064</v>
      </c>
      <c r="R22" s="27">
        <v>539934331</v>
      </c>
      <c r="S22" s="27"/>
      <c r="T22" s="27"/>
      <c r="U22" s="27"/>
      <c r="V22" s="27"/>
      <c r="W22" s="27">
        <v>1504162599</v>
      </c>
      <c r="X22" s="27">
        <v>1473436903</v>
      </c>
      <c r="Y22" s="27">
        <v>30725696</v>
      </c>
      <c r="Z22" s="7">
        <v>2.09</v>
      </c>
      <c r="AA22" s="25">
        <v>2111170074</v>
      </c>
    </row>
    <row r="23" spans="1:27" ht="13.5">
      <c r="A23" s="5" t="s">
        <v>50</v>
      </c>
      <c r="B23" s="3"/>
      <c r="C23" s="22">
        <v>1015013799</v>
      </c>
      <c r="D23" s="22"/>
      <c r="E23" s="23">
        <v>1247963256</v>
      </c>
      <c r="F23" s="24">
        <v>1230766046</v>
      </c>
      <c r="G23" s="24">
        <v>103519815</v>
      </c>
      <c r="H23" s="24">
        <v>100861889</v>
      </c>
      <c r="I23" s="24">
        <v>101819448</v>
      </c>
      <c r="J23" s="24">
        <v>306201152</v>
      </c>
      <c r="K23" s="24">
        <v>100963608</v>
      </c>
      <c r="L23" s="24">
        <v>99836678</v>
      </c>
      <c r="M23" s="24">
        <v>104261653</v>
      </c>
      <c r="N23" s="24">
        <v>305061939</v>
      </c>
      <c r="O23" s="24">
        <v>101397911</v>
      </c>
      <c r="P23" s="24">
        <v>102425783</v>
      </c>
      <c r="Q23" s="24">
        <v>101818138</v>
      </c>
      <c r="R23" s="24">
        <v>305641832</v>
      </c>
      <c r="S23" s="24"/>
      <c r="T23" s="24"/>
      <c r="U23" s="24"/>
      <c r="V23" s="24"/>
      <c r="W23" s="24">
        <v>916904923</v>
      </c>
      <c r="X23" s="24">
        <v>913054227</v>
      </c>
      <c r="Y23" s="24">
        <v>3850696</v>
      </c>
      <c r="Z23" s="6">
        <v>0.42</v>
      </c>
      <c r="AA23" s="22">
        <v>1230766046</v>
      </c>
    </row>
    <row r="24" spans="1:27" ht="13.5">
      <c r="A24" s="2" t="s">
        <v>51</v>
      </c>
      <c r="B24" s="8" t="s">
        <v>52</v>
      </c>
      <c r="C24" s="19">
        <v>245034269</v>
      </c>
      <c r="D24" s="19"/>
      <c r="E24" s="20">
        <v>235010804</v>
      </c>
      <c r="F24" s="21">
        <v>236343768</v>
      </c>
      <c r="G24" s="21">
        <v>10810197</v>
      </c>
      <c r="H24" s="21">
        <v>23808464</v>
      </c>
      <c r="I24" s="21">
        <v>26555682</v>
      </c>
      <c r="J24" s="21">
        <v>61174343</v>
      </c>
      <c r="K24" s="21">
        <v>15178002</v>
      </c>
      <c r="L24" s="21">
        <v>25710776</v>
      </c>
      <c r="M24" s="21">
        <v>12956464</v>
      </c>
      <c r="N24" s="21">
        <v>53845242</v>
      </c>
      <c r="O24" s="21">
        <v>15416397</v>
      </c>
      <c r="P24" s="21">
        <v>26328061</v>
      </c>
      <c r="Q24" s="21">
        <v>26445716</v>
      </c>
      <c r="R24" s="21">
        <v>68190174</v>
      </c>
      <c r="S24" s="21"/>
      <c r="T24" s="21"/>
      <c r="U24" s="21"/>
      <c r="V24" s="21"/>
      <c r="W24" s="21">
        <v>183209759</v>
      </c>
      <c r="X24" s="21">
        <v>175220657</v>
      </c>
      <c r="Y24" s="21">
        <v>7989102</v>
      </c>
      <c r="Z24" s="4">
        <v>4.56</v>
      </c>
      <c r="AA24" s="19">
        <v>236343768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35220380413</v>
      </c>
      <c r="D25" s="40">
        <f>+D5+D9+D15+D19+D24</f>
        <v>0</v>
      </c>
      <c r="E25" s="41">
        <f t="shared" si="4"/>
        <v>36697919424</v>
      </c>
      <c r="F25" s="42">
        <f t="shared" si="4"/>
        <v>38020498637</v>
      </c>
      <c r="G25" s="42">
        <f t="shared" si="4"/>
        <v>3171763707</v>
      </c>
      <c r="H25" s="42">
        <f t="shared" si="4"/>
        <v>3479510322</v>
      </c>
      <c r="I25" s="42">
        <f t="shared" si="4"/>
        <v>2846776249</v>
      </c>
      <c r="J25" s="42">
        <f t="shared" si="4"/>
        <v>9498050278</v>
      </c>
      <c r="K25" s="42">
        <f t="shared" si="4"/>
        <v>2699684450</v>
      </c>
      <c r="L25" s="42">
        <f t="shared" si="4"/>
        <v>2703687569</v>
      </c>
      <c r="M25" s="42">
        <f t="shared" si="4"/>
        <v>4151641846</v>
      </c>
      <c r="N25" s="42">
        <f t="shared" si="4"/>
        <v>9555013865</v>
      </c>
      <c r="O25" s="42">
        <f t="shared" si="4"/>
        <v>2735990841</v>
      </c>
      <c r="P25" s="42">
        <f t="shared" si="4"/>
        <v>2720736782</v>
      </c>
      <c r="Q25" s="42">
        <f t="shared" si="4"/>
        <v>4188844248</v>
      </c>
      <c r="R25" s="42">
        <f t="shared" si="4"/>
        <v>9645571871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28698636014</v>
      </c>
      <c r="X25" s="42">
        <f t="shared" si="4"/>
        <v>27407895919</v>
      </c>
      <c r="Y25" s="42">
        <f t="shared" si="4"/>
        <v>1290740095</v>
      </c>
      <c r="Z25" s="43">
        <f>+IF(X25&lt;&gt;0,+(Y25/X25)*100,0)</f>
        <v>4.709373163173825</v>
      </c>
      <c r="AA25" s="40">
        <f>+AA5+AA9+AA15+AA19+AA24</f>
        <v>38020498637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5247308298</v>
      </c>
      <c r="D28" s="19">
        <f>SUM(D29:D31)</f>
        <v>0</v>
      </c>
      <c r="E28" s="20">
        <f t="shared" si="5"/>
        <v>6359898980</v>
      </c>
      <c r="F28" s="21">
        <f t="shared" si="5"/>
        <v>6691627057</v>
      </c>
      <c r="G28" s="21">
        <f t="shared" si="5"/>
        <v>403245948</v>
      </c>
      <c r="H28" s="21">
        <f t="shared" si="5"/>
        <v>475814877</v>
      </c>
      <c r="I28" s="21">
        <f t="shared" si="5"/>
        <v>495219784</v>
      </c>
      <c r="J28" s="21">
        <f t="shared" si="5"/>
        <v>1374280609</v>
      </c>
      <c r="K28" s="21">
        <f t="shared" si="5"/>
        <v>440278226</v>
      </c>
      <c r="L28" s="21">
        <f t="shared" si="5"/>
        <v>558491449</v>
      </c>
      <c r="M28" s="21">
        <f t="shared" si="5"/>
        <v>443855511</v>
      </c>
      <c r="N28" s="21">
        <f t="shared" si="5"/>
        <v>1442625186</v>
      </c>
      <c r="O28" s="21">
        <f t="shared" si="5"/>
        <v>427947668</v>
      </c>
      <c r="P28" s="21">
        <f t="shared" si="5"/>
        <v>431974719</v>
      </c>
      <c r="Q28" s="21">
        <f t="shared" si="5"/>
        <v>477651118</v>
      </c>
      <c r="R28" s="21">
        <f t="shared" si="5"/>
        <v>1337573505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4154479300</v>
      </c>
      <c r="X28" s="21">
        <f t="shared" si="5"/>
        <v>4614573170</v>
      </c>
      <c r="Y28" s="21">
        <f t="shared" si="5"/>
        <v>-460093870</v>
      </c>
      <c r="Z28" s="4">
        <f>+IF(X28&lt;&gt;0,+(Y28/X28)*100,0)</f>
        <v>-9.970453453661458</v>
      </c>
      <c r="AA28" s="19">
        <f>SUM(AA29:AA31)</f>
        <v>6691627057</v>
      </c>
    </row>
    <row r="29" spans="1:27" ht="13.5">
      <c r="A29" s="5" t="s">
        <v>33</v>
      </c>
      <c r="B29" s="3"/>
      <c r="C29" s="22">
        <v>866729283</v>
      </c>
      <c r="D29" s="22"/>
      <c r="E29" s="23">
        <v>1119342561</v>
      </c>
      <c r="F29" s="24">
        <v>1108413593</v>
      </c>
      <c r="G29" s="24">
        <v>57628351</v>
      </c>
      <c r="H29" s="24">
        <v>63943671</v>
      </c>
      <c r="I29" s="24">
        <v>79887213</v>
      </c>
      <c r="J29" s="24">
        <v>201459235</v>
      </c>
      <c r="K29" s="24">
        <v>62135200</v>
      </c>
      <c r="L29" s="24">
        <v>90076153</v>
      </c>
      <c r="M29" s="24">
        <v>71391057</v>
      </c>
      <c r="N29" s="24">
        <v>223602410</v>
      </c>
      <c r="O29" s="24">
        <v>73544425</v>
      </c>
      <c r="P29" s="24">
        <v>48550031</v>
      </c>
      <c r="Q29" s="24">
        <v>81413139</v>
      </c>
      <c r="R29" s="24">
        <v>203507595</v>
      </c>
      <c r="S29" s="24"/>
      <c r="T29" s="24"/>
      <c r="U29" s="24"/>
      <c r="V29" s="24"/>
      <c r="W29" s="24">
        <v>628569240</v>
      </c>
      <c r="X29" s="24">
        <v>788807514</v>
      </c>
      <c r="Y29" s="24">
        <v>-160238274</v>
      </c>
      <c r="Z29" s="6">
        <v>-20.31</v>
      </c>
      <c r="AA29" s="22">
        <v>1108413593</v>
      </c>
    </row>
    <row r="30" spans="1:27" ht="13.5">
      <c r="A30" s="5" t="s">
        <v>34</v>
      </c>
      <c r="B30" s="3"/>
      <c r="C30" s="25">
        <v>2278577538</v>
      </c>
      <c r="D30" s="25"/>
      <c r="E30" s="26">
        <v>2816141057</v>
      </c>
      <c r="F30" s="27">
        <v>2996164136</v>
      </c>
      <c r="G30" s="27">
        <v>192412775</v>
      </c>
      <c r="H30" s="27">
        <v>199041255</v>
      </c>
      <c r="I30" s="27">
        <v>218429337</v>
      </c>
      <c r="J30" s="27">
        <v>609883367</v>
      </c>
      <c r="K30" s="27">
        <v>209040816</v>
      </c>
      <c r="L30" s="27">
        <v>235668684</v>
      </c>
      <c r="M30" s="27">
        <v>205366682</v>
      </c>
      <c r="N30" s="27">
        <v>650076182</v>
      </c>
      <c r="O30" s="27">
        <v>206750554</v>
      </c>
      <c r="P30" s="27">
        <v>193161111</v>
      </c>
      <c r="Q30" s="27">
        <v>227774390</v>
      </c>
      <c r="R30" s="27">
        <v>627686055</v>
      </c>
      <c r="S30" s="27"/>
      <c r="T30" s="27"/>
      <c r="U30" s="27"/>
      <c r="V30" s="27"/>
      <c r="W30" s="27">
        <v>1887645604</v>
      </c>
      <c r="X30" s="27">
        <v>2069905900</v>
      </c>
      <c r="Y30" s="27">
        <v>-182260296</v>
      </c>
      <c r="Z30" s="7">
        <v>-8.81</v>
      </c>
      <c r="AA30" s="25">
        <v>2996164136</v>
      </c>
    </row>
    <row r="31" spans="1:27" ht="13.5">
      <c r="A31" s="5" t="s">
        <v>35</v>
      </c>
      <c r="B31" s="3"/>
      <c r="C31" s="22">
        <v>2102001477</v>
      </c>
      <c r="D31" s="22"/>
      <c r="E31" s="23">
        <v>2424415362</v>
      </c>
      <c r="F31" s="24">
        <v>2587049328</v>
      </c>
      <c r="G31" s="24">
        <v>153204822</v>
      </c>
      <c r="H31" s="24">
        <v>212829951</v>
      </c>
      <c r="I31" s="24">
        <v>196903234</v>
      </c>
      <c r="J31" s="24">
        <v>562938007</v>
      </c>
      <c r="K31" s="24">
        <v>169102210</v>
      </c>
      <c r="L31" s="24">
        <v>232746612</v>
      </c>
      <c r="M31" s="24">
        <v>167097772</v>
      </c>
      <c r="N31" s="24">
        <v>568946594</v>
      </c>
      <c r="O31" s="24">
        <v>147652689</v>
      </c>
      <c r="P31" s="24">
        <v>190263577</v>
      </c>
      <c r="Q31" s="24">
        <v>168463589</v>
      </c>
      <c r="R31" s="24">
        <v>506379855</v>
      </c>
      <c r="S31" s="24"/>
      <c r="T31" s="24"/>
      <c r="U31" s="24"/>
      <c r="V31" s="24"/>
      <c r="W31" s="24">
        <v>1638264456</v>
      </c>
      <c r="X31" s="24">
        <v>1755859756</v>
      </c>
      <c r="Y31" s="24">
        <v>-117595300</v>
      </c>
      <c r="Z31" s="6">
        <v>-6.7</v>
      </c>
      <c r="AA31" s="22">
        <v>2587049328</v>
      </c>
    </row>
    <row r="32" spans="1:27" ht="13.5">
      <c r="A32" s="2" t="s">
        <v>36</v>
      </c>
      <c r="B32" s="3"/>
      <c r="C32" s="19">
        <f aca="true" t="shared" si="6" ref="C32:Y32">SUM(C33:C37)</f>
        <v>6510018786</v>
      </c>
      <c r="D32" s="19">
        <f>SUM(D33:D37)</f>
        <v>0</v>
      </c>
      <c r="E32" s="20">
        <f t="shared" si="6"/>
        <v>7662160195</v>
      </c>
      <c r="F32" s="21">
        <f t="shared" si="6"/>
        <v>7906267829</v>
      </c>
      <c r="G32" s="21">
        <f t="shared" si="6"/>
        <v>338891576</v>
      </c>
      <c r="H32" s="21">
        <f t="shared" si="6"/>
        <v>475747818</v>
      </c>
      <c r="I32" s="21">
        <f t="shared" si="6"/>
        <v>476449641</v>
      </c>
      <c r="J32" s="21">
        <f t="shared" si="6"/>
        <v>1291089035</v>
      </c>
      <c r="K32" s="21">
        <f t="shared" si="6"/>
        <v>437833155</v>
      </c>
      <c r="L32" s="21">
        <f t="shared" si="6"/>
        <v>720900203</v>
      </c>
      <c r="M32" s="21">
        <f t="shared" si="6"/>
        <v>516432308</v>
      </c>
      <c r="N32" s="21">
        <f t="shared" si="6"/>
        <v>1675165666</v>
      </c>
      <c r="O32" s="21">
        <f t="shared" si="6"/>
        <v>410185055</v>
      </c>
      <c r="P32" s="21">
        <f t="shared" si="6"/>
        <v>509492181</v>
      </c>
      <c r="Q32" s="21">
        <f t="shared" si="6"/>
        <v>539921873</v>
      </c>
      <c r="R32" s="21">
        <f t="shared" si="6"/>
        <v>1459599109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4425853810</v>
      </c>
      <c r="X32" s="21">
        <f t="shared" si="6"/>
        <v>4930813199</v>
      </c>
      <c r="Y32" s="21">
        <f t="shared" si="6"/>
        <v>-504959389</v>
      </c>
      <c r="Z32" s="4">
        <f>+IF(X32&lt;&gt;0,+(Y32/X32)*100,0)</f>
        <v>-10.240894729137356</v>
      </c>
      <c r="AA32" s="19">
        <f>SUM(AA33:AA37)</f>
        <v>7906267829</v>
      </c>
    </row>
    <row r="33" spans="1:27" ht="13.5">
      <c r="A33" s="5" t="s">
        <v>37</v>
      </c>
      <c r="B33" s="3"/>
      <c r="C33" s="22">
        <v>577416529</v>
      </c>
      <c r="D33" s="22"/>
      <c r="E33" s="23">
        <v>651428340</v>
      </c>
      <c r="F33" s="24">
        <v>634526194</v>
      </c>
      <c r="G33" s="24">
        <v>38542221</v>
      </c>
      <c r="H33" s="24">
        <v>43760210</v>
      </c>
      <c r="I33" s="24">
        <v>47015632</v>
      </c>
      <c r="J33" s="24">
        <v>129318063</v>
      </c>
      <c r="K33" s="24">
        <v>47154449</v>
      </c>
      <c r="L33" s="24">
        <v>73631873</v>
      </c>
      <c r="M33" s="24">
        <v>49971349</v>
      </c>
      <c r="N33" s="24">
        <v>170757671</v>
      </c>
      <c r="O33" s="24">
        <v>40207917</v>
      </c>
      <c r="P33" s="24">
        <v>50945961</v>
      </c>
      <c r="Q33" s="24">
        <v>52447230</v>
      </c>
      <c r="R33" s="24">
        <v>143601108</v>
      </c>
      <c r="S33" s="24"/>
      <c r="T33" s="24"/>
      <c r="U33" s="24"/>
      <c r="V33" s="24"/>
      <c r="W33" s="24">
        <v>443676842</v>
      </c>
      <c r="X33" s="24">
        <v>490136885</v>
      </c>
      <c r="Y33" s="24">
        <v>-46460043</v>
      </c>
      <c r="Z33" s="6">
        <v>-9.48</v>
      </c>
      <c r="AA33" s="22">
        <v>634526194</v>
      </c>
    </row>
    <row r="34" spans="1:27" ht="13.5">
      <c r="A34" s="5" t="s">
        <v>38</v>
      </c>
      <c r="B34" s="3"/>
      <c r="C34" s="22">
        <v>1303793614</v>
      </c>
      <c r="D34" s="22"/>
      <c r="E34" s="23">
        <v>1543845450</v>
      </c>
      <c r="F34" s="24">
        <v>1539052953</v>
      </c>
      <c r="G34" s="24">
        <v>76679376</v>
      </c>
      <c r="H34" s="24">
        <v>100780383</v>
      </c>
      <c r="I34" s="24">
        <v>100163876</v>
      </c>
      <c r="J34" s="24">
        <v>277623635</v>
      </c>
      <c r="K34" s="24">
        <v>70673495</v>
      </c>
      <c r="L34" s="24">
        <v>156347983</v>
      </c>
      <c r="M34" s="24">
        <v>114397995</v>
      </c>
      <c r="N34" s="24">
        <v>341419473</v>
      </c>
      <c r="O34" s="24">
        <v>85492114</v>
      </c>
      <c r="P34" s="24">
        <v>130829969</v>
      </c>
      <c r="Q34" s="24">
        <v>121932102</v>
      </c>
      <c r="R34" s="24">
        <v>338254185</v>
      </c>
      <c r="S34" s="24"/>
      <c r="T34" s="24"/>
      <c r="U34" s="24"/>
      <c r="V34" s="24"/>
      <c r="W34" s="24">
        <v>957297293</v>
      </c>
      <c r="X34" s="24">
        <v>1126692467</v>
      </c>
      <c r="Y34" s="24">
        <v>-169395174</v>
      </c>
      <c r="Z34" s="6">
        <v>-15.03</v>
      </c>
      <c r="AA34" s="22">
        <v>1539052953</v>
      </c>
    </row>
    <row r="35" spans="1:27" ht="13.5">
      <c r="A35" s="5" t="s">
        <v>39</v>
      </c>
      <c r="B35" s="3"/>
      <c r="C35" s="22">
        <v>2514218353</v>
      </c>
      <c r="D35" s="22"/>
      <c r="E35" s="23">
        <v>2729102066</v>
      </c>
      <c r="F35" s="24">
        <v>2677711017</v>
      </c>
      <c r="G35" s="24">
        <v>117918846</v>
      </c>
      <c r="H35" s="24">
        <v>151062675</v>
      </c>
      <c r="I35" s="24">
        <v>152513095</v>
      </c>
      <c r="J35" s="24">
        <v>421494616</v>
      </c>
      <c r="K35" s="24">
        <v>139857262</v>
      </c>
      <c r="L35" s="24">
        <v>226332094</v>
      </c>
      <c r="M35" s="24">
        <v>146096699</v>
      </c>
      <c r="N35" s="24">
        <v>512286055</v>
      </c>
      <c r="O35" s="24">
        <v>128061489</v>
      </c>
      <c r="P35" s="24">
        <v>164792696</v>
      </c>
      <c r="Q35" s="24">
        <v>162747269</v>
      </c>
      <c r="R35" s="24">
        <v>455601454</v>
      </c>
      <c r="S35" s="24"/>
      <c r="T35" s="24"/>
      <c r="U35" s="24"/>
      <c r="V35" s="24"/>
      <c r="W35" s="24">
        <v>1389382125</v>
      </c>
      <c r="X35" s="24">
        <v>1444084937</v>
      </c>
      <c r="Y35" s="24">
        <v>-54702812</v>
      </c>
      <c r="Z35" s="6">
        <v>-3.79</v>
      </c>
      <c r="AA35" s="22">
        <v>2677711017</v>
      </c>
    </row>
    <row r="36" spans="1:27" ht="13.5">
      <c r="A36" s="5" t="s">
        <v>40</v>
      </c>
      <c r="B36" s="3"/>
      <c r="C36" s="22">
        <v>1248622953</v>
      </c>
      <c r="D36" s="22"/>
      <c r="E36" s="23">
        <v>1786141100</v>
      </c>
      <c r="F36" s="24">
        <v>2084549961</v>
      </c>
      <c r="G36" s="24">
        <v>62075366</v>
      </c>
      <c r="H36" s="24">
        <v>85038648</v>
      </c>
      <c r="I36" s="24">
        <v>98733630</v>
      </c>
      <c r="J36" s="24">
        <v>245847644</v>
      </c>
      <c r="K36" s="24">
        <v>103751231</v>
      </c>
      <c r="L36" s="24">
        <v>146385600</v>
      </c>
      <c r="M36" s="24">
        <v>130944156</v>
      </c>
      <c r="N36" s="24">
        <v>381080987</v>
      </c>
      <c r="O36" s="24">
        <v>74778261</v>
      </c>
      <c r="P36" s="24">
        <v>82291338</v>
      </c>
      <c r="Q36" s="24">
        <v>119039370</v>
      </c>
      <c r="R36" s="24">
        <v>276108969</v>
      </c>
      <c r="S36" s="24"/>
      <c r="T36" s="24"/>
      <c r="U36" s="24"/>
      <c r="V36" s="24"/>
      <c r="W36" s="24">
        <v>903037600</v>
      </c>
      <c r="X36" s="24">
        <v>1157011537</v>
      </c>
      <c r="Y36" s="24">
        <v>-253973937</v>
      </c>
      <c r="Z36" s="6">
        <v>-21.95</v>
      </c>
      <c r="AA36" s="22">
        <v>2084549961</v>
      </c>
    </row>
    <row r="37" spans="1:27" ht="13.5">
      <c r="A37" s="5" t="s">
        <v>41</v>
      </c>
      <c r="B37" s="3"/>
      <c r="C37" s="25">
        <v>865967337</v>
      </c>
      <c r="D37" s="25"/>
      <c r="E37" s="26">
        <v>951643239</v>
      </c>
      <c r="F37" s="27">
        <v>970427704</v>
      </c>
      <c r="G37" s="27">
        <v>43675767</v>
      </c>
      <c r="H37" s="27">
        <v>95105902</v>
      </c>
      <c r="I37" s="27">
        <v>78023408</v>
      </c>
      <c r="J37" s="27">
        <v>216805077</v>
      </c>
      <c r="K37" s="27">
        <v>76396718</v>
      </c>
      <c r="L37" s="27">
        <v>118202653</v>
      </c>
      <c r="M37" s="27">
        <v>75022109</v>
      </c>
      <c r="N37" s="27">
        <v>269621480</v>
      </c>
      <c r="O37" s="27">
        <v>81645274</v>
      </c>
      <c r="P37" s="27">
        <v>80632217</v>
      </c>
      <c r="Q37" s="27">
        <v>83755902</v>
      </c>
      <c r="R37" s="27">
        <v>246033393</v>
      </c>
      <c r="S37" s="27"/>
      <c r="T37" s="27"/>
      <c r="U37" s="27"/>
      <c r="V37" s="27"/>
      <c r="W37" s="27">
        <v>732459950</v>
      </c>
      <c r="X37" s="27">
        <v>712887373</v>
      </c>
      <c r="Y37" s="27">
        <v>19572577</v>
      </c>
      <c r="Z37" s="7">
        <v>2.75</v>
      </c>
      <c r="AA37" s="25">
        <v>970427704</v>
      </c>
    </row>
    <row r="38" spans="1:27" ht="13.5">
      <c r="A38" s="2" t="s">
        <v>42</v>
      </c>
      <c r="B38" s="8"/>
      <c r="C38" s="19">
        <f aca="true" t="shared" si="7" ref="C38:Y38">SUM(C39:C41)</f>
        <v>3640584018</v>
      </c>
      <c r="D38" s="19">
        <f>SUM(D39:D41)</f>
        <v>0</v>
      </c>
      <c r="E38" s="20">
        <f t="shared" si="7"/>
        <v>3829922151</v>
      </c>
      <c r="F38" s="21">
        <f t="shared" si="7"/>
        <v>3928740874</v>
      </c>
      <c r="G38" s="21">
        <f t="shared" si="7"/>
        <v>152836021</v>
      </c>
      <c r="H38" s="21">
        <f t="shared" si="7"/>
        <v>292233495</v>
      </c>
      <c r="I38" s="21">
        <f t="shared" si="7"/>
        <v>273292177</v>
      </c>
      <c r="J38" s="21">
        <f t="shared" si="7"/>
        <v>718361693</v>
      </c>
      <c r="K38" s="21">
        <f t="shared" si="7"/>
        <v>280183084</v>
      </c>
      <c r="L38" s="21">
        <f t="shared" si="7"/>
        <v>406485151</v>
      </c>
      <c r="M38" s="21">
        <f t="shared" si="7"/>
        <v>325642356</v>
      </c>
      <c r="N38" s="21">
        <f t="shared" si="7"/>
        <v>1012310591</v>
      </c>
      <c r="O38" s="21">
        <f t="shared" si="7"/>
        <v>251830050</v>
      </c>
      <c r="P38" s="21">
        <f t="shared" si="7"/>
        <v>310471050</v>
      </c>
      <c r="Q38" s="21">
        <f t="shared" si="7"/>
        <v>312296002</v>
      </c>
      <c r="R38" s="21">
        <f t="shared" si="7"/>
        <v>874597102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2605269386</v>
      </c>
      <c r="X38" s="21">
        <f t="shared" si="7"/>
        <v>2599497887</v>
      </c>
      <c r="Y38" s="21">
        <f t="shared" si="7"/>
        <v>5771499</v>
      </c>
      <c r="Z38" s="4">
        <f>+IF(X38&lt;&gt;0,+(Y38/X38)*100,0)</f>
        <v>0.22202360805381183</v>
      </c>
      <c r="AA38" s="19">
        <f>SUM(AA39:AA41)</f>
        <v>3928740874</v>
      </c>
    </row>
    <row r="39" spans="1:27" ht="13.5">
      <c r="A39" s="5" t="s">
        <v>43</v>
      </c>
      <c r="B39" s="3"/>
      <c r="C39" s="22">
        <v>900820369</v>
      </c>
      <c r="D39" s="22"/>
      <c r="E39" s="23">
        <v>879634612</v>
      </c>
      <c r="F39" s="24">
        <v>878691877</v>
      </c>
      <c r="G39" s="24">
        <v>55661121</v>
      </c>
      <c r="H39" s="24">
        <v>69229762</v>
      </c>
      <c r="I39" s="24">
        <v>50755669</v>
      </c>
      <c r="J39" s="24">
        <v>175646552</v>
      </c>
      <c r="K39" s="24">
        <v>52202817</v>
      </c>
      <c r="L39" s="24">
        <v>95761144</v>
      </c>
      <c r="M39" s="24">
        <v>69783099</v>
      </c>
      <c r="N39" s="24">
        <v>217747060</v>
      </c>
      <c r="O39" s="24">
        <v>57557027</v>
      </c>
      <c r="P39" s="24">
        <v>77067314</v>
      </c>
      <c r="Q39" s="24">
        <v>68383527</v>
      </c>
      <c r="R39" s="24">
        <v>203007868</v>
      </c>
      <c r="S39" s="24"/>
      <c r="T39" s="24"/>
      <c r="U39" s="24"/>
      <c r="V39" s="24"/>
      <c r="W39" s="24">
        <v>596401480</v>
      </c>
      <c r="X39" s="24">
        <v>627303963</v>
      </c>
      <c r="Y39" s="24">
        <v>-30902483</v>
      </c>
      <c r="Z39" s="6">
        <v>-4.93</v>
      </c>
      <c r="AA39" s="22">
        <v>878691877</v>
      </c>
    </row>
    <row r="40" spans="1:27" ht="13.5">
      <c r="A40" s="5" t="s">
        <v>44</v>
      </c>
      <c r="B40" s="3"/>
      <c r="C40" s="22">
        <v>2627250556</v>
      </c>
      <c r="D40" s="22"/>
      <c r="E40" s="23">
        <v>2831720039</v>
      </c>
      <c r="F40" s="24">
        <v>2927958022</v>
      </c>
      <c r="G40" s="24">
        <v>90604234</v>
      </c>
      <c r="H40" s="24">
        <v>214981137</v>
      </c>
      <c r="I40" s="24">
        <v>213895776</v>
      </c>
      <c r="J40" s="24">
        <v>519481147</v>
      </c>
      <c r="K40" s="24">
        <v>217925653</v>
      </c>
      <c r="L40" s="24">
        <v>294968259</v>
      </c>
      <c r="M40" s="24">
        <v>245154428</v>
      </c>
      <c r="N40" s="24">
        <v>758048340</v>
      </c>
      <c r="O40" s="24">
        <v>186166331</v>
      </c>
      <c r="P40" s="24">
        <v>223396040</v>
      </c>
      <c r="Q40" s="24">
        <v>233708151</v>
      </c>
      <c r="R40" s="24">
        <v>643270522</v>
      </c>
      <c r="S40" s="24"/>
      <c r="T40" s="24"/>
      <c r="U40" s="24"/>
      <c r="V40" s="24"/>
      <c r="W40" s="24">
        <v>1920800009</v>
      </c>
      <c r="X40" s="24">
        <v>1893473129</v>
      </c>
      <c r="Y40" s="24">
        <v>27326880</v>
      </c>
      <c r="Z40" s="6">
        <v>1.44</v>
      </c>
      <c r="AA40" s="22">
        <v>2927958022</v>
      </c>
    </row>
    <row r="41" spans="1:27" ht="13.5">
      <c r="A41" s="5" t="s">
        <v>45</v>
      </c>
      <c r="B41" s="3"/>
      <c r="C41" s="22">
        <v>112513093</v>
      </c>
      <c r="D41" s="22"/>
      <c r="E41" s="23">
        <v>118567500</v>
      </c>
      <c r="F41" s="24">
        <v>122090975</v>
      </c>
      <c r="G41" s="24">
        <v>6570666</v>
      </c>
      <c r="H41" s="24">
        <v>8022596</v>
      </c>
      <c r="I41" s="24">
        <v>8640732</v>
      </c>
      <c r="J41" s="24">
        <v>23233994</v>
      </c>
      <c r="K41" s="24">
        <v>10054614</v>
      </c>
      <c r="L41" s="24">
        <v>15755748</v>
      </c>
      <c r="M41" s="24">
        <v>10704829</v>
      </c>
      <c r="N41" s="24">
        <v>36515191</v>
      </c>
      <c r="O41" s="24">
        <v>8106692</v>
      </c>
      <c r="P41" s="24">
        <v>10007696</v>
      </c>
      <c r="Q41" s="24">
        <v>10204324</v>
      </c>
      <c r="R41" s="24">
        <v>28318712</v>
      </c>
      <c r="S41" s="24"/>
      <c r="T41" s="24"/>
      <c r="U41" s="24"/>
      <c r="V41" s="24"/>
      <c r="W41" s="24">
        <v>88067897</v>
      </c>
      <c r="X41" s="24">
        <v>78720795</v>
      </c>
      <c r="Y41" s="24">
        <v>9347102</v>
      </c>
      <c r="Z41" s="6">
        <v>11.87</v>
      </c>
      <c r="AA41" s="22">
        <v>122090975</v>
      </c>
    </row>
    <row r="42" spans="1:27" ht="13.5">
      <c r="A42" s="2" t="s">
        <v>46</v>
      </c>
      <c r="B42" s="8"/>
      <c r="C42" s="19">
        <f aca="true" t="shared" si="8" ref="C42:Y42">SUM(C43:C46)</f>
        <v>15216196471</v>
      </c>
      <c r="D42" s="19">
        <f>SUM(D43:D46)</f>
        <v>0</v>
      </c>
      <c r="E42" s="20">
        <f t="shared" si="8"/>
        <v>16628208184</v>
      </c>
      <c r="F42" s="21">
        <f t="shared" si="8"/>
        <v>16914986620</v>
      </c>
      <c r="G42" s="21">
        <f t="shared" si="8"/>
        <v>515899942</v>
      </c>
      <c r="H42" s="21">
        <f t="shared" si="8"/>
        <v>1666233049</v>
      </c>
      <c r="I42" s="21">
        <f t="shared" si="8"/>
        <v>1664107684</v>
      </c>
      <c r="J42" s="21">
        <f t="shared" si="8"/>
        <v>3846240675</v>
      </c>
      <c r="K42" s="21">
        <f t="shared" si="8"/>
        <v>1161342099</v>
      </c>
      <c r="L42" s="21">
        <f t="shared" si="8"/>
        <v>1410557883</v>
      </c>
      <c r="M42" s="21">
        <f t="shared" si="8"/>
        <v>1215493277</v>
      </c>
      <c r="N42" s="21">
        <f t="shared" si="8"/>
        <v>3787393259</v>
      </c>
      <c r="O42" s="21">
        <f t="shared" si="8"/>
        <v>1184761311</v>
      </c>
      <c r="P42" s="21">
        <f t="shared" si="8"/>
        <v>1364909442</v>
      </c>
      <c r="Q42" s="21">
        <f t="shared" si="8"/>
        <v>1207454560</v>
      </c>
      <c r="R42" s="21">
        <f t="shared" si="8"/>
        <v>3757125313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11390759247</v>
      </c>
      <c r="X42" s="21">
        <f t="shared" si="8"/>
        <v>11623049667</v>
      </c>
      <c r="Y42" s="21">
        <f t="shared" si="8"/>
        <v>-232290420</v>
      </c>
      <c r="Z42" s="4">
        <f>+IF(X42&lt;&gt;0,+(Y42/X42)*100,0)</f>
        <v>-1.9985324562409443</v>
      </c>
      <c r="AA42" s="19">
        <f>SUM(AA43:AA46)</f>
        <v>16914986620</v>
      </c>
    </row>
    <row r="43" spans="1:27" ht="13.5">
      <c r="A43" s="5" t="s">
        <v>47</v>
      </c>
      <c r="B43" s="3"/>
      <c r="C43" s="22">
        <v>9343654929</v>
      </c>
      <c r="D43" s="22"/>
      <c r="E43" s="23">
        <v>10022680822</v>
      </c>
      <c r="F43" s="24">
        <v>10017089334</v>
      </c>
      <c r="G43" s="24">
        <v>162834828</v>
      </c>
      <c r="H43" s="24">
        <v>1167961058</v>
      </c>
      <c r="I43" s="24">
        <v>1135531203</v>
      </c>
      <c r="J43" s="24">
        <v>2466327089</v>
      </c>
      <c r="K43" s="24">
        <v>736800699</v>
      </c>
      <c r="L43" s="24">
        <v>774075366</v>
      </c>
      <c r="M43" s="24">
        <v>710044101</v>
      </c>
      <c r="N43" s="24">
        <v>2220920166</v>
      </c>
      <c r="O43" s="24">
        <v>708012885</v>
      </c>
      <c r="P43" s="24">
        <v>705952914</v>
      </c>
      <c r="Q43" s="24">
        <v>682258729</v>
      </c>
      <c r="R43" s="24">
        <v>2096224528</v>
      </c>
      <c r="S43" s="24"/>
      <c r="T43" s="24"/>
      <c r="U43" s="24"/>
      <c r="V43" s="24"/>
      <c r="W43" s="24">
        <v>6783471783</v>
      </c>
      <c r="X43" s="24">
        <v>6841039066</v>
      </c>
      <c r="Y43" s="24">
        <v>-57567283</v>
      </c>
      <c r="Z43" s="6">
        <v>-0.84</v>
      </c>
      <c r="AA43" s="22">
        <v>10017089334</v>
      </c>
    </row>
    <row r="44" spans="1:27" ht="13.5">
      <c r="A44" s="5" t="s">
        <v>48</v>
      </c>
      <c r="B44" s="3"/>
      <c r="C44" s="22">
        <v>2783432119</v>
      </c>
      <c r="D44" s="22"/>
      <c r="E44" s="23">
        <v>2782121991</v>
      </c>
      <c r="F44" s="24">
        <v>3042393936</v>
      </c>
      <c r="G44" s="24">
        <v>163767201</v>
      </c>
      <c r="H44" s="24">
        <v>217687320</v>
      </c>
      <c r="I44" s="24">
        <v>225497212</v>
      </c>
      <c r="J44" s="24">
        <v>606951733</v>
      </c>
      <c r="K44" s="24">
        <v>169087354</v>
      </c>
      <c r="L44" s="24">
        <v>278491398</v>
      </c>
      <c r="M44" s="24">
        <v>214400256</v>
      </c>
      <c r="N44" s="24">
        <v>661979008</v>
      </c>
      <c r="O44" s="24">
        <v>218764910</v>
      </c>
      <c r="P44" s="24">
        <v>290505007</v>
      </c>
      <c r="Q44" s="24">
        <v>260345888</v>
      </c>
      <c r="R44" s="24">
        <v>769615805</v>
      </c>
      <c r="S44" s="24"/>
      <c r="T44" s="24"/>
      <c r="U44" s="24"/>
      <c r="V44" s="24"/>
      <c r="W44" s="24">
        <v>2038546546</v>
      </c>
      <c r="X44" s="24">
        <v>2087096502</v>
      </c>
      <c r="Y44" s="24">
        <v>-48549956</v>
      </c>
      <c r="Z44" s="6">
        <v>-2.33</v>
      </c>
      <c r="AA44" s="22">
        <v>3042393936</v>
      </c>
    </row>
    <row r="45" spans="1:27" ht="13.5">
      <c r="A45" s="5" t="s">
        <v>49</v>
      </c>
      <c r="B45" s="3"/>
      <c r="C45" s="25">
        <v>1308922072</v>
      </c>
      <c r="D45" s="25"/>
      <c r="E45" s="26">
        <v>1628232111</v>
      </c>
      <c r="F45" s="27">
        <v>1722944137</v>
      </c>
      <c r="G45" s="27">
        <v>85995015</v>
      </c>
      <c r="H45" s="27">
        <v>124837513</v>
      </c>
      <c r="I45" s="27">
        <v>136019169</v>
      </c>
      <c r="J45" s="27">
        <v>346851697</v>
      </c>
      <c r="K45" s="27">
        <v>105010075</v>
      </c>
      <c r="L45" s="27">
        <v>142737814</v>
      </c>
      <c r="M45" s="27">
        <v>124585803</v>
      </c>
      <c r="N45" s="27">
        <v>372333692</v>
      </c>
      <c r="O45" s="27">
        <v>123257859</v>
      </c>
      <c r="P45" s="27">
        <v>150142557</v>
      </c>
      <c r="Q45" s="27">
        <v>142844951</v>
      </c>
      <c r="R45" s="27">
        <v>416245367</v>
      </c>
      <c r="S45" s="27"/>
      <c r="T45" s="27"/>
      <c r="U45" s="27"/>
      <c r="V45" s="27"/>
      <c r="W45" s="27">
        <v>1135430756</v>
      </c>
      <c r="X45" s="27">
        <v>1122970109</v>
      </c>
      <c r="Y45" s="27">
        <v>12460647</v>
      </c>
      <c r="Z45" s="7">
        <v>1.11</v>
      </c>
      <c r="AA45" s="25">
        <v>1722944137</v>
      </c>
    </row>
    <row r="46" spans="1:27" ht="13.5">
      <c r="A46" s="5" t="s">
        <v>50</v>
      </c>
      <c r="B46" s="3"/>
      <c r="C46" s="22">
        <v>1780187351</v>
      </c>
      <c r="D46" s="22"/>
      <c r="E46" s="23">
        <v>2195173260</v>
      </c>
      <c r="F46" s="24">
        <v>2132559213</v>
      </c>
      <c r="G46" s="24">
        <v>103302898</v>
      </c>
      <c r="H46" s="24">
        <v>155747158</v>
      </c>
      <c r="I46" s="24">
        <v>167060100</v>
      </c>
      <c r="J46" s="24">
        <v>426110156</v>
      </c>
      <c r="K46" s="24">
        <v>150443971</v>
      </c>
      <c r="L46" s="24">
        <v>215253305</v>
      </c>
      <c r="M46" s="24">
        <v>166463117</v>
      </c>
      <c r="N46" s="24">
        <v>532160393</v>
      </c>
      <c r="O46" s="24">
        <v>134725657</v>
      </c>
      <c r="P46" s="24">
        <v>218308964</v>
      </c>
      <c r="Q46" s="24">
        <v>122004992</v>
      </c>
      <c r="R46" s="24">
        <v>475039613</v>
      </c>
      <c r="S46" s="24"/>
      <c r="T46" s="24"/>
      <c r="U46" s="24"/>
      <c r="V46" s="24"/>
      <c r="W46" s="24">
        <v>1433310162</v>
      </c>
      <c r="X46" s="24">
        <v>1571943990</v>
      </c>
      <c r="Y46" s="24">
        <v>-138633828</v>
      </c>
      <c r="Z46" s="6">
        <v>-8.82</v>
      </c>
      <c r="AA46" s="22">
        <v>2132559213</v>
      </c>
    </row>
    <row r="47" spans="1:27" ht="13.5">
      <c r="A47" s="2" t="s">
        <v>51</v>
      </c>
      <c r="B47" s="8" t="s">
        <v>52</v>
      </c>
      <c r="C47" s="19">
        <v>255603900</v>
      </c>
      <c r="D47" s="19"/>
      <c r="E47" s="20">
        <v>316233759</v>
      </c>
      <c r="F47" s="21">
        <v>286975858</v>
      </c>
      <c r="G47" s="21">
        <v>14087063</v>
      </c>
      <c r="H47" s="21">
        <v>16212825</v>
      </c>
      <c r="I47" s="21">
        <v>27872289</v>
      </c>
      <c r="J47" s="21">
        <v>58172177</v>
      </c>
      <c r="K47" s="21">
        <v>15446860</v>
      </c>
      <c r="L47" s="21">
        <v>26582785</v>
      </c>
      <c r="M47" s="21">
        <v>14599644</v>
      </c>
      <c r="N47" s="21">
        <v>56629289</v>
      </c>
      <c r="O47" s="21">
        <v>10428341</v>
      </c>
      <c r="P47" s="21">
        <v>26601459</v>
      </c>
      <c r="Q47" s="21">
        <v>15394087</v>
      </c>
      <c r="R47" s="21">
        <v>52423887</v>
      </c>
      <c r="S47" s="21"/>
      <c r="T47" s="21"/>
      <c r="U47" s="21"/>
      <c r="V47" s="21"/>
      <c r="W47" s="21">
        <v>167225353</v>
      </c>
      <c r="X47" s="21">
        <v>235721067</v>
      </c>
      <c r="Y47" s="21">
        <v>-68495714</v>
      </c>
      <c r="Z47" s="4">
        <v>-29.06</v>
      </c>
      <c r="AA47" s="19">
        <v>286975858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30869711473</v>
      </c>
      <c r="D48" s="40">
        <f>+D28+D32+D38+D42+D47</f>
        <v>0</v>
      </c>
      <c r="E48" s="41">
        <f t="shared" si="9"/>
        <v>34796423269</v>
      </c>
      <c r="F48" s="42">
        <f t="shared" si="9"/>
        <v>35728598238</v>
      </c>
      <c r="G48" s="42">
        <f t="shared" si="9"/>
        <v>1424960550</v>
      </c>
      <c r="H48" s="42">
        <f t="shared" si="9"/>
        <v>2926242064</v>
      </c>
      <c r="I48" s="42">
        <f t="shared" si="9"/>
        <v>2936941575</v>
      </c>
      <c r="J48" s="42">
        <f t="shared" si="9"/>
        <v>7288144189</v>
      </c>
      <c r="K48" s="42">
        <f t="shared" si="9"/>
        <v>2335083424</v>
      </c>
      <c r="L48" s="42">
        <f t="shared" si="9"/>
        <v>3123017471</v>
      </c>
      <c r="M48" s="42">
        <f t="shared" si="9"/>
        <v>2516023096</v>
      </c>
      <c r="N48" s="42">
        <f t="shared" si="9"/>
        <v>7974123991</v>
      </c>
      <c r="O48" s="42">
        <f t="shared" si="9"/>
        <v>2285152425</v>
      </c>
      <c r="P48" s="42">
        <f t="shared" si="9"/>
        <v>2643448851</v>
      </c>
      <c r="Q48" s="42">
        <f t="shared" si="9"/>
        <v>2552717640</v>
      </c>
      <c r="R48" s="42">
        <f t="shared" si="9"/>
        <v>7481318916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22743587096</v>
      </c>
      <c r="X48" s="42">
        <f t="shared" si="9"/>
        <v>24003654990</v>
      </c>
      <c r="Y48" s="42">
        <f t="shared" si="9"/>
        <v>-1260067894</v>
      </c>
      <c r="Z48" s="43">
        <f>+IF(X48&lt;&gt;0,+(Y48/X48)*100,0)</f>
        <v>-5.249483441271542</v>
      </c>
      <c r="AA48" s="40">
        <f>+AA28+AA32+AA38+AA42+AA47</f>
        <v>35728598238</v>
      </c>
    </row>
    <row r="49" spans="1:27" ht="13.5">
      <c r="A49" s="14" t="s">
        <v>58</v>
      </c>
      <c r="B49" s="15"/>
      <c r="C49" s="44">
        <f aca="true" t="shared" si="10" ref="C49:Y49">+C25-C48</f>
        <v>4350668940</v>
      </c>
      <c r="D49" s="44">
        <f>+D25-D48</f>
        <v>0</v>
      </c>
      <c r="E49" s="45">
        <f t="shared" si="10"/>
        <v>1901496155</v>
      </c>
      <c r="F49" s="46">
        <f t="shared" si="10"/>
        <v>2291900399</v>
      </c>
      <c r="G49" s="46">
        <f t="shared" si="10"/>
        <v>1746803157</v>
      </c>
      <c r="H49" s="46">
        <f t="shared" si="10"/>
        <v>553268258</v>
      </c>
      <c r="I49" s="46">
        <f t="shared" si="10"/>
        <v>-90165326</v>
      </c>
      <c r="J49" s="46">
        <f t="shared" si="10"/>
        <v>2209906089</v>
      </c>
      <c r="K49" s="46">
        <f t="shared" si="10"/>
        <v>364601026</v>
      </c>
      <c r="L49" s="46">
        <f t="shared" si="10"/>
        <v>-419329902</v>
      </c>
      <c r="M49" s="46">
        <f t="shared" si="10"/>
        <v>1635618750</v>
      </c>
      <c r="N49" s="46">
        <f t="shared" si="10"/>
        <v>1580889874</v>
      </c>
      <c r="O49" s="46">
        <f t="shared" si="10"/>
        <v>450838416</v>
      </c>
      <c r="P49" s="46">
        <f t="shared" si="10"/>
        <v>77287931</v>
      </c>
      <c r="Q49" s="46">
        <f t="shared" si="10"/>
        <v>1636126608</v>
      </c>
      <c r="R49" s="46">
        <f t="shared" si="10"/>
        <v>2164252955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5955048918</v>
      </c>
      <c r="X49" s="46">
        <f>IF(F25=F48,0,X25-X48)</f>
        <v>3404240929</v>
      </c>
      <c r="Y49" s="46">
        <f t="shared" si="10"/>
        <v>2550807989</v>
      </c>
      <c r="Z49" s="47">
        <f>+IF(X49&lt;&gt;0,+(Y49/X49)*100,0)</f>
        <v>74.93030141522043</v>
      </c>
      <c r="AA49" s="44">
        <f>+AA25-AA48</f>
        <v>2291900399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2017-05-05T11:22:01Z</dcterms:created>
  <dcterms:modified xsi:type="dcterms:W3CDTF">2017-05-05T11:22:25Z</dcterms:modified>
  <cp:category/>
  <cp:version/>
  <cp:contentType/>
  <cp:contentStatus/>
</cp:coreProperties>
</file>