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MAN" sheetId="1" r:id="rId1"/>
    <sheet name="FS161" sheetId="2" r:id="rId2"/>
    <sheet name="FS162" sheetId="3" r:id="rId3"/>
    <sheet name="FS163" sheetId="4" r:id="rId4"/>
    <sheet name="DC16" sheetId="5" r:id="rId5"/>
    <sheet name="FS181" sheetId="6" r:id="rId6"/>
    <sheet name="FS182" sheetId="7" r:id="rId7"/>
    <sheet name="FS183" sheetId="8" r:id="rId8"/>
    <sheet name="FS184" sheetId="9" r:id="rId9"/>
    <sheet name="FS185" sheetId="10" r:id="rId10"/>
    <sheet name="DC18" sheetId="11" r:id="rId11"/>
    <sheet name="FS191" sheetId="12" r:id="rId12"/>
    <sheet name="FS192" sheetId="13" r:id="rId13"/>
    <sheet name="FS193" sheetId="14" r:id="rId14"/>
    <sheet name="FS194" sheetId="15" r:id="rId15"/>
    <sheet name="FS195" sheetId="16" r:id="rId16"/>
    <sheet name="FS196" sheetId="17" r:id="rId17"/>
    <sheet name="DC19" sheetId="18" r:id="rId18"/>
    <sheet name="FS201" sheetId="19" r:id="rId19"/>
    <sheet name="FS203" sheetId="20" r:id="rId20"/>
    <sheet name="FS204" sheetId="21" r:id="rId21"/>
    <sheet name="FS205" sheetId="22" r:id="rId22"/>
    <sheet name="DC20" sheetId="23" r:id="rId23"/>
    <sheet name="Summary" sheetId="24" r:id="rId24"/>
  </sheets>
  <definedNames>
    <definedName name="_xlnm.Print_Area" localSheetId="4">'DC16'!$A$1:$AA$43</definedName>
    <definedName name="_xlnm.Print_Area" localSheetId="10">'DC18'!$A$1:$AA$43</definedName>
    <definedName name="_xlnm.Print_Area" localSheetId="17">'DC19'!$A$1:$AA$43</definedName>
    <definedName name="_xlnm.Print_Area" localSheetId="22">'DC20'!$A$1:$AA$43</definedName>
    <definedName name="_xlnm.Print_Area" localSheetId="1">'FS161'!$A$1:$AA$43</definedName>
    <definedName name="_xlnm.Print_Area" localSheetId="2">'FS162'!$A$1:$AA$43</definedName>
    <definedName name="_xlnm.Print_Area" localSheetId="3">'FS163'!$A$1:$AA$43</definedName>
    <definedName name="_xlnm.Print_Area" localSheetId="5">'FS181'!$A$1:$AA$43</definedName>
    <definedName name="_xlnm.Print_Area" localSheetId="6">'FS182'!$A$1:$AA$43</definedName>
    <definedName name="_xlnm.Print_Area" localSheetId="7">'FS183'!$A$1:$AA$43</definedName>
    <definedName name="_xlnm.Print_Area" localSheetId="8">'FS184'!$A$1:$AA$43</definedName>
    <definedName name="_xlnm.Print_Area" localSheetId="9">'FS185'!$A$1:$AA$43</definedName>
    <definedName name="_xlnm.Print_Area" localSheetId="11">'FS191'!$A$1:$AA$43</definedName>
    <definedName name="_xlnm.Print_Area" localSheetId="12">'FS192'!$A$1:$AA$43</definedName>
    <definedName name="_xlnm.Print_Area" localSheetId="13">'FS193'!$A$1:$AA$43</definedName>
    <definedName name="_xlnm.Print_Area" localSheetId="14">'FS194'!$A$1:$AA$43</definedName>
    <definedName name="_xlnm.Print_Area" localSheetId="15">'FS195'!$A$1:$AA$43</definedName>
    <definedName name="_xlnm.Print_Area" localSheetId="16">'FS196'!$A$1:$AA$43</definedName>
    <definedName name="_xlnm.Print_Area" localSheetId="18">'FS201'!$A$1:$AA$43</definedName>
    <definedName name="_xlnm.Print_Area" localSheetId="19">'FS203'!$A$1:$AA$43</definedName>
    <definedName name="_xlnm.Print_Area" localSheetId="20">'FS204'!$A$1:$AA$43</definedName>
    <definedName name="_xlnm.Print_Area" localSheetId="21">'FS205'!$A$1:$AA$43</definedName>
    <definedName name="_xlnm.Print_Area" localSheetId="0">'MAN'!$A$1:$AA$43</definedName>
    <definedName name="_xlnm.Print_Area" localSheetId="23">'Summary'!$A$1:$AA$43</definedName>
  </definedNames>
  <calcPr fullCalcOnLoad="1"/>
</workbook>
</file>

<file path=xl/sharedStrings.xml><?xml version="1.0" encoding="utf-8"?>
<sst xmlns="http://schemas.openxmlformats.org/spreadsheetml/2006/main" count="1656" uniqueCount="87">
  <si>
    <t>Free State: Mangaung(MAN) - Table C7 Quarterly Budget Statement - Cash Flows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</si>
  <si>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</si>
  <si>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</si>
  <si>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</si>
  <si>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</si>
  <si>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</si>
  <si>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</si>
  <si>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</si>
  <si>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</si>
  <si>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</si>
  <si>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</si>
  <si>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</si>
  <si>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</si>
  <si>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</si>
  <si>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</si>
  <si>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</si>
  <si>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</si>
  <si>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</si>
  <si>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</si>
  <si>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</si>
  <si>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</si>
  <si>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</si>
  <si>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</si>
  <si>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</si>
  <si>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</si>
  <si>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</si>
  <si>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</si>
  <si>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</si>
  <si>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</si>
  <si>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</si>
  <si>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</si>
  <si>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</si>
  <si>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</si>
  <si>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</si>
  <si>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</si>
  <si>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</si>
  <si>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</si>
  <si>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</si>
  <si>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</si>
  <si>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</si>
  <si>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</si>
  <si>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</si>
  <si>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</si>
  <si>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</si>
  <si>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</si>
  <si>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</si>
  <si>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</si>
  <si>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</si>
  <si>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</si>
  <si>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</si>
  <si>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</si>
  <si>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</si>
  <si>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</si>
  <si>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</si>
  <si>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</si>
  <si>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</si>
  <si>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</si>
  <si>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</si>
  <si>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</si>
  <si>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</si>
  <si>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</si>
  <si>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Letsemeng(FS161) - Table C7 Quarterly Budget Statement - Cash Flows for 3rd Quarter ended 31 March 2017 (Figures Finalised as at 2017/05/04)</t>
  </si>
  <si>
    <t>Free State: Kopanong(FS162) - Table C7 Quarterly Budget Statement - Cash Flows for 3rd Quarter ended 31 March 2017 (Figures Finalised as at 2017/05/04)</t>
  </si>
  <si>
    <t>Free State: Mohokare(FS163) - Table C7 Quarterly Budget Statement - Cash Flows for 3rd Quarter ended 31 March 2017 (Figures Finalised as at 2017/05/04)</t>
  </si>
  <si>
    <t>Free State: Xhariep(DC16) - Table C7 Quarterly Budget Statement - Cash Flows for 3rd Quarter ended 31 March 2017 (Figures Finalised as at 2017/05/04)</t>
  </si>
  <si>
    <t>Free State: Masilonyana(FS181) - Table C7 Quarterly Budget Statement - Cash Flows for 3rd Quarter ended 31 March 2017 (Figures Finalised as at 2017/05/04)</t>
  </si>
  <si>
    <t>Free State: Tokologo(FS182) - Table C7 Quarterly Budget Statement - Cash Flows for 3rd Quarter ended 31 March 2017 (Figures Finalised as at 2017/05/04)</t>
  </si>
  <si>
    <t>Free State: Tswelopele(FS183) - Table C7 Quarterly Budget Statement - Cash Flows for 3rd Quarter ended 31 March 2017 (Figures Finalised as at 2017/05/04)</t>
  </si>
  <si>
    <t>Free State: Matjhabeng(FS184) - Table C7 Quarterly Budget Statement - Cash Flows for 3rd Quarter ended 31 March 2017 (Figures Finalised as at 2017/05/04)</t>
  </si>
  <si>
    <t>Free State: Nala(FS185) - Table C7 Quarterly Budget Statement - Cash Flows for 3rd Quarter ended 31 March 2017 (Figures Finalised as at 2017/05/04)</t>
  </si>
  <si>
    <t>Free State: Lejweleputswa(DC18) - Table C7 Quarterly Budget Statement - Cash Flows for 3rd Quarter ended 31 March 2017 (Figures Finalised as at 2017/05/04)</t>
  </si>
  <si>
    <t>Free State: Setsoto(FS191) - Table C7 Quarterly Budget Statement - Cash Flows for 3rd Quarter ended 31 March 2017 (Figures Finalised as at 2017/05/04)</t>
  </si>
  <si>
    <t>Free State: Dihlabeng(FS192) - Table C7 Quarterly Budget Statement - Cash Flows for 3rd Quarter ended 31 March 2017 (Figures Finalised as at 2017/05/04)</t>
  </si>
  <si>
    <t>Free State: Nketoana(FS193) - Table C7 Quarterly Budget Statement - Cash Flows for 3rd Quarter ended 31 March 2017 (Figures Finalised as at 2017/05/04)</t>
  </si>
  <si>
    <t>Free State: Maluti-a-Phofung(FS194) - Table C7 Quarterly Budget Statement - Cash Flows for 3rd Quarter ended 31 March 2017 (Figures Finalised as at 2017/05/04)</t>
  </si>
  <si>
    <t>Free State: Phumelela(FS195) - Table C7 Quarterly Budget Statement - Cash Flows for 3rd Quarter ended 31 March 2017 (Figures Finalised as at 2017/05/04)</t>
  </si>
  <si>
    <t>Free State: Mantsopa(FS196) - Table C7 Quarterly Budget Statement - Cash Flows for 3rd Quarter ended 31 March 2017 (Figures Finalised as at 2017/05/04)</t>
  </si>
  <si>
    <t>Free State: Thabo Mofutsanyana(DC19) - Table C7 Quarterly Budget Statement - Cash Flows for 3rd Quarter ended 31 March 2017 (Figures Finalised as at 2017/05/04)</t>
  </si>
  <si>
    <t>Free State: Moqhaka(FS201) - Table C7 Quarterly Budget Statement - Cash Flows for 3rd Quarter ended 31 March 2017 (Figures Finalised as at 2017/05/04)</t>
  </si>
  <si>
    <t>Free State: Ngwathe(FS203) - Table C7 Quarterly Budget Statement - Cash Flows for 3rd Quarter ended 31 March 2017 (Figures Finalised as at 2017/05/04)</t>
  </si>
  <si>
    <t>Free State: Metsimaholo(FS204) - Table C7 Quarterly Budget Statement - Cash Flows for 3rd Quarter ended 31 March 2017 (Figures Finalised as at 2017/05/04)</t>
  </si>
  <si>
    <t>Free State: Mafube(FS205) - Table C7 Quarterly Budget Statement - Cash Flows for 3rd Quarter ended 31 March 2017 (Figures Finalised as at 2017/05/04)</t>
  </si>
  <si>
    <t>Free State: Fezile Dabi(DC20) - Table C7 Quarterly Budget Statement - Cash Flows for 3rd Quarter ended 31 March 2017 (Figures Finalised as at 2017/05/04)</t>
  </si>
  <si>
    <t>Summary - Table C7 Quarterly Budget Statement - Cash Flows for 3rd Quarter ended 31 March 2017 (Figures Finalised as at 2017/05/04)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</si>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</sst>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0" fillId="0" borderId="10" xfId="0" applyFont="1" applyFill="1" applyBorder="1" applyAlignment="1">
      <alignment vertical="center"/>
    </xf>
    <xf numFmtId="0" fontId="20" fillId="0" borderId="11" xfId="0" applyFont="1" applyBorder="1" applyAlignment="1" applyProtection="1">
      <alignment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left" vertical="center"/>
      <protection/>
    </xf>
    <xf numFmtId="0" fontId="20" fillId="0" borderId="18" xfId="0" applyFont="1" applyFill="1" applyBorder="1" applyAlignment="1" applyProtection="1">
      <alignment vertical="center"/>
      <protection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0" fontId="20" fillId="0" borderId="20" xfId="0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 horizontal="center"/>
      <protection/>
    </xf>
    <xf numFmtId="172" fontId="20" fillId="0" borderId="23" xfId="0" applyNumberFormat="1" applyFont="1" applyFill="1" applyBorder="1" applyAlignment="1" applyProtection="1">
      <alignment horizontal="center"/>
      <protection/>
    </xf>
    <xf numFmtId="172" fontId="20" fillId="0" borderId="24" xfId="0" applyNumberFormat="1" applyFont="1" applyFill="1" applyBorder="1" applyAlignment="1" applyProtection="1">
      <alignment horizontal="center"/>
      <protection/>
    </xf>
    <xf numFmtId="172" fontId="20" fillId="0" borderId="10" xfId="0" applyNumberFormat="1" applyFont="1" applyFill="1" applyBorder="1" applyAlignment="1" applyProtection="1">
      <alignment horizontal="center"/>
      <protection/>
    </xf>
    <xf numFmtId="171" fontId="20" fillId="0" borderId="10" xfId="0" applyNumberFormat="1" applyFont="1" applyFill="1" applyBorder="1" applyAlignment="1" applyProtection="1">
      <alignment horizontal="center"/>
      <protection/>
    </xf>
    <xf numFmtId="172" fontId="20" fillId="0" borderId="25" xfId="0" applyNumberFormat="1" applyFont="1" applyFill="1" applyBorder="1" applyAlignment="1" applyProtection="1">
      <alignment horizontal="center"/>
      <protection/>
    </xf>
    <xf numFmtId="0" fontId="21" fillId="0" borderId="26" xfId="0" applyFont="1" applyFill="1" applyBorder="1" applyAlignment="1" applyProtection="1">
      <alignment horizontal="center"/>
      <protection/>
    </xf>
    <xf numFmtId="172" fontId="21" fillId="0" borderId="27" xfId="0" applyNumberFormat="1" applyFont="1" applyFill="1" applyBorder="1" applyAlignment="1" applyProtection="1">
      <alignment/>
      <protection/>
    </xf>
    <xf numFmtId="172" fontId="21" fillId="0" borderId="28" xfId="0" applyNumberFormat="1" applyFont="1" applyFill="1" applyBorder="1" applyAlignment="1" applyProtection="1">
      <alignment/>
      <protection/>
    </xf>
    <xf numFmtId="172" fontId="21" fillId="0" borderId="26" xfId="0" applyNumberFormat="1" applyFont="1" applyFill="1" applyBorder="1" applyAlignment="1" applyProtection="1">
      <alignment/>
      <protection/>
    </xf>
    <xf numFmtId="171" fontId="21" fillId="0" borderId="26" xfId="0" applyNumberFormat="1" applyFont="1" applyFill="1" applyBorder="1" applyAlignment="1" applyProtection="1">
      <alignment/>
      <protection/>
    </xf>
    <xf numFmtId="172" fontId="21" fillId="0" borderId="29" xfId="0" applyNumberFormat="1" applyFont="1" applyFill="1" applyBorder="1" applyAlignment="1" applyProtection="1">
      <alignment/>
      <protection/>
    </xf>
    <xf numFmtId="0" fontId="21" fillId="0" borderId="22" xfId="0" applyFont="1" applyFill="1" applyBorder="1" applyAlignment="1" applyProtection="1">
      <alignment horizontal="left" indent="1"/>
      <protection/>
    </xf>
    <xf numFmtId="0" fontId="20" fillId="0" borderId="30" xfId="0" applyFont="1" applyFill="1" applyBorder="1" applyAlignment="1" applyProtection="1">
      <alignment/>
      <protection/>
    </xf>
    <xf numFmtId="0" fontId="21" fillId="0" borderId="31" xfId="0" applyFont="1" applyFill="1" applyBorder="1" applyAlignment="1" applyProtection="1">
      <alignment horizontal="center"/>
      <protection/>
    </xf>
    <xf numFmtId="172" fontId="20" fillId="0" borderId="32" xfId="0" applyNumberFormat="1" applyFont="1" applyFill="1" applyBorder="1" applyAlignment="1" applyProtection="1">
      <alignment/>
      <protection/>
    </xf>
    <xf numFmtId="172" fontId="20" fillId="0" borderId="33" xfId="0" applyNumberFormat="1" applyFont="1" applyFill="1" applyBorder="1" applyAlignment="1" applyProtection="1">
      <alignment/>
      <protection/>
    </xf>
    <xf numFmtId="172" fontId="20" fillId="0" borderId="31" xfId="0" applyNumberFormat="1" applyFont="1" applyFill="1" applyBorder="1" applyAlignment="1" applyProtection="1">
      <alignment/>
      <protection/>
    </xf>
    <xf numFmtId="171" fontId="20" fillId="0" borderId="31" xfId="0" applyNumberFormat="1" applyFont="1" applyFill="1" applyBorder="1" applyAlignment="1" applyProtection="1">
      <alignment/>
      <protection/>
    </xf>
    <xf numFmtId="172" fontId="20" fillId="0" borderId="34" xfId="0" applyNumberFormat="1" applyFont="1" applyFill="1" applyBorder="1" applyAlignment="1" applyProtection="1">
      <alignment/>
      <protection/>
    </xf>
    <xf numFmtId="0" fontId="21" fillId="0" borderId="22" xfId="0" applyFont="1" applyFill="1" applyBorder="1" applyAlignment="1" applyProtection="1">
      <alignment/>
      <protection/>
    </xf>
    <xf numFmtId="172" fontId="20" fillId="0" borderId="27" xfId="0" applyNumberFormat="1" applyFont="1" applyFill="1" applyBorder="1" applyAlignment="1" applyProtection="1">
      <alignment/>
      <protection/>
    </xf>
    <xf numFmtId="172" fontId="20" fillId="0" borderId="28" xfId="0" applyNumberFormat="1" applyFont="1" applyFill="1" applyBorder="1" applyAlignment="1" applyProtection="1">
      <alignment/>
      <protection/>
    </xf>
    <xf numFmtId="172" fontId="20" fillId="0" borderId="26" xfId="0" applyNumberFormat="1" applyFont="1" applyFill="1" applyBorder="1" applyAlignment="1" applyProtection="1">
      <alignment/>
      <protection/>
    </xf>
    <xf numFmtId="171" fontId="20" fillId="0" borderId="26" xfId="0" applyNumberFormat="1" applyFont="1" applyFill="1" applyBorder="1" applyAlignment="1" applyProtection="1">
      <alignment/>
      <protection/>
    </xf>
    <xf numFmtId="172" fontId="20" fillId="0" borderId="29" xfId="0" applyNumberFormat="1" applyFont="1" applyFill="1" applyBorder="1" applyAlignment="1" applyProtection="1">
      <alignment/>
      <protection/>
    </xf>
    <xf numFmtId="172" fontId="21" fillId="0" borderId="26" xfId="42" applyNumberFormat="1" applyFont="1" applyFill="1" applyBorder="1" applyAlignment="1" applyProtection="1">
      <alignment/>
      <protection/>
    </xf>
    <xf numFmtId="171" fontId="21" fillId="0" borderId="26" xfId="42" applyNumberFormat="1" applyFont="1" applyFill="1" applyBorder="1" applyAlignment="1" applyProtection="1">
      <alignment/>
      <protection/>
    </xf>
    <xf numFmtId="172" fontId="21" fillId="0" borderId="29" xfId="42" applyNumberFormat="1" applyFont="1" applyFill="1" applyBorder="1" applyAlignment="1" applyProtection="1">
      <alignment/>
      <protection/>
    </xf>
    <xf numFmtId="172" fontId="21" fillId="0" borderId="28" xfId="42" applyNumberFormat="1" applyFont="1" applyFill="1" applyBorder="1" applyAlignment="1" applyProtection="1">
      <alignment/>
      <protection/>
    </xf>
    <xf numFmtId="172" fontId="21" fillId="0" borderId="27" xfId="42" applyNumberFormat="1" applyFont="1" applyFill="1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indent="1"/>
      <protection/>
    </xf>
    <xf numFmtId="0" fontId="21" fillId="0" borderId="18" xfId="0" applyFont="1" applyFill="1" applyBorder="1" applyAlignment="1" applyProtection="1">
      <alignment horizontal="center"/>
      <protection/>
    </xf>
    <xf numFmtId="172" fontId="20" fillId="0" borderId="35" xfId="0" applyNumberFormat="1" applyFont="1" applyFill="1" applyBorder="1" applyAlignment="1" applyProtection="1">
      <alignment/>
      <protection/>
    </xf>
    <xf numFmtId="172" fontId="20" fillId="0" borderId="36" xfId="0" applyNumberFormat="1" applyFont="1" applyFill="1" applyBorder="1" applyAlignment="1" applyProtection="1">
      <alignment/>
      <protection/>
    </xf>
    <xf numFmtId="172" fontId="20" fillId="0" borderId="18" xfId="0" applyNumberFormat="1" applyFont="1" applyFill="1" applyBorder="1" applyAlignment="1" applyProtection="1">
      <alignment/>
      <protection/>
    </xf>
    <xf numFmtId="171" fontId="20" fillId="0" borderId="18" xfId="0" applyNumberFormat="1" applyFont="1" applyFill="1" applyBorder="1" applyAlignment="1" applyProtection="1">
      <alignment/>
      <protection/>
    </xf>
    <xf numFmtId="172" fontId="20" fillId="0" borderId="37" xfId="0" applyNumberFormat="1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86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>
        <v>908271492</v>
      </c>
      <c r="F6" s="23">
        <v>908271492</v>
      </c>
      <c r="G6" s="23">
        <v>75576477</v>
      </c>
      <c r="H6" s="23">
        <v>64837374</v>
      </c>
      <c r="I6" s="23">
        <v>67323308</v>
      </c>
      <c r="J6" s="23">
        <v>207737159</v>
      </c>
      <c r="K6" s="23">
        <v>77358487</v>
      </c>
      <c r="L6" s="23">
        <v>79462331</v>
      </c>
      <c r="M6" s="23">
        <v>55456735</v>
      </c>
      <c r="N6" s="23">
        <v>212277553</v>
      </c>
      <c r="O6" s="23">
        <v>79011532</v>
      </c>
      <c r="P6" s="23">
        <v>88660183</v>
      </c>
      <c r="Q6" s="23">
        <v>116023597</v>
      </c>
      <c r="R6" s="23">
        <v>283695312</v>
      </c>
      <c r="S6" s="23"/>
      <c r="T6" s="23"/>
      <c r="U6" s="23"/>
      <c r="V6" s="23"/>
      <c r="W6" s="23">
        <v>703710024</v>
      </c>
      <c r="X6" s="23">
        <v>681203619</v>
      </c>
      <c r="Y6" s="23">
        <v>22506405</v>
      </c>
      <c r="Z6" s="24">
        <v>3.3</v>
      </c>
      <c r="AA6" s="25">
        <v>908271492</v>
      </c>
    </row>
    <row r="7" spans="1:27" ht="12.75">
      <c r="A7" s="26" t="s">
        <v>34</v>
      </c>
      <c r="B7" s="20"/>
      <c r="C7" s="21">
        <v>3332542714</v>
      </c>
      <c r="D7" s="21"/>
      <c r="E7" s="22">
        <v>3135667144</v>
      </c>
      <c r="F7" s="23">
        <v>3135667144</v>
      </c>
      <c r="G7" s="23">
        <v>259905867</v>
      </c>
      <c r="H7" s="23">
        <v>312674220</v>
      </c>
      <c r="I7" s="23">
        <v>277868807</v>
      </c>
      <c r="J7" s="23">
        <v>850448894</v>
      </c>
      <c r="K7" s="23">
        <v>250393651</v>
      </c>
      <c r="L7" s="23">
        <v>249101364</v>
      </c>
      <c r="M7" s="23">
        <v>219695880</v>
      </c>
      <c r="N7" s="23">
        <v>719190895</v>
      </c>
      <c r="O7" s="23">
        <v>221701833</v>
      </c>
      <c r="P7" s="23">
        <v>207688665</v>
      </c>
      <c r="Q7" s="23">
        <v>253684099</v>
      </c>
      <c r="R7" s="23">
        <v>683074597</v>
      </c>
      <c r="S7" s="23"/>
      <c r="T7" s="23"/>
      <c r="U7" s="23"/>
      <c r="V7" s="23"/>
      <c r="W7" s="23">
        <v>2252714386</v>
      </c>
      <c r="X7" s="23">
        <v>2324015684</v>
      </c>
      <c r="Y7" s="23">
        <v>-71301298</v>
      </c>
      <c r="Z7" s="24">
        <v>-3.07</v>
      </c>
      <c r="AA7" s="25">
        <v>3135667144</v>
      </c>
    </row>
    <row r="8" spans="1:27" ht="12.75">
      <c r="A8" s="26" t="s">
        <v>35</v>
      </c>
      <c r="B8" s="20"/>
      <c r="C8" s="21"/>
      <c r="D8" s="21"/>
      <c r="E8" s="22">
        <v>293795427</v>
      </c>
      <c r="F8" s="23">
        <v>293795427</v>
      </c>
      <c r="G8" s="23">
        <v>77000345</v>
      </c>
      <c r="H8" s="23">
        <v>9995376</v>
      </c>
      <c r="I8" s="23">
        <v>3494583</v>
      </c>
      <c r="J8" s="23">
        <v>90490304</v>
      </c>
      <c r="K8" s="23">
        <v>94286105</v>
      </c>
      <c r="L8" s="23">
        <v>351360040</v>
      </c>
      <c r="M8" s="23">
        <v>46868021</v>
      </c>
      <c r="N8" s="23">
        <v>492514166</v>
      </c>
      <c r="O8" s="23">
        <v>51031084</v>
      </c>
      <c r="P8" s="23">
        <v>39762588</v>
      </c>
      <c r="Q8" s="23">
        <v>145274778</v>
      </c>
      <c r="R8" s="23">
        <v>236068450</v>
      </c>
      <c r="S8" s="23"/>
      <c r="T8" s="23"/>
      <c r="U8" s="23"/>
      <c r="V8" s="23"/>
      <c r="W8" s="23">
        <v>819072920</v>
      </c>
      <c r="X8" s="23">
        <v>201547194</v>
      </c>
      <c r="Y8" s="23">
        <v>617525726</v>
      </c>
      <c r="Z8" s="24">
        <v>306.39</v>
      </c>
      <c r="AA8" s="25">
        <v>293795427</v>
      </c>
    </row>
    <row r="9" spans="1:27" ht="12.75">
      <c r="A9" s="26" t="s">
        <v>36</v>
      </c>
      <c r="B9" s="20"/>
      <c r="C9" s="21">
        <v>918761614</v>
      </c>
      <c r="D9" s="21"/>
      <c r="E9" s="22">
        <v>1212506974</v>
      </c>
      <c r="F9" s="23">
        <v>1212506974</v>
      </c>
      <c r="G9" s="23">
        <v>100898000</v>
      </c>
      <c r="H9" s="23">
        <v>283070000</v>
      </c>
      <c r="I9" s="23"/>
      <c r="J9" s="23">
        <v>383968000</v>
      </c>
      <c r="K9" s="23">
        <v>50984000</v>
      </c>
      <c r="L9" s="23"/>
      <c r="M9" s="23">
        <v>231411214</v>
      </c>
      <c r="N9" s="23">
        <v>282395214</v>
      </c>
      <c r="O9" s="23"/>
      <c r="P9" s="23">
        <v>1000000</v>
      </c>
      <c r="Q9" s="23">
        <v>254061000</v>
      </c>
      <c r="R9" s="23">
        <v>255061000</v>
      </c>
      <c r="S9" s="23"/>
      <c r="T9" s="23"/>
      <c r="U9" s="23"/>
      <c r="V9" s="23"/>
      <c r="W9" s="23">
        <v>921424214</v>
      </c>
      <c r="X9" s="23">
        <v>1212506974</v>
      </c>
      <c r="Y9" s="23">
        <v>-291082760</v>
      </c>
      <c r="Z9" s="24">
        <v>-24.01</v>
      </c>
      <c r="AA9" s="25">
        <v>1212506974</v>
      </c>
    </row>
    <row r="10" spans="1:27" ht="12.75">
      <c r="A10" s="26" t="s">
        <v>37</v>
      </c>
      <c r="B10" s="20"/>
      <c r="C10" s="21">
        <v>790009562</v>
      </c>
      <c r="D10" s="21"/>
      <c r="E10" s="22">
        <v>854879567</v>
      </c>
      <c r="F10" s="23">
        <v>854879567</v>
      </c>
      <c r="G10" s="23">
        <v>73000000</v>
      </c>
      <c r="H10" s="23">
        <v>42231000</v>
      </c>
      <c r="I10" s="23">
        <v>202850000</v>
      </c>
      <c r="J10" s="23">
        <v>318081000</v>
      </c>
      <c r="K10" s="23"/>
      <c r="L10" s="23">
        <v>330125000</v>
      </c>
      <c r="M10" s="23">
        <v>3000000</v>
      </c>
      <c r="N10" s="23">
        <v>333125000</v>
      </c>
      <c r="O10" s="23">
        <v>60000000</v>
      </c>
      <c r="P10" s="23">
        <v>130000000</v>
      </c>
      <c r="Q10" s="23">
        <v>65000000</v>
      </c>
      <c r="R10" s="23">
        <v>255000000</v>
      </c>
      <c r="S10" s="23"/>
      <c r="T10" s="23"/>
      <c r="U10" s="23"/>
      <c r="V10" s="23"/>
      <c r="W10" s="23">
        <v>906206000</v>
      </c>
      <c r="X10" s="23">
        <v>854879567</v>
      </c>
      <c r="Y10" s="23">
        <v>51326433</v>
      </c>
      <c r="Z10" s="24">
        <v>6</v>
      </c>
      <c r="AA10" s="25">
        <v>854879567</v>
      </c>
    </row>
    <row r="11" spans="1:27" ht="12.75">
      <c r="A11" s="26" t="s">
        <v>38</v>
      </c>
      <c r="B11" s="20"/>
      <c r="C11" s="21">
        <v>220587550</v>
      </c>
      <c r="D11" s="21"/>
      <c r="E11" s="22">
        <v>228350913</v>
      </c>
      <c r="F11" s="23">
        <v>228350913</v>
      </c>
      <c r="G11" s="23">
        <v>7150729</v>
      </c>
      <c r="H11" s="23">
        <v>4486828</v>
      </c>
      <c r="I11" s="23">
        <v>5763233</v>
      </c>
      <c r="J11" s="23">
        <v>17400790</v>
      </c>
      <c r="K11" s="23">
        <v>4538404</v>
      </c>
      <c r="L11" s="23">
        <v>4951647</v>
      </c>
      <c r="M11" s="23">
        <v>3279186</v>
      </c>
      <c r="N11" s="23">
        <v>12769237</v>
      </c>
      <c r="O11" s="23">
        <v>4840211</v>
      </c>
      <c r="P11" s="23">
        <v>4461200</v>
      </c>
      <c r="Q11" s="23">
        <v>6612382</v>
      </c>
      <c r="R11" s="23">
        <v>15913793</v>
      </c>
      <c r="S11" s="23"/>
      <c r="T11" s="23"/>
      <c r="U11" s="23"/>
      <c r="V11" s="23"/>
      <c r="W11" s="23">
        <v>46083820</v>
      </c>
      <c r="X11" s="23">
        <v>173132886</v>
      </c>
      <c r="Y11" s="23">
        <v>-127049066</v>
      </c>
      <c r="Z11" s="24">
        <v>-73.38</v>
      </c>
      <c r="AA11" s="25">
        <v>228350913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-4131747576</v>
      </c>
      <c r="D14" s="21"/>
      <c r="E14" s="22">
        <v>-4945638055</v>
      </c>
      <c r="F14" s="23">
        <v>-4945638055</v>
      </c>
      <c r="G14" s="23">
        <v>-641808401</v>
      </c>
      <c r="H14" s="23">
        <v>-536369683</v>
      </c>
      <c r="I14" s="23">
        <v>-244877176</v>
      </c>
      <c r="J14" s="23">
        <v>-1423055260</v>
      </c>
      <c r="K14" s="23">
        <v>-418936234</v>
      </c>
      <c r="L14" s="23">
        <v>-581348023</v>
      </c>
      <c r="M14" s="23">
        <v>-403548915</v>
      </c>
      <c r="N14" s="23">
        <v>-1403833172</v>
      </c>
      <c r="O14" s="23">
        <v>-398101232</v>
      </c>
      <c r="P14" s="23">
        <v>-394496726</v>
      </c>
      <c r="Q14" s="23">
        <v>-529732451</v>
      </c>
      <c r="R14" s="23">
        <v>-1322330409</v>
      </c>
      <c r="S14" s="23"/>
      <c r="T14" s="23"/>
      <c r="U14" s="23"/>
      <c r="V14" s="23"/>
      <c r="W14" s="23">
        <v>-4149218841</v>
      </c>
      <c r="X14" s="23">
        <v>-3625097522</v>
      </c>
      <c r="Y14" s="23">
        <v>-524121319</v>
      </c>
      <c r="Z14" s="24">
        <v>14.46</v>
      </c>
      <c r="AA14" s="25">
        <v>-4945638055</v>
      </c>
    </row>
    <row r="15" spans="1:27" ht="12.75">
      <c r="A15" s="26" t="s">
        <v>42</v>
      </c>
      <c r="B15" s="20"/>
      <c r="C15" s="21">
        <v>-50931640</v>
      </c>
      <c r="D15" s="21"/>
      <c r="E15" s="22">
        <v>-160939104</v>
      </c>
      <c r="F15" s="23">
        <v>-160939104</v>
      </c>
      <c r="G15" s="23"/>
      <c r="H15" s="23">
        <v>-6945527</v>
      </c>
      <c r="I15" s="23">
        <v>-223269818</v>
      </c>
      <c r="J15" s="23">
        <v>-230215345</v>
      </c>
      <c r="K15" s="23">
        <v>-24320</v>
      </c>
      <c r="L15" s="23">
        <v>-3205063</v>
      </c>
      <c r="M15" s="23">
        <v>-1298452</v>
      </c>
      <c r="N15" s="23">
        <v>-4527835</v>
      </c>
      <c r="O15" s="23">
        <v>-32704836</v>
      </c>
      <c r="P15" s="23">
        <v>-4630434</v>
      </c>
      <c r="Q15" s="23">
        <v>-9255677</v>
      </c>
      <c r="R15" s="23">
        <v>-46590947</v>
      </c>
      <c r="S15" s="23"/>
      <c r="T15" s="23"/>
      <c r="U15" s="23"/>
      <c r="V15" s="23"/>
      <c r="W15" s="23">
        <v>-281334127</v>
      </c>
      <c r="X15" s="23">
        <v>-120704328</v>
      </c>
      <c r="Y15" s="23">
        <v>-160629799</v>
      </c>
      <c r="Z15" s="24">
        <v>133.08</v>
      </c>
      <c r="AA15" s="25">
        <v>-160939104</v>
      </c>
    </row>
    <row r="16" spans="1:27" ht="12.75">
      <c r="A16" s="26" t="s">
        <v>43</v>
      </c>
      <c r="B16" s="20"/>
      <c r="C16" s="21">
        <v>-5196378</v>
      </c>
      <c r="D16" s="21"/>
      <c r="E16" s="22">
        <v>-30823347</v>
      </c>
      <c r="F16" s="23">
        <v>-30823347</v>
      </c>
      <c r="G16" s="23">
        <v>-215856</v>
      </c>
      <c r="H16" s="23">
        <v>-641568</v>
      </c>
      <c r="I16" s="23">
        <v>-233842829</v>
      </c>
      <c r="J16" s="23">
        <v>-234700253</v>
      </c>
      <c r="K16" s="23"/>
      <c r="L16" s="23">
        <v>-523012447</v>
      </c>
      <c r="M16" s="23">
        <v>-153178</v>
      </c>
      <c r="N16" s="23">
        <v>-523165625</v>
      </c>
      <c r="O16" s="23"/>
      <c r="P16" s="23">
        <v>-303719</v>
      </c>
      <c r="Q16" s="23">
        <v>-1450927</v>
      </c>
      <c r="R16" s="23">
        <v>-1754646</v>
      </c>
      <c r="S16" s="23"/>
      <c r="T16" s="23"/>
      <c r="U16" s="23"/>
      <c r="V16" s="23"/>
      <c r="W16" s="23">
        <v>-759620524</v>
      </c>
      <c r="X16" s="23">
        <v>-24156100</v>
      </c>
      <c r="Y16" s="23">
        <v>-735464424</v>
      </c>
      <c r="Z16" s="24">
        <v>3044.63</v>
      </c>
      <c r="AA16" s="25">
        <v>-30823347</v>
      </c>
    </row>
    <row r="17" spans="1:27" ht="12.75">
      <c r="A17" s="27" t="s">
        <v>44</v>
      </c>
      <c r="B17" s="28"/>
      <c r="C17" s="29">
        <f aca="true" t="shared" si="0" ref="C17:Y17">SUM(C6:C16)</f>
        <v>1074025846</v>
      </c>
      <c r="D17" s="29">
        <f>SUM(D6:D16)</f>
        <v>0</v>
      </c>
      <c r="E17" s="30">
        <f t="shared" si="0"/>
        <v>1496071011</v>
      </c>
      <c r="F17" s="31">
        <f t="shared" si="0"/>
        <v>1496071011</v>
      </c>
      <c r="G17" s="31">
        <f t="shared" si="0"/>
        <v>-48492839</v>
      </c>
      <c r="H17" s="31">
        <f t="shared" si="0"/>
        <v>173338020</v>
      </c>
      <c r="I17" s="31">
        <f t="shared" si="0"/>
        <v>-144689892</v>
      </c>
      <c r="J17" s="31">
        <f t="shared" si="0"/>
        <v>-19844711</v>
      </c>
      <c r="K17" s="31">
        <f t="shared" si="0"/>
        <v>58600093</v>
      </c>
      <c r="L17" s="31">
        <f t="shared" si="0"/>
        <v>-92565151</v>
      </c>
      <c r="M17" s="31">
        <f t="shared" si="0"/>
        <v>154710491</v>
      </c>
      <c r="N17" s="31">
        <f t="shared" si="0"/>
        <v>120745433</v>
      </c>
      <c r="O17" s="31">
        <f t="shared" si="0"/>
        <v>-14221408</v>
      </c>
      <c r="P17" s="31">
        <f t="shared" si="0"/>
        <v>72141757</v>
      </c>
      <c r="Q17" s="31">
        <f t="shared" si="0"/>
        <v>300216801</v>
      </c>
      <c r="R17" s="31">
        <f t="shared" si="0"/>
        <v>358137150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459037872</v>
      </c>
      <c r="X17" s="31">
        <f t="shared" si="0"/>
        <v>1677327974</v>
      </c>
      <c r="Y17" s="31">
        <f t="shared" si="0"/>
        <v>-1218290102</v>
      </c>
      <c r="Z17" s="32">
        <f>+IF(X17&lt;&gt;0,+(Y17/X17)*100,0)</f>
        <v>-72.63278982313092</v>
      </c>
      <c r="AA17" s="33">
        <f>SUM(AA6:AA16)</f>
        <v>1496071011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176000</v>
      </c>
      <c r="D21" s="21"/>
      <c r="E21" s="22">
        <v>97846053</v>
      </c>
      <c r="F21" s="23">
        <v>97846053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>
        <v>49592665</v>
      </c>
      <c r="Y21" s="40">
        <v>-49592665</v>
      </c>
      <c r="Z21" s="41">
        <v>-100</v>
      </c>
      <c r="AA21" s="42">
        <v>97846053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>
        <v>254896890</v>
      </c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>
        <v>1653610</v>
      </c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-1485099537</v>
      </c>
      <c r="D26" s="21"/>
      <c r="E26" s="22">
        <v>-1724819931</v>
      </c>
      <c r="F26" s="23">
        <v>-1724819931</v>
      </c>
      <c r="G26" s="23">
        <v>-71509846</v>
      </c>
      <c r="H26" s="23">
        <v>-26638109</v>
      </c>
      <c r="I26" s="23">
        <v>-30058388</v>
      </c>
      <c r="J26" s="23">
        <v>-128206343</v>
      </c>
      <c r="K26" s="23">
        <v>-61898275</v>
      </c>
      <c r="L26" s="23">
        <v>-38758031</v>
      </c>
      <c r="M26" s="23">
        <v>-132601851</v>
      </c>
      <c r="N26" s="23">
        <v>-233258157</v>
      </c>
      <c r="O26" s="23">
        <v>-56075751</v>
      </c>
      <c r="P26" s="23">
        <v>-109866934</v>
      </c>
      <c r="Q26" s="23">
        <v>-153847260</v>
      </c>
      <c r="R26" s="23">
        <v>-319789945</v>
      </c>
      <c r="S26" s="23"/>
      <c r="T26" s="23"/>
      <c r="U26" s="23"/>
      <c r="V26" s="23"/>
      <c r="W26" s="23">
        <v>-681254445</v>
      </c>
      <c r="X26" s="23">
        <v>-1269792442</v>
      </c>
      <c r="Y26" s="23">
        <v>588537997</v>
      </c>
      <c r="Z26" s="24">
        <v>-46.35</v>
      </c>
      <c r="AA26" s="25">
        <v>-1724819931</v>
      </c>
    </row>
    <row r="27" spans="1:27" ht="12.75">
      <c r="A27" s="27" t="s">
        <v>51</v>
      </c>
      <c r="B27" s="28"/>
      <c r="C27" s="29">
        <f aca="true" t="shared" si="1" ref="C27:Y27">SUM(C21:C26)</f>
        <v>-1228373037</v>
      </c>
      <c r="D27" s="29">
        <f>SUM(D21:D26)</f>
        <v>0</v>
      </c>
      <c r="E27" s="30">
        <f t="shared" si="1"/>
        <v>-1626973878</v>
      </c>
      <c r="F27" s="31">
        <f t="shared" si="1"/>
        <v>-1626973878</v>
      </c>
      <c r="G27" s="31">
        <f t="shared" si="1"/>
        <v>-71509846</v>
      </c>
      <c r="H27" s="31">
        <f t="shared" si="1"/>
        <v>-26638109</v>
      </c>
      <c r="I27" s="31">
        <f t="shared" si="1"/>
        <v>-30058388</v>
      </c>
      <c r="J27" s="31">
        <f t="shared" si="1"/>
        <v>-128206343</v>
      </c>
      <c r="K27" s="31">
        <f t="shared" si="1"/>
        <v>-61898275</v>
      </c>
      <c r="L27" s="31">
        <f t="shared" si="1"/>
        <v>-38758031</v>
      </c>
      <c r="M27" s="31">
        <f t="shared" si="1"/>
        <v>-132601851</v>
      </c>
      <c r="N27" s="31">
        <f t="shared" si="1"/>
        <v>-233258157</v>
      </c>
      <c r="O27" s="31">
        <f t="shared" si="1"/>
        <v>-56075751</v>
      </c>
      <c r="P27" s="31">
        <f t="shared" si="1"/>
        <v>-109866934</v>
      </c>
      <c r="Q27" s="31">
        <f t="shared" si="1"/>
        <v>-153847260</v>
      </c>
      <c r="R27" s="31">
        <f t="shared" si="1"/>
        <v>-319789945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-681254445</v>
      </c>
      <c r="X27" s="31">
        <f t="shared" si="1"/>
        <v>-1220199777</v>
      </c>
      <c r="Y27" s="31">
        <f t="shared" si="1"/>
        <v>538945332</v>
      </c>
      <c r="Z27" s="32">
        <f>+IF(X27&lt;&gt;0,+(Y27/X27)*100,0)</f>
        <v>-44.16861420226272</v>
      </c>
      <c r="AA27" s="33">
        <f>SUM(AA21:AA26)</f>
        <v>-1626973878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>
        <v>173000000</v>
      </c>
      <c r="D32" s="21"/>
      <c r="E32" s="22">
        <v>500000000</v>
      </c>
      <c r="F32" s="23">
        <v>500000000</v>
      </c>
      <c r="G32" s="23"/>
      <c r="H32" s="23"/>
      <c r="I32" s="23"/>
      <c r="J32" s="23"/>
      <c r="K32" s="23"/>
      <c r="L32" s="23">
        <v>300000000</v>
      </c>
      <c r="M32" s="23"/>
      <c r="N32" s="23">
        <v>300000000</v>
      </c>
      <c r="O32" s="23"/>
      <c r="P32" s="23">
        <v>200000000</v>
      </c>
      <c r="Q32" s="23"/>
      <c r="R32" s="23">
        <v>200000000</v>
      </c>
      <c r="S32" s="23"/>
      <c r="T32" s="23"/>
      <c r="U32" s="23"/>
      <c r="V32" s="23"/>
      <c r="W32" s="23">
        <v>500000000</v>
      </c>
      <c r="X32" s="23">
        <v>250000000</v>
      </c>
      <c r="Y32" s="23">
        <v>250000000</v>
      </c>
      <c r="Z32" s="24">
        <v>100</v>
      </c>
      <c r="AA32" s="25">
        <v>500000000</v>
      </c>
    </row>
    <row r="33" spans="1:27" ht="12.75">
      <c r="A33" s="26" t="s">
        <v>55</v>
      </c>
      <c r="B33" s="20"/>
      <c r="C33" s="21">
        <v>59802838</v>
      </c>
      <c r="D33" s="21"/>
      <c r="E33" s="22">
        <v>4800000</v>
      </c>
      <c r="F33" s="23">
        <v>4800000</v>
      </c>
      <c r="G33" s="23">
        <v>1179099</v>
      </c>
      <c r="H33" s="40">
        <v>149630</v>
      </c>
      <c r="I33" s="40">
        <v>121832</v>
      </c>
      <c r="J33" s="40">
        <v>1450561</v>
      </c>
      <c r="K33" s="23">
        <v>19515</v>
      </c>
      <c r="L33" s="23">
        <v>102558</v>
      </c>
      <c r="M33" s="23">
        <v>83050</v>
      </c>
      <c r="N33" s="23">
        <v>205123</v>
      </c>
      <c r="O33" s="40">
        <v>120354</v>
      </c>
      <c r="P33" s="40">
        <v>245746</v>
      </c>
      <c r="Q33" s="40">
        <v>111976</v>
      </c>
      <c r="R33" s="23">
        <v>478076</v>
      </c>
      <c r="S33" s="23"/>
      <c r="T33" s="23"/>
      <c r="U33" s="23"/>
      <c r="V33" s="40"/>
      <c r="W33" s="40">
        <v>2133760</v>
      </c>
      <c r="X33" s="40">
        <v>3600000</v>
      </c>
      <c r="Y33" s="23">
        <v>-1466240</v>
      </c>
      <c r="Z33" s="24">
        <v>-40.73</v>
      </c>
      <c r="AA33" s="25">
        <v>4800000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-65687402</v>
      </c>
      <c r="D35" s="21"/>
      <c r="E35" s="22">
        <v>-71293003</v>
      </c>
      <c r="F35" s="23">
        <v>-71293003</v>
      </c>
      <c r="G35" s="23"/>
      <c r="H35" s="23">
        <v>-1384240</v>
      </c>
      <c r="I35" s="23">
        <v>-26006407</v>
      </c>
      <c r="J35" s="23">
        <v>-27390647</v>
      </c>
      <c r="K35" s="23">
        <v>-26001500</v>
      </c>
      <c r="L35" s="23">
        <v>-1474591</v>
      </c>
      <c r="M35" s="23"/>
      <c r="N35" s="23">
        <v>-27476091</v>
      </c>
      <c r="O35" s="23"/>
      <c r="P35" s="23"/>
      <c r="Q35" s="23">
        <v>-20743159</v>
      </c>
      <c r="R35" s="23">
        <v>-20743159</v>
      </c>
      <c r="S35" s="23"/>
      <c r="T35" s="23"/>
      <c r="U35" s="23"/>
      <c r="V35" s="23"/>
      <c r="W35" s="23">
        <v>-75609897</v>
      </c>
      <c r="X35" s="23">
        <v>-53469756</v>
      </c>
      <c r="Y35" s="23">
        <v>-22140141</v>
      </c>
      <c r="Z35" s="24">
        <v>41.41</v>
      </c>
      <c r="AA35" s="25">
        <v>-71293003</v>
      </c>
    </row>
    <row r="36" spans="1:27" ht="12.75">
      <c r="A36" s="27" t="s">
        <v>57</v>
      </c>
      <c r="B36" s="28"/>
      <c r="C36" s="29">
        <f aca="true" t="shared" si="2" ref="C36:Y36">SUM(C31:C35)</f>
        <v>167115436</v>
      </c>
      <c r="D36" s="29">
        <f>SUM(D31:D35)</f>
        <v>0</v>
      </c>
      <c r="E36" s="30">
        <f t="shared" si="2"/>
        <v>433506997</v>
      </c>
      <c r="F36" s="31">
        <f t="shared" si="2"/>
        <v>433506997</v>
      </c>
      <c r="G36" s="31">
        <f t="shared" si="2"/>
        <v>1179099</v>
      </c>
      <c r="H36" s="31">
        <f t="shared" si="2"/>
        <v>-1234610</v>
      </c>
      <c r="I36" s="31">
        <f t="shared" si="2"/>
        <v>-25884575</v>
      </c>
      <c r="J36" s="31">
        <f t="shared" si="2"/>
        <v>-25940086</v>
      </c>
      <c r="K36" s="31">
        <f t="shared" si="2"/>
        <v>-25981985</v>
      </c>
      <c r="L36" s="31">
        <f t="shared" si="2"/>
        <v>298627967</v>
      </c>
      <c r="M36" s="31">
        <f t="shared" si="2"/>
        <v>83050</v>
      </c>
      <c r="N36" s="31">
        <f t="shared" si="2"/>
        <v>272729032</v>
      </c>
      <c r="O36" s="31">
        <f t="shared" si="2"/>
        <v>120354</v>
      </c>
      <c r="P36" s="31">
        <f t="shared" si="2"/>
        <v>200245746</v>
      </c>
      <c r="Q36" s="31">
        <f t="shared" si="2"/>
        <v>-20631183</v>
      </c>
      <c r="R36" s="31">
        <f t="shared" si="2"/>
        <v>179734917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426523863</v>
      </c>
      <c r="X36" s="31">
        <f t="shared" si="2"/>
        <v>200130244</v>
      </c>
      <c r="Y36" s="31">
        <f t="shared" si="2"/>
        <v>226393619</v>
      </c>
      <c r="Z36" s="32">
        <f>+IF(X36&lt;&gt;0,+(Y36/X36)*100,0)</f>
        <v>113.12314144782634</v>
      </c>
      <c r="AA36" s="33">
        <f>SUM(AA31:AA35)</f>
        <v>433506997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12768245</v>
      </c>
      <c r="D38" s="35">
        <f>+D17+D27+D36</f>
        <v>0</v>
      </c>
      <c r="E38" s="36">
        <f t="shared" si="3"/>
        <v>302604130</v>
      </c>
      <c r="F38" s="37">
        <f t="shared" si="3"/>
        <v>302604130</v>
      </c>
      <c r="G38" s="37">
        <f t="shared" si="3"/>
        <v>-118823586</v>
      </c>
      <c r="H38" s="37">
        <f t="shared" si="3"/>
        <v>145465301</v>
      </c>
      <c r="I38" s="37">
        <f t="shared" si="3"/>
        <v>-200632855</v>
      </c>
      <c r="J38" s="37">
        <f t="shared" si="3"/>
        <v>-173991140</v>
      </c>
      <c r="K38" s="37">
        <f t="shared" si="3"/>
        <v>-29280167</v>
      </c>
      <c r="L38" s="37">
        <f t="shared" si="3"/>
        <v>167304785</v>
      </c>
      <c r="M38" s="37">
        <f t="shared" si="3"/>
        <v>22191690</v>
      </c>
      <c r="N38" s="37">
        <f t="shared" si="3"/>
        <v>160216308</v>
      </c>
      <c r="O38" s="37">
        <f t="shared" si="3"/>
        <v>-70176805</v>
      </c>
      <c r="P38" s="37">
        <f t="shared" si="3"/>
        <v>162520569</v>
      </c>
      <c r="Q38" s="37">
        <f t="shared" si="3"/>
        <v>125738358</v>
      </c>
      <c r="R38" s="37">
        <f t="shared" si="3"/>
        <v>218082122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204307290</v>
      </c>
      <c r="X38" s="37">
        <f t="shared" si="3"/>
        <v>657258441</v>
      </c>
      <c r="Y38" s="37">
        <f t="shared" si="3"/>
        <v>-452951151</v>
      </c>
      <c r="Z38" s="38">
        <f>+IF(X38&lt;&gt;0,+(Y38/X38)*100,0)</f>
        <v>-68.9152276706934</v>
      </c>
      <c r="AA38" s="39">
        <f>+AA17+AA27+AA36</f>
        <v>302604130</v>
      </c>
    </row>
    <row r="39" spans="1:27" ht="12.75">
      <c r="A39" s="26" t="s">
        <v>59</v>
      </c>
      <c r="B39" s="20"/>
      <c r="C39" s="35">
        <v>312911132</v>
      </c>
      <c r="D39" s="35"/>
      <c r="E39" s="36">
        <v>477609966</v>
      </c>
      <c r="F39" s="37">
        <v>477609966</v>
      </c>
      <c r="G39" s="37">
        <v>458445824</v>
      </c>
      <c r="H39" s="37">
        <v>339622238</v>
      </c>
      <c r="I39" s="37">
        <v>485087539</v>
      </c>
      <c r="J39" s="37">
        <v>458445824</v>
      </c>
      <c r="K39" s="37">
        <v>284454684</v>
      </c>
      <c r="L39" s="37">
        <v>255174517</v>
      </c>
      <c r="M39" s="37">
        <v>422479302</v>
      </c>
      <c r="N39" s="37">
        <v>284454684</v>
      </c>
      <c r="O39" s="37">
        <v>444670992</v>
      </c>
      <c r="P39" s="37">
        <v>374494187</v>
      </c>
      <c r="Q39" s="37">
        <v>537014756</v>
      </c>
      <c r="R39" s="37">
        <v>444670992</v>
      </c>
      <c r="S39" s="37"/>
      <c r="T39" s="37"/>
      <c r="U39" s="37"/>
      <c r="V39" s="37"/>
      <c r="W39" s="37">
        <v>458445824</v>
      </c>
      <c r="X39" s="37">
        <v>477609966</v>
      </c>
      <c r="Y39" s="37">
        <v>-19164142</v>
      </c>
      <c r="Z39" s="38">
        <v>-4.01</v>
      </c>
      <c r="AA39" s="39">
        <v>477609966</v>
      </c>
    </row>
    <row r="40" spans="1:27" ht="12.75">
      <c r="A40" s="45" t="s">
        <v>60</v>
      </c>
      <c r="B40" s="46"/>
      <c r="C40" s="47">
        <v>325679377</v>
      </c>
      <c r="D40" s="47"/>
      <c r="E40" s="48">
        <v>780214097</v>
      </c>
      <c r="F40" s="49">
        <v>780214097</v>
      </c>
      <c r="G40" s="49">
        <v>339622238</v>
      </c>
      <c r="H40" s="49">
        <v>485087539</v>
      </c>
      <c r="I40" s="49">
        <v>284454684</v>
      </c>
      <c r="J40" s="49">
        <v>284454684</v>
      </c>
      <c r="K40" s="49">
        <v>255174517</v>
      </c>
      <c r="L40" s="49">
        <v>422479302</v>
      </c>
      <c r="M40" s="49">
        <v>444670992</v>
      </c>
      <c r="N40" s="49">
        <v>444670992</v>
      </c>
      <c r="O40" s="49">
        <v>374494187</v>
      </c>
      <c r="P40" s="49">
        <v>537014756</v>
      </c>
      <c r="Q40" s="49">
        <v>662753114</v>
      </c>
      <c r="R40" s="49">
        <v>662753114</v>
      </c>
      <c r="S40" s="49"/>
      <c r="T40" s="49"/>
      <c r="U40" s="49"/>
      <c r="V40" s="49"/>
      <c r="W40" s="49">
        <v>662753114</v>
      </c>
      <c r="X40" s="49">
        <v>1134868408</v>
      </c>
      <c r="Y40" s="49">
        <v>-472115294</v>
      </c>
      <c r="Z40" s="50">
        <v>-41.6</v>
      </c>
      <c r="AA40" s="51">
        <v>780214097</v>
      </c>
    </row>
    <row r="41" spans="1:27" ht="12.75">
      <c r="A41" s="52" t="s">
        <v>84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85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86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15121323</v>
      </c>
      <c r="D6" s="21"/>
      <c r="E6" s="22">
        <v>21485004</v>
      </c>
      <c r="F6" s="23">
        <v>19945000</v>
      </c>
      <c r="G6" s="23">
        <v>1052194</v>
      </c>
      <c r="H6" s="23">
        <v>1660072</v>
      </c>
      <c r="I6" s="23">
        <v>288587</v>
      </c>
      <c r="J6" s="23">
        <v>3000853</v>
      </c>
      <c r="K6" s="23">
        <v>3434215</v>
      </c>
      <c r="L6" s="23">
        <v>101365</v>
      </c>
      <c r="M6" s="23">
        <v>987188</v>
      </c>
      <c r="N6" s="23">
        <v>4522768</v>
      </c>
      <c r="O6" s="23">
        <v>2685132</v>
      </c>
      <c r="P6" s="23">
        <v>1463002</v>
      </c>
      <c r="Q6" s="23">
        <v>1184755</v>
      </c>
      <c r="R6" s="23">
        <v>5332889</v>
      </c>
      <c r="S6" s="23"/>
      <c r="T6" s="23"/>
      <c r="U6" s="23"/>
      <c r="V6" s="23"/>
      <c r="W6" s="23">
        <v>12856510</v>
      </c>
      <c r="X6" s="23">
        <v>13733000</v>
      </c>
      <c r="Y6" s="23">
        <v>-876490</v>
      </c>
      <c r="Z6" s="24">
        <v>-6.38</v>
      </c>
      <c r="AA6" s="25">
        <v>19945000</v>
      </c>
    </row>
    <row r="7" spans="1:27" ht="12.75">
      <c r="A7" s="26" t="s">
        <v>34</v>
      </c>
      <c r="B7" s="20"/>
      <c r="C7" s="21">
        <v>90115739</v>
      </c>
      <c r="D7" s="21"/>
      <c r="E7" s="22">
        <v>213545000</v>
      </c>
      <c r="F7" s="23">
        <v>188260000</v>
      </c>
      <c r="G7" s="23">
        <v>8504100</v>
      </c>
      <c r="H7" s="23">
        <v>16468964</v>
      </c>
      <c r="I7" s="23">
        <v>8760727</v>
      </c>
      <c r="J7" s="23">
        <v>33733791</v>
      </c>
      <c r="K7" s="23">
        <v>8321339</v>
      </c>
      <c r="L7" s="23">
        <v>12208429</v>
      </c>
      <c r="M7" s="23">
        <v>10134874</v>
      </c>
      <c r="N7" s="23">
        <v>30664642</v>
      </c>
      <c r="O7" s="23">
        <v>10076185</v>
      </c>
      <c r="P7" s="23">
        <v>9218735</v>
      </c>
      <c r="Q7" s="23">
        <v>8730418</v>
      </c>
      <c r="R7" s="23">
        <v>28025338</v>
      </c>
      <c r="S7" s="23"/>
      <c r="T7" s="23"/>
      <c r="U7" s="23"/>
      <c r="V7" s="23"/>
      <c r="W7" s="23">
        <v>92423771</v>
      </c>
      <c r="X7" s="23">
        <v>128974000</v>
      </c>
      <c r="Y7" s="23">
        <v>-36550229</v>
      </c>
      <c r="Z7" s="24">
        <v>-28.34</v>
      </c>
      <c r="AA7" s="25">
        <v>188260000</v>
      </c>
    </row>
    <row r="8" spans="1:27" ht="12.75">
      <c r="A8" s="26" t="s">
        <v>35</v>
      </c>
      <c r="B8" s="20"/>
      <c r="C8" s="21"/>
      <c r="D8" s="21"/>
      <c r="E8" s="22">
        <v>12063004</v>
      </c>
      <c r="F8" s="23">
        <v>9355000</v>
      </c>
      <c r="G8" s="23">
        <v>6229904</v>
      </c>
      <c r="H8" s="23">
        <v>430001</v>
      </c>
      <c r="I8" s="23">
        <v>168859</v>
      </c>
      <c r="J8" s="23">
        <v>6828764</v>
      </c>
      <c r="K8" s="23">
        <v>144875</v>
      </c>
      <c r="L8" s="23">
        <v>243604</v>
      </c>
      <c r="M8" s="23">
        <v>452092</v>
      </c>
      <c r="N8" s="23">
        <v>840571</v>
      </c>
      <c r="O8" s="23">
        <v>118796</v>
      </c>
      <c r="P8" s="23">
        <v>92088</v>
      </c>
      <c r="Q8" s="23">
        <v>132198</v>
      </c>
      <c r="R8" s="23">
        <v>343082</v>
      </c>
      <c r="S8" s="23"/>
      <c r="T8" s="23"/>
      <c r="U8" s="23"/>
      <c r="V8" s="23"/>
      <c r="W8" s="23">
        <v>8012417</v>
      </c>
      <c r="X8" s="23">
        <v>8769000</v>
      </c>
      <c r="Y8" s="23">
        <v>-756583</v>
      </c>
      <c r="Z8" s="24">
        <v>-8.63</v>
      </c>
      <c r="AA8" s="25">
        <v>9355000</v>
      </c>
    </row>
    <row r="9" spans="1:27" ht="12.75">
      <c r="A9" s="26" t="s">
        <v>36</v>
      </c>
      <c r="B9" s="20"/>
      <c r="C9" s="21">
        <v>123516650</v>
      </c>
      <c r="D9" s="21"/>
      <c r="E9" s="22">
        <v>118583000</v>
      </c>
      <c r="F9" s="23">
        <v>83541000</v>
      </c>
      <c r="G9" s="23">
        <v>45114000</v>
      </c>
      <c r="H9" s="23">
        <v>2260000</v>
      </c>
      <c r="I9" s="23"/>
      <c r="J9" s="23">
        <v>47374000</v>
      </c>
      <c r="K9" s="23"/>
      <c r="L9" s="23"/>
      <c r="M9" s="23">
        <v>36167000</v>
      </c>
      <c r="N9" s="23">
        <v>36167000</v>
      </c>
      <c r="O9" s="23"/>
      <c r="P9" s="23">
        <v>300000</v>
      </c>
      <c r="Q9" s="23">
        <v>27068000</v>
      </c>
      <c r="R9" s="23">
        <v>27368000</v>
      </c>
      <c r="S9" s="23"/>
      <c r="T9" s="23"/>
      <c r="U9" s="23"/>
      <c r="V9" s="23"/>
      <c r="W9" s="23">
        <v>110909000</v>
      </c>
      <c r="X9" s="23">
        <v>83541000</v>
      </c>
      <c r="Y9" s="23">
        <v>27368000</v>
      </c>
      <c r="Z9" s="24">
        <v>32.76</v>
      </c>
      <c r="AA9" s="25">
        <v>83541000</v>
      </c>
    </row>
    <row r="10" spans="1:27" ht="12.75">
      <c r="A10" s="26" t="s">
        <v>37</v>
      </c>
      <c r="B10" s="20"/>
      <c r="C10" s="21">
        <v>37907414</v>
      </c>
      <c r="D10" s="21"/>
      <c r="E10" s="22">
        <v>33299001</v>
      </c>
      <c r="F10" s="23">
        <v>39299000</v>
      </c>
      <c r="G10" s="23">
        <v>16764000</v>
      </c>
      <c r="H10" s="23"/>
      <c r="I10" s="23"/>
      <c r="J10" s="23">
        <v>16764000</v>
      </c>
      <c r="K10" s="23"/>
      <c r="L10" s="23"/>
      <c r="M10" s="23">
        <v>6979000</v>
      </c>
      <c r="N10" s="23">
        <v>6979000</v>
      </c>
      <c r="O10" s="23"/>
      <c r="P10" s="23">
        <v>3000000</v>
      </c>
      <c r="Q10" s="23">
        <v>19556000</v>
      </c>
      <c r="R10" s="23">
        <v>22556000</v>
      </c>
      <c r="S10" s="23"/>
      <c r="T10" s="23"/>
      <c r="U10" s="23"/>
      <c r="V10" s="23"/>
      <c r="W10" s="23">
        <v>46299000</v>
      </c>
      <c r="X10" s="23">
        <v>39299000</v>
      </c>
      <c r="Y10" s="23">
        <v>7000000</v>
      </c>
      <c r="Z10" s="24">
        <v>17.81</v>
      </c>
      <c r="AA10" s="25">
        <v>39299000</v>
      </c>
    </row>
    <row r="11" spans="1:27" ht="12.75">
      <c r="A11" s="26" t="s">
        <v>38</v>
      </c>
      <c r="B11" s="20"/>
      <c r="C11" s="21">
        <v>2365855</v>
      </c>
      <c r="D11" s="21"/>
      <c r="E11" s="22">
        <v>23010000</v>
      </c>
      <c r="F11" s="23">
        <v>25561000</v>
      </c>
      <c r="G11" s="23"/>
      <c r="H11" s="23">
        <v>2637338</v>
      </c>
      <c r="I11" s="23">
        <v>2568114</v>
      </c>
      <c r="J11" s="23">
        <v>5205452</v>
      </c>
      <c r="K11" s="23"/>
      <c r="L11" s="23"/>
      <c r="M11" s="23"/>
      <c r="N11" s="23"/>
      <c r="O11" s="23"/>
      <c r="P11" s="23">
        <v>119683</v>
      </c>
      <c r="Q11" s="23">
        <v>62382</v>
      </c>
      <c r="R11" s="23">
        <v>182065</v>
      </c>
      <c r="S11" s="23"/>
      <c r="T11" s="23"/>
      <c r="U11" s="23"/>
      <c r="V11" s="23"/>
      <c r="W11" s="23">
        <v>5387517</v>
      </c>
      <c r="X11" s="23">
        <v>15125000</v>
      </c>
      <c r="Y11" s="23">
        <v>-9737483</v>
      </c>
      <c r="Z11" s="24">
        <v>-64.38</v>
      </c>
      <c r="AA11" s="25">
        <v>25561000</v>
      </c>
    </row>
    <row r="12" spans="1:27" ht="12.75">
      <c r="A12" s="26" t="s">
        <v>39</v>
      </c>
      <c r="B12" s="20"/>
      <c r="C12" s="21">
        <v>6262</v>
      </c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-196360249</v>
      </c>
      <c r="D14" s="21"/>
      <c r="E14" s="22">
        <v>-310349004</v>
      </c>
      <c r="F14" s="23">
        <v>-300691000</v>
      </c>
      <c r="G14" s="23">
        <v>-26280977</v>
      </c>
      <c r="H14" s="23">
        <v>-27202604</v>
      </c>
      <c r="I14" s="23">
        <v>-22060248</v>
      </c>
      <c r="J14" s="23">
        <v>-75543829</v>
      </c>
      <c r="K14" s="23">
        <v>-21961645</v>
      </c>
      <c r="L14" s="23">
        <v>-17516776</v>
      </c>
      <c r="M14" s="23">
        <v>-23263027</v>
      </c>
      <c r="N14" s="23">
        <v>-62741448</v>
      </c>
      <c r="O14" s="23">
        <v>-19376657</v>
      </c>
      <c r="P14" s="23">
        <v>-18324913</v>
      </c>
      <c r="Q14" s="23">
        <v>-18036458</v>
      </c>
      <c r="R14" s="23">
        <v>-55738028</v>
      </c>
      <c r="S14" s="23"/>
      <c r="T14" s="23"/>
      <c r="U14" s="23"/>
      <c r="V14" s="23"/>
      <c r="W14" s="23">
        <v>-194023305</v>
      </c>
      <c r="X14" s="23">
        <v>-219493000</v>
      </c>
      <c r="Y14" s="23">
        <v>25469695</v>
      </c>
      <c r="Z14" s="24">
        <v>-11.6</v>
      </c>
      <c r="AA14" s="25">
        <v>-300691000</v>
      </c>
    </row>
    <row r="15" spans="1:27" ht="12.75">
      <c r="A15" s="26" t="s">
        <v>42</v>
      </c>
      <c r="B15" s="20"/>
      <c r="C15" s="21">
        <v>-27262271</v>
      </c>
      <c r="D15" s="21"/>
      <c r="E15" s="22">
        <v>-15999996</v>
      </c>
      <c r="F15" s="23">
        <v>-24052000</v>
      </c>
      <c r="G15" s="23"/>
      <c r="H15" s="23">
        <v>-2470370</v>
      </c>
      <c r="I15" s="23">
        <v>-2951004</v>
      </c>
      <c r="J15" s="23">
        <v>-5421374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>
        <v>-5421374</v>
      </c>
      <c r="X15" s="23">
        <v>-14736000</v>
      </c>
      <c r="Y15" s="23">
        <v>9314626</v>
      </c>
      <c r="Z15" s="24">
        <v>-63.21</v>
      </c>
      <c r="AA15" s="25">
        <v>-24052000</v>
      </c>
    </row>
    <row r="16" spans="1:27" ht="12.75">
      <c r="A16" s="26" t="s">
        <v>43</v>
      </c>
      <c r="B16" s="20"/>
      <c r="C16" s="21"/>
      <c r="D16" s="21"/>
      <c r="E16" s="22">
        <v>-24000000</v>
      </c>
      <c r="F16" s="23">
        <v>-34517000</v>
      </c>
      <c r="G16" s="23"/>
      <c r="H16" s="23">
        <v>-88250</v>
      </c>
      <c r="I16" s="23">
        <v>-86372</v>
      </c>
      <c r="J16" s="23">
        <v>-174622</v>
      </c>
      <c r="K16" s="23">
        <v>-38468</v>
      </c>
      <c r="L16" s="23">
        <v>-9914545</v>
      </c>
      <c r="M16" s="23">
        <v>-4693044</v>
      </c>
      <c r="N16" s="23">
        <v>-14646057</v>
      </c>
      <c r="O16" s="23">
        <v>-2408397</v>
      </c>
      <c r="P16" s="23">
        <v>-2240952</v>
      </c>
      <c r="Q16" s="23">
        <v>-2004068</v>
      </c>
      <c r="R16" s="23">
        <v>-6653417</v>
      </c>
      <c r="S16" s="23"/>
      <c r="T16" s="23"/>
      <c r="U16" s="23"/>
      <c r="V16" s="23"/>
      <c r="W16" s="23">
        <v>-21474096</v>
      </c>
      <c r="X16" s="23">
        <v>-24669000</v>
      </c>
      <c r="Y16" s="23">
        <v>3194904</v>
      </c>
      <c r="Z16" s="24">
        <v>-12.95</v>
      </c>
      <c r="AA16" s="25">
        <v>-34517000</v>
      </c>
    </row>
    <row r="17" spans="1:27" ht="12.75">
      <c r="A17" s="27" t="s">
        <v>44</v>
      </c>
      <c r="B17" s="28"/>
      <c r="C17" s="29">
        <f aca="true" t="shared" si="0" ref="C17:Y17">SUM(C6:C16)</f>
        <v>45410723</v>
      </c>
      <c r="D17" s="29">
        <f>SUM(D6:D16)</f>
        <v>0</v>
      </c>
      <c r="E17" s="30">
        <f t="shared" si="0"/>
        <v>71636009</v>
      </c>
      <c r="F17" s="31">
        <f t="shared" si="0"/>
        <v>6701000</v>
      </c>
      <c r="G17" s="31">
        <f t="shared" si="0"/>
        <v>51383221</v>
      </c>
      <c r="H17" s="31">
        <f t="shared" si="0"/>
        <v>-6304849</v>
      </c>
      <c r="I17" s="31">
        <f t="shared" si="0"/>
        <v>-13311337</v>
      </c>
      <c r="J17" s="31">
        <f t="shared" si="0"/>
        <v>31767035</v>
      </c>
      <c r="K17" s="31">
        <f t="shared" si="0"/>
        <v>-10099684</v>
      </c>
      <c r="L17" s="31">
        <f t="shared" si="0"/>
        <v>-14877923</v>
      </c>
      <c r="M17" s="31">
        <f t="shared" si="0"/>
        <v>26764083</v>
      </c>
      <c r="N17" s="31">
        <f t="shared" si="0"/>
        <v>1786476</v>
      </c>
      <c r="O17" s="31">
        <f t="shared" si="0"/>
        <v>-8904941</v>
      </c>
      <c r="P17" s="31">
        <f t="shared" si="0"/>
        <v>-6372357</v>
      </c>
      <c r="Q17" s="31">
        <f t="shared" si="0"/>
        <v>36693227</v>
      </c>
      <c r="R17" s="31">
        <f t="shared" si="0"/>
        <v>21415929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54969440</v>
      </c>
      <c r="X17" s="31">
        <f t="shared" si="0"/>
        <v>30543000</v>
      </c>
      <c r="Y17" s="31">
        <f t="shared" si="0"/>
        <v>24426440</v>
      </c>
      <c r="Z17" s="32">
        <f>+IF(X17&lt;&gt;0,+(Y17/X17)*100,0)</f>
        <v>79.97393838195332</v>
      </c>
      <c r="AA17" s="33">
        <f>SUM(AA6:AA16)</f>
        <v>6701000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>
        <v>1000000</v>
      </c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-37106934</v>
      </c>
      <c r="D26" s="21"/>
      <c r="E26" s="22">
        <v>-33299000</v>
      </c>
      <c r="F26" s="23"/>
      <c r="G26" s="23">
        <v>-6705477</v>
      </c>
      <c r="H26" s="23">
        <v>-2120070</v>
      </c>
      <c r="I26" s="23">
        <v>-1769502</v>
      </c>
      <c r="J26" s="23">
        <v>-10595049</v>
      </c>
      <c r="K26" s="23">
        <v>-1296275</v>
      </c>
      <c r="L26" s="23">
        <v>-4013896</v>
      </c>
      <c r="M26" s="23">
        <v>-1479474</v>
      </c>
      <c r="N26" s="23">
        <v>-6789645</v>
      </c>
      <c r="O26" s="23">
        <v>-471789</v>
      </c>
      <c r="P26" s="23">
        <v>-1009550</v>
      </c>
      <c r="Q26" s="23">
        <v>-3193203</v>
      </c>
      <c r="R26" s="23">
        <v>-4674542</v>
      </c>
      <c r="S26" s="23"/>
      <c r="T26" s="23"/>
      <c r="U26" s="23"/>
      <c r="V26" s="23"/>
      <c r="W26" s="23">
        <v>-22059236</v>
      </c>
      <c r="X26" s="23">
        <v>-17384000</v>
      </c>
      <c r="Y26" s="23">
        <v>-4675236</v>
      </c>
      <c r="Z26" s="24">
        <v>26.89</v>
      </c>
      <c r="AA26" s="25"/>
    </row>
    <row r="27" spans="1:27" ht="12.75">
      <c r="A27" s="27" t="s">
        <v>51</v>
      </c>
      <c r="B27" s="28"/>
      <c r="C27" s="29">
        <f aca="true" t="shared" si="1" ref="C27:Y27">SUM(C21:C26)</f>
        <v>-37106934</v>
      </c>
      <c r="D27" s="29">
        <f>SUM(D21:D26)</f>
        <v>0</v>
      </c>
      <c r="E27" s="30">
        <f t="shared" si="1"/>
        <v>-32299000</v>
      </c>
      <c r="F27" s="31">
        <f t="shared" si="1"/>
        <v>0</v>
      </c>
      <c r="G27" s="31">
        <f t="shared" si="1"/>
        <v>-6705477</v>
      </c>
      <c r="H27" s="31">
        <f t="shared" si="1"/>
        <v>-2120070</v>
      </c>
      <c r="I27" s="31">
        <f t="shared" si="1"/>
        <v>-1769502</v>
      </c>
      <c r="J27" s="31">
        <f t="shared" si="1"/>
        <v>-10595049</v>
      </c>
      <c r="K27" s="31">
        <f t="shared" si="1"/>
        <v>-1296275</v>
      </c>
      <c r="L27" s="31">
        <f t="shared" si="1"/>
        <v>-4013896</v>
      </c>
      <c r="M27" s="31">
        <f t="shared" si="1"/>
        <v>-1479474</v>
      </c>
      <c r="N27" s="31">
        <f t="shared" si="1"/>
        <v>-6789645</v>
      </c>
      <c r="O27" s="31">
        <f t="shared" si="1"/>
        <v>-471789</v>
      </c>
      <c r="P27" s="31">
        <f t="shared" si="1"/>
        <v>-1009550</v>
      </c>
      <c r="Q27" s="31">
        <f t="shared" si="1"/>
        <v>-3193203</v>
      </c>
      <c r="R27" s="31">
        <f t="shared" si="1"/>
        <v>-4674542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-22059236</v>
      </c>
      <c r="X27" s="31">
        <f t="shared" si="1"/>
        <v>-17384000</v>
      </c>
      <c r="Y27" s="31">
        <f t="shared" si="1"/>
        <v>-4675236</v>
      </c>
      <c r="Z27" s="32">
        <f>+IF(X27&lt;&gt;0,+(Y27/X27)*100,0)</f>
        <v>26.89390243902439</v>
      </c>
      <c r="AA27" s="33">
        <f>SUM(AA21:AA26)</f>
        <v>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-12000000</v>
      </c>
      <c r="D35" s="21"/>
      <c r="E35" s="22"/>
      <c r="F35" s="23"/>
      <c r="G35" s="23">
        <v>-1000000</v>
      </c>
      <c r="H35" s="23">
        <v>-1000000</v>
      </c>
      <c r="I35" s="23">
        <v>-1000000</v>
      </c>
      <c r="J35" s="23">
        <v>-3000000</v>
      </c>
      <c r="K35" s="23">
        <v>-1000000</v>
      </c>
      <c r="L35" s="23">
        <v>-1000000</v>
      </c>
      <c r="M35" s="23">
        <v>-2480546</v>
      </c>
      <c r="N35" s="23">
        <v>-4480546</v>
      </c>
      <c r="O35" s="23"/>
      <c r="P35" s="23"/>
      <c r="Q35" s="23"/>
      <c r="R35" s="23"/>
      <c r="S35" s="23"/>
      <c r="T35" s="23"/>
      <c r="U35" s="23"/>
      <c r="V35" s="23"/>
      <c r="W35" s="23">
        <v>-7480546</v>
      </c>
      <c r="X35" s="23">
        <v>-7481000</v>
      </c>
      <c r="Y35" s="23">
        <v>454</v>
      </c>
      <c r="Z35" s="24">
        <v>-0.01</v>
      </c>
      <c r="AA35" s="25"/>
    </row>
    <row r="36" spans="1:27" ht="12.75">
      <c r="A36" s="27" t="s">
        <v>57</v>
      </c>
      <c r="B36" s="28"/>
      <c r="C36" s="29">
        <f aca="true" t="shared" si="2" ref="C36:Y36">SUM(C31:C35)</f>
        <v>-12000000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-1000000</v>
      </c>
      <c r="H36" s="31">
        <f t="shared" si="2"/>
        <v>-1000000</v>
      </c>
      <c r="I36" s="31">
        <f t="shared" si="2"/>
        <v>-1000000</v>
      </c>
      <c r="J36" s="31">
        <f t="shared" si="2"/>
        <v>-3000000</v>
      </c>
      <c r="K36" s="31">
        <f t="shared" si="2"/>
        <v>-1000000</v>
      </c>
      <c r="L36" s="31">
        <f t="shared" si="2"/>
        <v>-1000000</v>
      </c>
      <c r="M36" s="31">
        <f t="shared" si="2"/>
        <v>-2480546</v>
      </c>
      <c r="N36" s="31">
        <f t="shared" si="2"/>
        <v>-4480546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-7480546</v>
      </c>
      <c r="X36" s="31">
        <f t="shared" si="2"/>
        <v>-7481000</v>
      </c>
      <c r="Y36" s="31">
        <f t="shared" si="2"/>
        <v>454</v>
      </c>
      <c r="Z36" s="32">
        <f>+IF(X36&lt;&gt;0,+(Y36/X36)*100,0)</f>
        <v>-0.006068707392059885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-3696211</v>
      </c>
      <c r="D38" s="35">
        <f>+D17+D27+D36</f>
        <v>0</v>
      </c>
      <c r="E38" s="36">
        <f t="shared" si="3"/>
        <v>39337009</v>
      </c>
      <c r="F38" s="37">
        <f t="shared" si="3"/>
        <v>6701000</v>
      </c>
      <c r="G38" s="37">
        <f t="shared" si="3"/>
        <v>43677744</v>
      </c>
      <c r="H38" s="37">
        <f t="shared" si="3"/>
        <v>-9424919</v>
      </c>
      <c r="I38" s="37">
        <f t="shared" si="3"/>
        <v>-16080839</v>
      </c>
      <c r="J38" s="37">
        <f t="shared" si="3"/>
        <v>18171986</v>
      </c>
      <c r="K38" s="37">
        <f t="shared" si="3"/>
        <v>-12395959</v>
      </c>
      <c r="L38" s="37">
        <f t="shared" si="3"/>
        <v>-19891819</v>
      </c>
      <c r="M38" s="37">
        <f t="shared" si="3"/>
        <v>22804063</v>
      </c>
      <c r="N38" s="37">
        <f t="shared" si="3"/>
        <v>-9483715</v>
      </c>
      <c r="O38" s="37">
        <f t="shared" si="3"/>
        <v>-9376730</v>
      </c>
      <c r="P38" s="37">
        <f t="shared" si="3"/>
        <v>-7381907</v>
      </c>
      <c r="Q38" s="37">
        <f t="shared" si="3"/>
        <v>33500024</v>
      </c>
      <c r="R38" s="37">
        <f t="shared" si="3"/>
        <v>16741387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25429658</v>
      </c>
      <c r="X38" s="37">
        <f t="shared" si="3"/>
        <v>5678000</v>
      </c>
      <c r="Y38" s="37">
        <f t="shared" si="3"/>
        <v>19751658</v>
      </c>
      <c r="Z38" s="38">
        <f>+IF(X38&lt;&gt;0,+(Y38/X38)*100,0)</f>
        <v>347.8629446988376</v>
      </c>
      <c r="AA38" s="39">
        <f>+AA17+AA27+AA36</f>
        <v>6701000</v>
      </c>
    </row>
    <row r="39" spans="1:27" ht="12.75">
      <c r="A39" s="26" t="s">
        <v>59</v>
      </c>
      <c r="B39" s="20"/>
      <c r="C39" s="35">
        <v>14876584</v>
      </c>
      <c r="D39" s="35"/>
      <c r="E39" s="36">
        <v>14876584</v>
      </c>
      <c r="F39" s="37"/>
      <c r="G39" s="37">
        <v>11180373</v>
      </c>
      <c r="H39" s="37">
        <v>54858117</v>
      </c>
      <c r="I39" s="37">
        <v>45433198</v>
      </c>
      <c r="J39" s="37">
        <v>11180373</v>
      </c>
      <c r="K39" s="37">
        <v>29352359</v>
      </c>
      <c r="L39" s="37">
        <v>16956400</v>
      </c>
      <c r="M39" s="37">
        <v>-2935419</v>
      </c>
      <c r="N39" s="37">
        <v>29352359</v>
      </c>
      <c r="O39" s="37">
        <v>19868644</v>
      </c>
      <c r="P39" s="37">
        <v>10491914</v>
      </c>
      <c r="Q39" s="37">
        <v>3110007</v>
      </c>
      <c r="R39" s="37">
        <v>19868644</v>
      </c>
      <c r="S39" s="37"/>
      <c r="T39" s="37"/>
      <c r="U39" s="37"/>
      <c r="V39" s="37"/>
      <c r="W39" s="37">
        <v>11180373</v>
      </c>
      <c r="X39" s="37"/>
      <c r="Y39" s="37">
        <v>11180373</v>
      </c>
      <c r="Z39" s="38"/>
      <c r="AA39" s="39"/>
    </row>
    <row r="40" spans="1:27" ht="12.75">
      <c r="A40" s="45" t="s">
        <v>60</v>
      </c>
      <c r="B40" s="46"/>
      <c r="C40" s="47">
        <v>11180373</v>
      </c>
      <c r="D40" s="47"/>
      <c r="E40" s="48">
        <v>54213593</v>
      </c>
      <c r="F40" s="49">
        <v>6701000</v>
      </c>
      <c r="G40" s="49">
        <v>54858117</v>
      </c>
      <c r="H40" s="49">
        <v>45433198</v>
      </c>
      <c r="I40" s="49">
        <v>29352359</v>
      </c>
      <c r="J40" s="49">
        <v>29352359</v>
      </c>
      <c r="K40" s="49">
        <v>16956400</v>
      </c>
      <c r="L40" s="49">
        <v>-2935419</v>
      </c>
      <c r="M40" s="49">
        <v>19868644</v>
      </c>
      <c r="N40" s="49">
        <v>19868644</v>
      </c>
      <c r="O40" s="49">
        <v>10491914</v>
      </c>
      <c r="P40" s="49">
        <v>3110007</v>
      </c>
      <c r="Q40" s="49">
        <v>36610031</v>
      </c>
      <c r="R40" s="49">
        <v>36610031</v>
      </c>
      <c r="S40" s="49"/>
      <c r="T40" s="49"/>
      <c r="U40" s="49"/>
      <c r="V40" s="49"/>
      <c r="W40" s="49">
        <v>36610031</v>
      </c>
      <c r="X40" s="49">
        <v>5678000</v>
      </c>
      <c r="Y40" s="49">
        <v>30932031</v>
      </c>
      <c r="Z40" s="50">
        <v>544.77</v>
      </c>
      <c r="AA40" s="51">
        <v>6701000</v>
      </c>
    </row>
    <row r="41" spans="1:27" ht="12.75">
      <c r="A41" s="52" t="s">
        <v>84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85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86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4"/>
      <c r="AA6" s="25"/>
    </row>
    <row r="7" spans="1:27" ht="12.75">
      <c r="A7" s="26" t="s">
        <v>34</v>
      </c>
      <c r="B7" s="20"/>
      <c r="C7" s="21"/>
      <c r="D7" s="21"/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4"/>
      <c r="AA7" s="25"/>
    </row>
    <row r="8" spans="1:27" ht="12.75">
      <c r="A8" s="26" t="s">
        <v>35</v>
      </c>
      <c r="B8" s="20"/>
      <c r="C8" s="21">
        <v>307135</v>
      </c>
      <c r="D8" s="21"/>
      <c r="E8" s="22">
        <v>105100</v>
      </c>
      <c r="F8" s="23">
        <v>105100</v>
      </c>
      <c r="G8" s="23">
        <v>200533</v>
      </c>
      <c r="H8" s="23">
        <v>5132836</v>
      </c>
      <c r="I8" s="23">
        <v>81488</v>
      </c>
      <c r="J8" s="23">
        <v>5414857</v>
      </c>
      <c r="K8" s="23">
        <v>80337563</v>
      </c>
      <c r="L8" s="23">
        <v>1541904</v>
      </c>
      <c r="M8" s="23">
        <v>231675438</v>
      </c>
      <c r="N8" s="23">
        <v>313554905</v>
      </c>
      <c r="O8" s="23">
        <v>30958625</v>
      </c>
      <c r="P8" s="23">
        <v>30836251</v>
      </c>
      <c r="Q8" s="23">
        <v>59179</v>
      </c>
      <c r="R8" s="23">
        <v>61854055</v>
      </c>
      <c r="S8" s="23"/>
      <c r="T8" s="23"/>
      <c r="U8" s="23"/>
      <c r="V8" s="23"/>
      <c r="W8" s="23">
        <v>380823817</v>
      </c>
      <c r="X8" s="23">
        <v>81700</v>
      </c>
      <c r="Y8" s="23">
        <v>380742117</v>
      </c>
      <c r="Z8" s="24">
        <v>466024.62</v>
      </c>
      <c r="AA8" s="25">
        <v>105100</v>
      </c>
    </row>
    <row r="9" spans="1:27" ht="12.75">
      <c r="A9" s="26" t="s">
        <v>36</v>
      </c>
      <c r="B9" s="20"/>
      <c r="C9" s="21">
        <v>115630836</v>
      </c>
      <c r="D9" s="21"/>
      <c r="E9" s="22">
        <v>116162000</v>
      </c>
      <c r="F9" s="23">
        <v>116162000</v>
      </c>
      <c r="G9" s="23">
        <v>46631199</v>
      </c>
      <c r="H9" s="23">
        <v>1500000</v>
      </c>
      <c r="I9" s="23">
        <v>1185000</v>
      </c>
      <c r="J9" s="23">
        <v>49316199</v>
      </c>
      <c r="K9" s="23"/>
      <c r="L9" s="23">
        <v>450000</v>
      </c>
      <c r="M9" s="23">
        <v>37010000</v>
      </c>
      <c r="N9" s="23">
        <v>37460000</v>
      </c>
      <c r="O9" s="23">
        <v>1000000</v>
      </c>
      <c r="P9" s="23">
        <v>300000</v>
      </c>
      <c r="Q9" s="23">
        <v>27932000</v>
      </c>
      <c r="R9" s="23">
        <v>29232000</v>
      </c>
      <c r="S9" s="23"/>
      <c r="T9" s="23"/>
      <c r="U9" s="23"/>
      <c r="V9" s="23"/>
      <c r="W9" s="23">
        <v>116008199</v>
      </c>
      <c r="X9" s="23">
        <v>84571000</v>
      </c>
      <c r="Y9" s="23">
        <v>31437199</v>
      </c>
      <c r="Z9" s="24">
        <v>37.17</v>
      </c>
      <c r="AA9" s="25">
        <v>116162000</v>
      </c>
    </row>
    <row r="10" spans="1:27" ht="12.7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2.75">
      <c r="A11" s="26" t="s">
        <v>38</v>
      </c>
      <c r="B11" s="20"/>
      <c r="C11" s="21">
        <v>5175886</v>
      </c>
      <c r="D11" s="21"/>
      <c r="E11" s="22">
        <v>2132800</v>
      </c>
      <c r="F11" s="23">
        <v>2132800</v>
      </c>
      <c r="G11" s="23">
        <v>193628</v>
      </c>
      <c r="H11" s="23">
        <v>85477</v>
      </c>
      <c r="I11" s="23">
        <v>103896</v>
      </c>
      <c r="J11" s="23">
        <v>383001</v>
      </c>
      <c r="K11" s="23">
        <v>1533945</v>
      </c>
      <c r="L11" s="23">
        <v>82530</v>
      </c>
      <c r="M11" s="23"/>
      <c r="N11" s="23">
        <v>1616475</v>
      </c>
      <c r="O11" s="23">
        <v>900984</v>
      </c>
      <c r="P11" s="23">
        <v>411892</v>
      </c>
      <c r="Q11" s="23">
        <v>439949</v>
      </c>
      <c r="R11" s="23">
        <v>1752825</v>
      </c>
      <c r="S11" s="23"/>
      <c r="T11" s="23"/>
      <c r="U11" s="23"/>
      <c r="V11" s="23"/>
      <c r="W11" s="23">
        <v>3752301</v>
      </c>
      <c r="X11" s="23">
        <v>1798906</v>
      </c>
      <c r="Y11" s="23">
        <v>1953395</v>
      </c>
      <c r="Z11" s="24">
        <v>108.59</v>
      </c>
      <c r="AA11" s="25">
        <v>2132800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-102906406</v>
      </c>
      <c r="D14" s="21"/>
      <c r="E14" s="22">
        <v>-104886952</v>
      </c>
      <c r="F14" s="23">
        <v>-104886952</v>
      </c>
      <c r="G14" s="23">
        <v>-48204912</v>
      </c>
      <c r="H14" s="23">
        <v>-6881590</v>
      </c>
      <c r="I14" s="23">
        <v>-9582348</v>
      </c>
      <c r="J14" s="23">
        <v>-64668850</v>
      </c>
      <c r="K14" s="23">
        <v>-40179129</v>
      </c>
      <c r="L14" s="23">
        <v>-37511999</v>
      </c>
      <c r="M14" s="23">
        <v>-241118884</v>
      </c>
      <c r="N14" s="23">
        <v>-318810012</v>
      </c>
      <c r="O14" s="23">
        <v>-47037655</v>
      </c>
      <c r="P14" s="23">
        <v>-7053178</v>
      </c>
      <c r="Q14" s="23">
        <v>-7475896</v>
      </c>
      <c r="R14" s="23">
        <v>-61566729</v>
      </c>
      <c r="S14" s="23"/>
      <c r="T14" s="23"/>
      <c r="U14" s="23"/>
      <c r="V14" s="23"/>
      <c r="W14" s="23">
        <v>-445045591</v>
      </c>
      <c r="X14" s="23">
        <v>-74136630</v>
      </c>
      <c r="Y14" s="23">
        <v>-370908961</v>
      </c>
      <c r="Z14" s="24">
        <v>500.3</v>
      </c>
      <c r="AA14" s="25">
        <v>-104886952</v>
      </c>
    </row>
    <row r="15" spans="1:27" ht="12.75">
      <c r="A15" s="26" t="s">
        <v>42</v>
      </c>
      <c r="B15" s="20"/>
      <c r="C15" s="21">
        <v>-3552364</v>
      </c>
      <c r="D15" s="21"/>
      <c r="E15" s="22">
        <v>-1232907</v>
      </c>
      <c r="F15" s="23">
        <v>-1232907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-616500</v>
      </c>
      <c r="Y15" s="23">
        <v>616500</v>
      </c>
      <c r="Z15" s="24">
        <v>-100</v>
      </c>
      <c r="AA15" s="25">
        <v>-1232907</v>
      </c>
    </row>
    <row r="16" spans="1:27" ht="12.75">
      <c r="A16" s="26" t="s">
        <v>43</v>
      </c>
      <c r="B16" s="20"/>
      <c r="C16" s="21"/>
      <c r="D16" s="21"/>
      <c r="E16" s="22">
        <v>-3550000</v>
      </c>
      <c r="F16" s="23">
        <v>-3550000</v>
      </c>
      <c r="G16" s="23">
        <v>-3500000</v>
      </c>
      <c r="H16" s="23"/>
      <c r="I16" s="23"/>
      <c r="J16" s="23">
        <v>-3500000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>
        <v>-3500000</v>
      </c>
      <c r="X16" s="23">
        <v>-3550000</v>
      </c>
      <c r="Y16" s="23">
        <v>50000</v>
      </c>
      <c r="Z16" s="24">
        <v>-1.41</v>
      </c>
      <c r="AA16" s="25">
        <v>-3550000</v>
      </c>
    </row>
    <row r="17" spans="1:27" ht="12.75">
      <c r="A17" s="27" t="s">
        <v>44</v>
      </c>
      <c r="B17" s="28"/>
      <c r="C17" s="29">
        <f aca="true" t="shared" si="0" ref="C17:Y17">SUM(C6:C16)</f>
        <v>14655087</v>
      </c>
      <c r="D17" s="29">
        <f>SUM(D6:D16)</f>
        <v>0</v>
      </c>
      <c r="E17" s="30">
        <f t="shared" si="0"/>
        <v>8730041</v>
      </c>
      <c r="F17" s="31">
        <f t="shared" si="0"/>
        <v>8730041</v>
      </c>
      <c r="G17" s="31">
        <f t="shared" si="0"/>
        <v>-4679552</v>
      </c>
      <c r="H17" s="31">
        <f t="shared" si="0"/>
        <v>-163277</v>
      </c>
      <c r="I17" s="31">
        <f t="shared" si="0"/>
        <v>-8211964</v>
      </c>
      <c r="J17" s="31">
        <f t="shared" si="0"/>
        <v>-13054793</v>
      </c>
      <c r="K17" s="31">
        <f t="shared" si="0"/>
        <v>41692379</v>
      </c>
      <c r="L17" s="31">
        <f t="shared" si="0"/>
        <v>-35437565</v>
      </c>
      <c r="M17" s="31">
        <f t="shared" si="0"/>
        <v>27566554</v>
      </c>
      <c r="N17" s="31">
        <f t="shared" si="0"/>
        <v>33821368</v>
      </c>
      <c r="O17" s="31">
        <f t="shared" si="0"/>
        <v>-14178046</v>
      </c>
      <c r="P17" s="31">
        <f t="shared" si="0"/>
        <v>24494965</v>
      </c>
      <c r="Q17" s="31">
        <f t="shared" si="0"/>
        <v>20955232</v>
      </c>
      <c r="R17" s="31">
        <f t="shared" si="0"/>
        <v>31272151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52038726</v>
      </c>
      <c r="X17" s="31">
        <f t="shared" si="0"/>
        <v>8148476</v>
      </c>
      <c r="Y17" s="31">
        <f t="shared" si="0"/>
        <v>43890250</v>
      </c>
      <c r="Z17" s="32">
        <f>+IF(X17&lt;&gt;0,+(Y17/X17)*100,0)</f>
        <v>538.6313956131183</v>
      </c>
      <c r="AA17" s="33">
        <f>SUM(AA6:AA16)</f>
        <v>8730041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467694</v>
      </c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-756557</v>
      </c>
      <c r="D26" s="21"/>
      <c r="E26" s="22">
        <v>-700000</v>
      </c>
      <c r="F26" s="23">
        <v>-700000</v>
      </c>
      <c r="G26" s="23"/>
      <c r="H26" s="23"/>
      <c r="I26" s="23"/>
      <c r="J26" s="23"/>
      <c r="K26" s="23">
        <v>-18926</v>
      </c>
      <c r="L26" s="23">
        <v>-73754</v>
      </c>
      <c r="M26" s="23">
        <v>-18580</v>
      </c>
      <c r="N26" s="23">
        <v>-111260</v>
      </c>
      <c r="O26" s="23">
        <v>-76422</v>
      </c>
      <c r="P26" s="23">
        <v>-34578</v>
      </c>
      <c r="Q26" s="23">
        <v>-446922</v>
      </c>
      <c r="R26" s="23">
        <v>-557922</v>
      </c>
      <c r="S26" s="23"/>
      <c r="T26" s="23"/>
      <c r="U26" s="23"/>
      <c r="V26" s="23"/>
      <c r="W26" s="23">
        <v>-669182</v>
      </c>
      <c r="X26" s="23">
        <v>-700000</v>
      </c>
      <c r="Y26" s="23">
        <v>30818</v>
      </c>
      <c r="Z26" s="24">
        <v>-4.4</v>
      </c>
      <c r="AA26" s="25">
        <v>-700000</v>
      </c>
    </row>
    <row r="27" spans="1:27" ht="12.75">
      <c r="A27" s="27" t="s">
        <v>51</v>
      </c>
      <c r="B27" s="28"/>
      <c r="C27" s="29">
        <f aca="true" t="shared" si="1" ref="C27:Y27">SUM(C21:C26)</f>
        <v>-288863</v>
      </c>
      <c r="D27" s="29">
        <f>SUM(D21:D26)</f>
        <v>0</v>
      </c>
      <c r="E27" s="30">
        <f t="shared" si="1"/>
        <v>-700000</v>
      </c>
      <c r="F27" s="31">
        <f t="shared" si="1"/>
        <v>-700000</v>
      </c>
      <c r="G27" s="31">
        <f t="shared" si="1"/>
        <v>0</v>
      </c>
      <c r="H27" s="31">
        <f t="shared" si="1"/>
        <v>0</v>
      </c>
      <c r="I27" s="31">
        <f t="shared" si="1"/>
        <v>0</v>
      </c>
      <c r="J27" s="31">
        <f t="shared" si="1"/>
        <v>0</v>
      </c>
      <c r="K27" s="31">
        <f t="shared" si="1"/>
        <v>-18926</v>
      </c>
      <c r="L27" s="31">
        <f t="shared" si="1"/>
        <v>-73754</v>
      </c>
      <c r="M27" s="31">
        <f t="shared" si="1"/>
        <v>-18580</v>
      </c>
      <c r="N27" s="31">
        <f t="shared" si="1"/>
        <v>-111260</v>
      </c>
      <c r="O27" s="31">
        <f t="shared" si="1"/>
        <v>-76422</v>
      </c>
      <c r="P27" s="31">
        <f t="shared" si="1"/>
        <v>-34578</v>
      </c>
      <c r="Q27" s="31">
        <f t="shared" si="1"/>
        <v>-446922</v>
      </c>
      <c r="R27" s="31">
        <f t="shared" si="1"/>
        <v>-557922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-669182</v>
      </c>
      <c r="X27" s="31">
        <f t="shared" si="1"/>
        <v>-700000</v>
      </c>
      <c r="Y27" s="31">
        <f t="shared" si="1"/>
        <v>30818</v>
      </c>
      <c r="Z27" s="32">
        <f>+IF(X27&lt;&gt;0,+(Y27/X27)*100,0)</f>
        <v>-4.402571428571429</v>
      </c>
      <c r="AA27" s="33">
        <f>SUM(AA21:AA26)</f>
        <v>-700000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-2145864</v>
      </c>
      <c r="D35" s="21"/>
      <c r="E35" s="22">
        <v>-2234256</v>
      </c>
      <c r="F35" s="23">
        <v>-2234256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>
        <v>-1743856</v>
      </c>
      <c r="R35" s="23">
        <v>-1743856</v>
      </c>
      <c r="S35" s="23"/>
      <c r="T35" s="23"/>
      <c r="U35" s="23"/>
      <c r="V35" s="23"/>
      <c r="W35" s="23">
        <v>-1743856</v>
      </c>
      <c r="X35" s="23">
        <v>-1117128</v>
      </c>
      <c r="Y35" s="23">
        <v>-626728</v>
      </c>
      <c r="Z35" s="24">
        <v>56.1</v>
      </c>
      <c r="AA35" s="25">
        <v>-2234256</v>
      </c>
    </row>
    <row r="36" spans="1:27" ht="12.75">
      <c r="A36" s="27" t="s">
        <v>57</v>
      </c>
      <c r="B36" s="28"/>
      <c r="C36" s="29">
        <f aca="true" t="shared" si="2" ref="C36:Y36">SUM(C31:C35)</f>
        <v>-2145864</v>
      </c>
      <c r="D36" s="29">
        <f>SUM(D31:D35)</f>
        <v>0</v>
      </c>
      <c r="E36" s="30">
        <f t="shared" si="2"/>
        <v>-2234256</v>
      </c>
      <c r="F36" s="31">
        <f t="shared" si="2"/>
        <v>-2234256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-1743856</v>
      </c>
      <c r="R36" s="31">
        <f t="shared" si="2"/>
        <v>-1743856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-1743856</v>
      </c>
      <c r="X36" s="31">
        <f t="shared" si="2"/>
        <v>-1117128</v>
      </c>
      <c r="Y36" s="31">
        <f t="shared" si="2"/>
        <v>-626728</v>
      </c>
      <c r="Z36" s="32">
        <f>+IF(X36&lt;&gt;0,+(Y36/X36)*100,0)</f>
        <v>56.10171797681197</v>
      </c>
      <c r="AA36" s="33">
        <f>SUM(AA31:AA35)</f>
        <v>-2234256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12220360</v>
      </c>
      <c r="D38" s="35">
        <f>+D17+D27+D36</f>
        <v>0</v>
      </c>
      <c r="E38" s="36">
        <f t="shared" si="3"/>
        <v>5795785</v>
      </c>
      <c r="F38" s="37">
        <f t="shared" si="3"/>
        <v>5795785</v>
      </c>
      <c r="G38" s="37">
        <f t="shared" si="3"/>
        <v>-4679552</v>
      </c>
      <c r="H38" s="37">
        <f t="shared" si="3"/>
        <v>-163277</v>
      </c>
      <c r="I38" s="37">
        <f t="shared" si="3"/>
        <v>-8211964</v>
      </c>
      <c r="J38" s="37">
        <f t="shared" si="3"/>
        <v>-13054793</v>
      </c>
      <c r="K38" s="37">
        <f t="shared" si="3"/>
        <v>41673453</v>
      </c>
      <c r="L38" s="37">
        <f t="shared" si="3"/>
        <v>-35511319</v>
      </c>
      <c r="M38" s="37">
        <f t="shared" si="3"/>
        <v>27547974</v>
      </c>
      <c r="N38" s="37">
        <f t="shared" si="3"/>
        <v>33710108</v>
      </c>
      <c r="O38" s="37">
        <f t="shared" si="3"/>
        <v>-14254468</v>
      </c>
      <c r="P38" s="37">
        <f t="shared" si="3"/>
        <v>24460387</v>
      </c>
      <c r="Q38" s="37">
        <f t="shared" si="3"/>
        <v>18764454</v>
      </c>
      <c r="R38" s="37">
        <f t="shared" si="3"/>
        <v>28970373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49625688</v>
      </c>
      <c r="X38" s="37">
        <f t="shared" si="3"/>
        <v>6331348</v>
      </c>
      <c r="Y38" s="37">
        <f t="shared" si="3"/>
        <v>43294340</v>
      </c>
      <c r="Z38" s="38">
        <f>+IF(X38&lt;&gt;0,+(Y38/X38)*100,0)</f>
        <v>683.8091982939494</v>
      </c>
      <c r="AA38" s="39">
        <f>+AA17+AA27+AA36</f>
        <v>5795785</v>
      </c>
    </row>
    <row r="39" spans="1:27" ht="12.75">
      <c r="A39" s="26" t="s">
        <v>59</v>
      </c>
      <c r="B39" s="20"/>
      <c r="C39" s="35">
        <v>18069343</v>
      </c>
      <c r="D39" s="35"/>
      <c r="E39" s="36">
        <v>18069343</v>
      </c>
      <c r="F39" s="37">
        <v>18069343</v>
      </c>
      <c r="G39" s="37">
        <v>14632398</v>
      </c>
      <c r="H39" s="37">
        <v>9952846</v>
      </c>
      <c r="I39" s="37">
        <v>9789569</v>
      </c>
      <c r="J39" s="37">
        <v>14632398</v>
      </c>
      <c r="K39" s="37">
        <v>1577605</v>
      </c>
      <c r="L39" s="37">
        <v>43251058</v>
      </c>
      <c r="M39" s="37">
        <v>7739739</v>
      </c>
      <c r="N39" s="37">
        <v>1577605</v>
      </c>
      <c r="O39" s="37">
        <v>35287713</v>
      </c>
      <c r="P39" s="37">
        <v>21033245</v>
      </c>
      <c r="Q39" s="37">
        <v>45493632</v>
      </c>
      <c r="R39" s="37">
        <v>35287713</v>
      </c>
      <c r="S39" s="37"/>
      <c r="T39" s="37"/>
      <c r="U39" s="37"/>
      <c r="V39" s="37"/>
      <c r="W39" s="37">
        <v>14632398</v>
      </c>
      <c r="X39" s="37">
        <v>18069343</v>
      </c>
      <c r="Y39" s="37">
        <v>-3436945</v>
      </c>
      <c r="Z39" s="38">
        <v>-19.02</v>
      </c>
      <c r="AA39" s="39">
        <v>18069343</v>
      </c>
    </row>
    <row r="40" spans="1:27" ht="12.75">
      <c r="A40" s="45" t="s">
        <v>60</v>
      </c>
      <c r="B40" s="46"/>
      <c r="C40" s="47">
        <v>30289703</v>
      </c>
      <c r="D40" s="47"/>
      <c r="E40" s="48">
        <v>23865128</v>
      </c>
      <c r="F40" s="49">
        <v>23865128</v>
      </c>
      <c r="G40" s="49">
        <v>9952846</v>
      </c>
      <c r="H40" s="49">
        <v>9789569</v>
      </c>
      <c r="I40" s="49">
        <v>1577605</v>
      </c>
      <c r="J40" s="49">
        <v>1577605</v>
      </c>
      <c r="K40" s="49">
        <v>43251058</v>
      </c>
      <c r="L40" s="49">
        <v>7739739</v>
      </c>
      <c r="M40" s="49">
        <v>35287713</v>
      </c>
      <c r="N40" s="49">
        <v>35287713</v>
      </c>
      <c r="O40" s="49">
        <v>21033245</v>
      </c>
      <c r="P40" s="49">
        <v>45493632</v>
      </c>
      <c r="Q40" s="49">
        <v>64258086</v>
      </c>
      <c r="R40" s="49">
        <v>64258086</v>
      </c>
      <c r="S40" s="49"/>
      <c r="T40" s="49"/>
      <c r="U40" s="49"/>
      <c r="V40" s="49"/>
      <c r="W40" s="49">
        <v>64258086</v>
      </c>
      <c r="X40" s="49">
        <v>24400691</v>
      </c>
      <c r="Y40" s="49">
        <v>39857395</v>
      </c>
      <c r="Z40" s="50">
        <v>163.35</v>
      </c>
      <c r="AA40" s="51">
        <v>23865128</v>
      </c>
    </row>
    <row r="41" spans="1:27" ht="12.75">
      <c r="A41" s="52" t="s">
        <v>84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85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86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32517236</v>
      </c>
      <c r="D6" s="21"/>
      <c r="E6" s="22">
        <v>33187500</v>
      </c>
      <c r="F6" s="23">
        <v>17797782</v>
      </c>
      <c r="G6" s="23">
        <v>95131</v>
      </c>
      <c r="H6" s="23">
        <v>993782</v>
      </c>
      <c r="I6" s="23">
        <v>992157</v>
      </c>
      <c r="J6" s="23">
        <v>2081070</v>
      </c>
      <c r="K6" s="23">
        <v>2225331</v>
      </c>
      <c r="L6" s="23">
        <v>3290844</v>
      </c>
      <c r="M6" s="23">
        <v>2331955</v>
      </c>
      <c r="N6" s="23">
        <v>7848130</v>
      </c>
      <c r="O6" s="23">
        <v>1082134</v>
      </c>
      <c r="P6" s="23">
        <v>1118115</v>
      </c>
      <c r="Q6" s="23">
        <v>2602569</v>
      </c>
      <c r="R6" s="23">
        <v>4802818</v>
      </c>
      <c r="S6" s="23"/>
      <c r="T6" s="23"/>
      <c r="U6" s="23"/>
      <c r="V6" s="23"/>
      <c r="W6" s="23">
        <v>14732018</v>
      </c>
      <c r="X6" s="23">
        <v>13606932</v>
      </c>
      <c r="Y6" s="23">
        <v>1125086</v>
      </c>
      <c r="Z6" s="24">
        <v>8.27</v>
      </c>
      <c r="AA6" s="25">
        <v>17797782</v>
      </c>
    </row>
    <row r="7" spans="1:27" ht="12.75">
      <c r="A7" s="26" t="s">
        <v>34</v>
      </c>
      <c r="B7" s="20"/>
      <c r="C7" s="21">
        <v>110619573</v>
      </c>
      <c r="D7" s="21"/>
      <c r="E7" s="22">
        <v>147733035</v>
      </c>
      <c r="F7" s="23">
        <v>125657026</v>
      </c>
      <c r="G7" s="23">
        <v>6108438</v>
      </c>
      <c r="H7" s="23">
        <v>7854416</v>
      </c>
      <c r="I7" s="23">
        <v>8185479</v>
      </c>
      <c r="J7" s="23">
        <v>22148333</v>
      </c>
      <c r="K7" s="23">
        <v>9332990</v>
      </c>
      <c r="L7" s="23">
        <v>8730540</v>
      </c>
      <c r="M7" s="23">
        <v>6033104</v>
      </c>
      <c r="N7" s="23">
        <v>24096634</v>
      </c>
      <c r="O7" s="23">
        <v>6581609</v>
      </c>
      <c r="P7" s="23">
        <v>7549357</v>
      </c>
      <c r="Q7" s="23">
        <v>8190370</v>
      </c>
      <c r="R7" s="23">
        <v>22321336</v>
      </c>
      <c r="S7" s="23"/>
      <c r="T7" s="23"/>
      <c r="U7" s="23"/>
      <c r="V7" s="23"/>
      <c r="W7" s="23">
        <v>68566303</v>
      </c>
      <c r="X7" s="23">
        <v>65146987</v>
      </c>
      <c r="Y7" s="23">
        <v>3419316</v>
      </c>
      <c r="Z7" s="24">
        <v>5.25</v>
      </c>
      <c r="AA7" s="25">
        <v>125657026</v>
      </c>
    </row>
    <row r="8" spans="1:27" ht="12.75">
      <c r="A8" s="26" t="s">
        <v>35</v>
      </c>
      <c r="B8" s="20"/>
      <c r="C8" s="21">
        <v>26714390</v>
      </c>
      <c r="D8" s="21"/>
      <c r="E8" s="22">
        <v>4551432</v>
      </c>
      <c r="F8" s="23">
        <v>23404938</v>
      </c>
      <c r="G8" s="23">
        <v>229737</v>
      </c>
      <c r="H8" s="23">
        <v>401467</v>
      </c>
      <c r="I8" s="23">
        <v>23793143</v>
      </c>
      <c r="J8" s="23">
        <v>24424347</v>
      </c>
      <c r="K8" s="23">
        <v>5625469</v>
      </c>
      <c r="L8" s="23">
        <v>6338830</v>
      </c>
      <c r="M8" s="23">
        <v>131091</v>
      </c>
      <c r="N8" s="23">
        <v>12095390</v>
      </c>
      <c r="O8" s="23">
        <v>4091218</v>
      </c>
      <c r="P8" s="23">
        <v>10721068</v>
      </c>
      <c r="Q8" s="23">
        <v>340978</v>
      </c>
      <c r="R8" s="23">
        <v>15153264</v>
      </c>
      <c r="S8" s="23"/>
      <c r="T8" s="23"/>
      <c r="U8" s="23"/>
      <c r="V8" s="23"/>
      <c r="W8" s="23">
        <v>51673001</v>
      </c>
      <c r="X8" s="23">
        <v>37248609</v>
      </c>
      <c r="Y8" s="23">
        <v>14424392</v>
      </c>
      <c r="Z8" s="24">
        <v>38.72</v>
      </c>
      <c r="AA8" s="25">
        <v>23404938</v>
      </c>
    </row>
    <row r="9" spans="1:27" ht="12.75">
      <c r="A9" s="26" t="s">
        <v>36</v>
      </c>
      <c r="B9" s="20"/>
      <c r="C9" s="21">
        <v>177652063</v>
      </c>
      <c r="D9" s="21"/>
      <c r="E9" s="22">
        <v>164562550</v>
      </c>
      <c r="F9" s="23">
        <v>179562550</v>
      </c>
      <c r="G9" s="23">
        <v>66156000</v>
      </c>
      <c r="H9" s="23">
        <v>3155000</v>
      </c>
      <c r="I9" s="23">
        <v>500000</v>
      </c>
      <c r="J9" s="23">
        <v>69811000</v>
      </c>
      <c r="K9" s="23">
        <v>930000</v>
      </c>
      <c r="L9" s="23">
        <v>1858000</v>
      </c>
      <c r="M9" s="23">
        <v>52925000</v>
      </c>
      <c r="N9" s="23">
        <v>55713000</v>
      </c>
      <c r="O9" s="23">
        <v>1600000</v>
      </c>
      <c r="P9" s="23">
        <v>573000</v>
      </c>
      <c r="Q9" s="23">
        <v>39694000</v>
      </c>
      <c r="R9" s="23">
        <v>41867000</v>
      </c>
      <c r="S9" s="23"/>
      <c r="T9" s="23"/>
      <c r="U9" s="23"/>
      <c r="V9" s="23"/>
      <c r="W9" s="23">
        <v>167391000</v>
      </c>
      <c r="X9" s="23">
        <v>179562054</v>
      </c>
      <c r="Y9" s="23">
        <v>-12171054</v>
      </c>
      <c r="Z9" s="24">
        <v>-6.78</v>
      </c>
      <c r="AA9" s="25">
        <v>179562550</v>
      </c>
    </row>
    <row r="10" spans="1:27" ht="12.75">
      <c r="A10" s="26" t="s">
        <v>37</v>
      </c>
      <c r="B10" s="20"/>
      <c r="C10" s="21">
        <v>90083897</v>
      </c>
      <c r="D10" s="21"/>
      <c r="E10" s="22">
        <v>79552451</v>
      </c>
      <c r="F10" s="23">
        <v>81807450</v>
      </c>
      <c r="G10" s="23">
        <v>26583000</v>
      </c>
      <c r="H10" s="23"/>
      <c r="I10" s="23"/>
      <c r="J10" s="23">
        <v>26583000</v>
      </c>
      <c r="K10" s="23">
        <v>9215000</v>
      </c>
      <c r="L10" s="23"/>
      <c r="M10" s="23">
        <v>16560000</v>
      </c>
      <c r="N10" s="23">
        <v>25775000</v>
      </c>
      <c r="O10" s="23"/>
      <c r="P10" s="23">
        <v>917000</v>
      </c>
      <c r="Q10" s="23">
        <v>42449000</v>
      </c>
      <c r="R10" s="23">
        <v>43366000</v>
      </c>
      <c r="S10" s="23"/>
      <c r="T10" s="23"/>
      <c r="U10" s="23"/>
      <c r="V10" s="23"/>
      <c r="W10" s="23">
        <v>95724000</v>
      </c>
      <c r="X10" s="23">
        <v>70581000</v>
      </c>
      <c r="Y10" s="23">
        <v>25143000</v>
      </c>
      <c r="Z10" s="24">
        <v>35.62</v>
      </c>
      <c r="AA10" s="25">
        <v>81807450</v>
      </c>
    </row>
    <row r="11" spans="1:27" ht="12.75">
      <c r="A11" s="26" t="s">
        <v>38</v>
      </c>
      <c r="B11" s="20"/>
      <c r="C11" s="21">
        <v>19133953</v>
      </c>
      <c r="D11" s="21"/>
      <c r="E11" s="22">
        <v>15341340</v>
      </c>
      <c r="F11" s="23">
        <v>4112839</v>
      </c>
      <c r="G11" s="23">
        <v>239935</v>
      </c>
      <c r="H11" s="23">
        <v>564774</v>
      </c>
      <c r="I11" s="23">
        <v>673683</v>
      </c>
      <c r="J11" s="23">
        <v>1478392</v>
      </c>
      <c r="K11" s="23">
        <v>308749</v>
      </c>
      <c r="L11" s="23">
        <v>282170</v>
      </c>
      <c r="M11" s="23">
        <v>335237</v>
      </c>
      <c r="N11" s="23">
        <v>926156</v>
      </c>
      <c r="O11" s="23">
        <v>281857</v>
      </c>
      <c r="P11" s="23">
        <v>1460242</v>
      </c>
      <c r="Q11" s="23">
        <v>308297</v>
      </c>
      <c r="R11" s="23">
        <v>2050396</v>
      </c>
      <c r="S11" s="23"/>
      <c r="T11" s="23"/>
      <c r="U11" s="23"/>
      <c r="V11" s="23"/>
      <c r="W11" s="23">
        <v>4454944</v>
      </c>
      <c r="X11" s="23">
        <v>3882226</v>
      </c>
      <c r="Y11" s="23">
        <v>572718</v>
      </c>
      <c r="Z11" s="24">
        <v>14.75</v>
      </c>
      <c r="AA11" s="25">
        <v>4112839</v>
      </c>
    </row>
    <row r="12" spans="1:27" ht="12.75">
      <c r="A12" s="26" t="s">
        <v>39</v>
      </c>
      <c r="B12" s="20"/>
      <c r="C12" s="21">
        <v>36226</v>
      </c>
      <c r="D12" s="21"/>
      <c r="E12" s="22">
        <v>39996</v>
      </c>
      <c r="F12" s="23">
        <v>40000</v>
      </c>
      <c r="G12" s="23"/>
      <c r="H12" s="23">
        <v>39848</v>
      </c>
      <c r="I12" s="23"/>
      <c r="J12" s="23">
        <v>39848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39848</v>
      </c>
      <c r="X12" s="23">
        <v>39848</v>
      </c>
      <c r="Y12" s="23"/>
      <c r="Z12" s="24"/>
      <c r="AA12" s="25">
        <v>40000</v>
      </c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-355625920</v>
      </c>
      <c r="D14" s="21"/>
      <c r="E14" s="22">
        <v>-353174708</v>
      </c>
      <c r="F14" s="23">
        <v>-342006900</v>
      </c>
      <c r="G14" s="23">
        <v>-42862811</v>
      </c>
      <c r="H14" s="23">
        <v>-38983253</v>
      </c>
      <c r="I14" s="23">
        <v>-27521654</v>
      </c>
      <c r="J14" s="23">
        <v>-109367718</v>
      </c>
      <c r="K14" s="23">
        <v>-22351648</v>
      </c>
      <c r="L14" s="23">
        <v>-24396176</v>
      </c>
      <c r="M14" s="23">
        <v>-51169488</v>
      </c>
      <c r="N14" s="23">
        <v>-97917312</v>
      </c>
      <c r="O14" s="23">
        <v>-21821298</v>
      </c>
      <c r="P14" s="23">
        <v>-24373229</v>
      </c>
      <c r="Q14" s="23">
        <v>-28101434</v>
      </c>
      <c r="R14" s="23">
        <v>-74295961</v>
      </c>
      <c r="S14" s="23"/>
      <c r="T14" s="23"/>
      <c r="U14" s="23"/>
      <c r="V14" s="23"/>
      <c r="W14" s="23">
        <v>-281580991</v>
      </c>
      <c r="X14" s="23">
        <v>-265428428</v>
      </c>
      <c r="Y14" s="23">
        <v>-16152563</v>
      </c>
      <c r="Z14" s="24">
        <v>6.09</v>
      </c>
      <c r="AA14" s="25">
        <v>-342006900</v>
      </c>
    </row>
    <row r="15" spans="1:27" ht="12.75">
      <c r="A15" s="26" t="s">
        <v>42</v>
      </c>
      <c r="B15" s="20"/>
      <c r="C15" s="21">
        <v>-947282</v>
      </c>
      <c r="D15" s="21"/>
      <c r="E15" s="22">
        <v>-1744728</v>
      </c>
      <c r="F15" s="23">
        <v>-2057000</v>
      </c>
      <c r="G15" s="23">
        <v>-89</v>
      </c>
      <c r="H15" s="23">
        <v>-15</v>
      </c>
      <c r="I15" s="23">
        <v>-226</v>
      </c>
      <c r="J15" s="23">
        <v>-330</v>
      </c>
      <c r="K15" s="23">
        <v>-16972</v>
      </c>
      <c r="L15" s="23">
        <v>-146295</v>
      </c>
      <c r="M15" s="23">
        <v>-862577</v>
      </c>
      <c r="N15" s="23">
        <v>-1025844</v>
      </c>
      <c r="O15" s="23">
        <v>-52217</v>
      </c>
      <c r="P15" s="23">
        <v>-81469</v>
      </c>
      <c r="Q15" s="23">
        <v>-522761</v>
      </c>
      <c r="R15" s="23">
        <v>-656447</v>
      </c>
      <c r="S15" s="23"/>
      <c r="T15" s="23"/>
      <c r="U15" s="23"/>
      <c r="V15" s="23"/>
      <c r="W15" s="23">
        <v>-1682621</v>
      </c>
      <c r="X15" s="23">
        <v>-1078391</v>
      </c>
      <c r="Y15" s="23">
        <v>-604230</v>
      </c>
      <c r="Z15" s="24">
        <v>56.03</v>
      </c>
      <c r="AA15" s="25">
        <v>-2057000</v>
      </c>
    </row>
    <row r="16" spans="1:27" ht="12.75">
      <c r="A16" s="26" t="s">
        <v>43</v>
      </c>
      <c r="B16" s="20"/>
      <c r="C16" s="21"/>
      <c r="D16" s="21"/>
      <c r="E16" s="22">
        <v>-2762952</v>
      </c>
      <c r="F16" s="23">
        <v>-7445858</v>
      </c>
      <c r="G16" s="23">
        <v>-39259</v>
      </c>
      <c r="H16" s="23">
        <v>-41694</v>
      </c>
      <c r="I16" s="23">
        <v>-299282</v>
      </c>
      <c r="J16" s="23">
        <v>-380235</v>
      </c>
      <c r="K16" s="23">
        <v>-3500</v>
      </c>
      <c r="L16" s="23">
        <v>-6250</v>
      </c>
      <c r="M16" s="23">
        <v>-9250</v>
      </c>
      <c r="N16" s="23">
        <v>-19000</v>
      </c>
      <c r="O16" s="23">
        <v>-1500</v>
      </c>
      <c r="P16" s="23">
        <v>-1621069</v>
      </c>
      <c r="Q16" s="23">
        <v>-1124718</v>
      </c>
      <c r="R16" s="23">
        <v>-2747287</v>
      </c>
      <c r="S16" s="23"/>
      <c r="T16" s="23"/>
      <c r="U16" s="23"/>
      <c r="V16" s="23"/>
      <c r="W16" s="23">
        <v>-3146522</v>
      </c>
      <c r="X16" s="23">
        <v>-2404861</v>
      </c>
      <c r="Y16" s="23">
        <v>-741661</v>
      </c>
      <c r="Z16" s="24">
        <v>30.84</v>
      </c>
      <c r="AA16" s="25">
        <v>-7445858</v>
      </c>
    </row>
    <row r="17" spans="1:27" ht="12.75">
      <c r="A17" s="27" t="s">
        <v>44</v>
      </c>
      <c r="B17" s="28"/>
      <c r="C17" s="29">
        <f aca="true" t="shared" si="0" ref="C17:Y17">SUM(C6:C16)</f>
        <v>100184136</v>
      </c>
      <c r="D17" s="29">
        <f>SUM(D6:D16)</f>
        <v>0</v>
      </c>
      <c r="E17" s="30">
        <f t="shared" si="0"/>
        <v>87285916</v>
      </c>
      <c r="F17" s="31">
        <f t="shared" si="0"/>
        <v>80872827</v>
      </c>
      <c r="G17" s="31">
        <f t="shared" si="0"/>
        <v>56510082</v>
      </c>
      <c r="H17" s="31">
        <f t="shared" si="0"/>
        <v>-26015675</v>
      </c>
      <c r="I17" s="31">
        <f t="shared" si="0"/>
        <v>6323300</v>
      </c>
      <c r="J17" s="31">
        <f t="shared" si="0"/>
        <v>36817707</v>
      </c>
      <c r="K17" s="31">
        <f t="shared" si="0"/>
        <v>5265419</v>
      </c>
      <c r="L17" s="31">
        <f t="shared" si="0"/>
        <v>-4048337</v>
      </c>
      <c r="M17" s="31">
        <f t="shared" si="0"/>
        <v>26275072</v>
      </c>
      <c r="N17" s="31">
        <f t="shared" si="0"/>
        <v>27492154</v>
      </c>
      <c r="O17" s="31">
        <f t="shared" si="0"/>
        <v>-8238197</v>
      </c>
      <c r="P17" s="31">
        <f t="shared" si="0"/>
        <v>-3736985</v>
      </c>
      <c r="Q17" s="31">
        <f t="shared" si="0"/>
        <v>63836301</v>
      </c>
      <c r="R17" s="31">
        <f t="shared" si="0"/>
        <v>51861119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116170980</v>
      </c>
      <c r="X17" s="31">
        <f t="shared" si="0"/>
        <v>101155976</v>
      </c>
      <c r="Y17" s="31">
        <f t="shared" si="0"/>
        <v>15015004</v>
      </c>
      <c r="Z17" s="32">
        <f>+IF(X17&lt;&gt;0,+(Y17/X17)*100,0)</f>
        <v>14.843417654336111</v>
      </c>
      <c r="AA17" s="33">
        <f>SUM(AA6:AA16)</f>
        <v>80872827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>
        <v>5169</v>
      </c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-99608089</v>
      </c>
      <c r="D26" s="21"/>
      <c r="E26" s="22">
        <v>-89052454</v>
      </c>
      <c r="F26" s="23">
        <v>-88982450</v>
      </c>
      <c r="G26" s="23">
        <v>-6581684</v>
      </c>
      <c r="H26" s="23">
        <v>-953877</v>
      </c>
      <c r="I26" s="23">
        <v>-10178948</v>
      </c>
      <c r="J26" s="23">
        <v>-17714509</v>
      </c>
      <c r="K26" s="23">
        <v>-5338588</v>
      </c>
      <c r="L26" s="23">
        <v>-8523953</v>
      </c>
      <c r="M26" s="23">
        <v>-9824417</v>
      </c>
      <c r="N26" s="23">
        <v>-23686958</v>
      </c>
      <c r="O26" s="23">
        <v>-628859</v>
      </c>
      <c r="P26" s="23">
        <v>-2597245</v>
      </c>
      <c r="Q26" s="23">
        <v>-11902041</v>
      </c>
      <c r="R26" s="23">
        <v>-15128145</v>
      </c>
      <c r="S26" s="23"/>
      <c r="T26" s="23"/>
      <c r="U26" s="23"/>
      <c r="V26" s="23"/>
      <c r="W26" s="23">
        <v>-56529612</v>
      </c>
      <c r="X26" s="23">
        <v>-57143225</v>
      </c>
      <c r="Y26" s="23">
        <v>613613</v>
      </c>
      <c r="Z26" s="24">
        <v>-1.07</v>
      </c>
      <c r="AA26" s="25">
        <v>-88982450</v>
      </c>
    </row>
    <row r="27" spans="1:27" ht="12.75">
      <c r="A27" s="27" t="s">
        <v>51</v>
      </c>
      <c r="B27" s="28"/>
      <c r="C27" s="29">
        <f aca="true" t="shared" si="1" ref="C27:Y27">SUM(C21:C26)</f>
        <v>-99602920</v>
      </c>
      <c r="D27" s="29">
        <f>SUM(D21:D26)</f>
        <v>0</v>
      </c>
      <c r="E27" s="30">
        <f t="shared" si="1"/>
        <v>-89052454</v>
      </c>
      <c r="F27" s="31">
        <f t="shared" si="1"/>
        <v>-88982450</v>
      </c>
      <c r="G27" s="31">
        <f t="shared" si="1"/>
        <v>-6581684</v>
      </c>
      <c r="H27" s="31">
        <f t="shared" si="1"/>
        <v>-953877</v>
      </c>
      <c r="I27" s="31">
        <f t="shared" si="1"/>
        <v>-10178948</v>
      </c>
      <c r="J27" s="31">
        <f t="shared" si="1"/>
        <v>-17714509</v>
      </c>
      <c r="K27" s="31">
        <f t="shared" si="1"/>
        <v>-5338588</v>
      </c>
      <c r="L27" s="31">
        <f t="shared" si="1"/>
        <v>-8523953</v>
      </c>
      <c r="M27" s="31">
        <f t="shared" si="1"/>
        <v>-9824417</v>
      </c>
      <c r="N27" s="31">
        <f t="shared" si="1"/>
        <v>-23686958</v>
      </c>
      <c r="O27" s="31">
        <f t="shared" si="1"/>
        <v>-628859</v>
      </c>
      <c r="P27" s="31">
        <f t="shared" si="1"/>
        <v>-2597245</v>
      </c>
      <c r="Q27" s="31">
        <f t="shared" si="1"/>
        <v>-11902041</v>
      </c>
      <c r="R27" s="31">
        <f t="shared" si="1"/>
        <v>-15128145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-56529612</v>
      </c>
      <c r="X27" s="31">
        <f t="shared" si="1"/>
        <v>-57143225</v>
      </c>
      <c r="Y27" s="31">
        <f t="shared" si="1"/>
        <v>613613</v>
      </c>
      <c r="Z27" s="32">
        <f>+IF(X27&lt;&gt;0,+(Y27/X27)*100,0)</f>
        <v>-1.0738158373105473</v>
      </c>
      <c r="AA27" s="33">
        <f>SUM(AA21:AA26)</f>
        <v>-88982450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>
        <v>-32000</v>
      </c>
      <c r="G33" s="23">
        <v>-39332</v>
      </c>
      <c r="H33" s="40"/>
      <c r="I33" s="40">
        <v>8114</v>
      </c>
      <c r="J33" s="40">
        <v>-31218</v>
      </c>
      <c r="K33" s="23">
        <v>-6225</v>
      </c>
      <c r="L33" s="23">
        <v>5921</v>
      </c>
      <c r="M33" s="23"/>
      <c r="N33" s="23">
        <v>-304</v>
      </c>
      <c r="O33" s="40"/>
      <c r="P33" s="40">
        <v>-5133</v>
      </c>
      <c r="Q33" s="40">
        <v>-19005</v>
      </c>
      <c r="R33" s="23">
        <v>-24138</v>
      </c>
      <c r="S33" s="23"/>
      <c r="T33" s="23"/>
      <c r="U33" s="23"/>
      <c r="V33" s="40"/>
      <c r="W33" s="40">
        <v>-55660</v>
      </c>
      <c r="X33" s="40">
        <v>-31522</v>
      </c>
      <c r="Y33" s="23">
        <v>-24138</v>
      </c>
      <c r="Z33" s="24">
        <v>76.58</v>
      </c>
      <c r="AA33" s="25">
        <v>-32000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-627400</v>
      </c>
      <c r="D35" s="21"/>
      <c r="E35" s="22">
        <v>-2871244</v>
      </c>
      <c r="F35" s="23">
        <v>-2871000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>
        <v>-2871000</v>
      </c>
    </row>
    <row r="36" spans="1:27" ht="12.75">
      <c r="A36" s="27" t="s">
        <v>57</v>
      </c>
      <c r="B36" s="28"/>
      <c r="C36" s="29">
        <f aca="true" t="shared" si="2" ref="C36:Y36">SUM(C31:C35)</f>
        <v>-627400</v>
      </c>
      <c r="D36" s="29">
        <f>SUM(D31:D35)</f>
        <v>0</v>
      </c>
      <c r="E36" s="30">
        <f t="shared" si="2"/>
        <v>-2871244</v>
      </c>
      <c r="F36" s="31">
        <f t="shared" si="2"/>
        <v>-2903000</v>
      </c>
      <c r="G36" s="31">
        <f t="shared" si="2"/>
        <v>-39332</v>
      </c>
      <c r="H36" s="31">
        <f t="shared" si="2"/>
        <v>0</v>
      </c>
      <c r="I36" s="31">
        <f t="shared" si="2"/>
        <v>8114</v>
      </c>
      <c r="J36" s="31">
        <f t="shared" si="2"/>
        <v>-31218</v>
      </c>
      <c r="K36" s="31">
        <f t="shared" si="2"/>
        <v>-6225</v>
      </c>
      <c r="L36" s="31">
        <f t="shared" si="2"/>
        <v>5921</v>
      </c>
      <c r="M36" s="31">
        <f t="shared" si="2"/>
        <v>0</v>
      </c>
      <c r="N36" s="31">
        <f t="shared" si="2"/>
        <v>-304</v>
      </c>
      <c r="O36" s="31">
        <f t="shared" si="2"/>
        <v>0</v>
      </c>
      <c r="P36" s="31">
        <f t="shared" si="2"/>
        <v>-5133</v>
      </c>
      <c r="Q36" s="31">
        <f t="shared" si="2"/>
        <v>-19005</v>
      </c>
      <c r="R36" s="31">
        <f t="shared" si="2"/>
        <v>-24138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-55660</v>
      </c>
      <c r="X36" s="31">
        <f t="shared" si="2"/>
        <v>-31522</v>
      </c>
      <c r="Y36" s="31">
        <f t="shared" si="2"/>
        <v>-24138</v>
      </c>
      <c r="Z36" s="32">
        <f>+IF(X36&lt;&gt;0,+(Y36/X36)*100,0)</f>
        <v>76.57509041304486</v>
      </c>
      <c r="AA36" s="33">
        <f>SUM(AA31:AA35)</f>
        <v>-2903000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-46184</v>
      </c>
      <c r="D38" s="35">
        <f>+D17+D27+D36</f>
        <v>0</v>
      </c>
      <c r="E38" s="36">
        <f t="shared" si="3"/>
        <v>-4637782</v>
      </c>
      <c r="F38" s="37">
        <f t="shared" si="3"/>
        <v>-11012623</v>
      </c>
      <c r="G38" s="37">
        <f t="shared" si="3"/>
        <v>49889066</v>
      </c>
      <c r="H38" s="37">
        <f t="shared" si="3"/>
        <v>-26969552</v>
      </c>
      <c r="I38" s="37">
        <f t="shared" si="3"/>
        <v>-3847534</v>
      </c>
      <c r="J38" s="37">
        <f t="shared" si="3"/>
        <v>19071980</v>
      </c>
      <c r="K38" s="37">
        <f t="shared" si="3"/>
        <v>-79394</v>
      </c>
      <c r="L38" s="37">
        <f t="shared" si="3"/>
        <v>-12566369</v>
      </c>
      <c r="M38" s="37">
        <f t="shared" si="3"/>
        <v>16450655</v>
      </c>
      <c r="N38" s="37">
        <f t="shared" si="3"/>
        <v>3804892</v>
      </c>
      <c r="O38" s="37">
        <f t="shared" si="3"/>
        <v>-8867056</v>
      </c>
      <c r="P38" s="37">
        <f t="shared" si="3"/>
        <v>-6339363</v>
      </c>
      <c r="Q38" s="37">
        <f t="shared" si="3"/>
        <v>51915255</v>
      </c>
      <c r="R38" s="37">
        <f t="shared" si="3"/>
        <v>36708836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59585708</v>
      </c>
      <c r="X38" s="37">
        <f t="shared" si="3"/>
        <v>43981229</v>
      </c>
      <c r="Y38" s="37">
        <f t="shared" si="3"/>
        <v>15604479</v>
      </c>
      <c r="Z38" s="38">
        <f>+IF(X38&lt;&gt;0,+(Y38/X38)*100,0)</f>
        <v>35.47986119260106</v>
      </c>
      <c r="AA38" s="39">
        <f>+AA17+AA27+AA36</f>
        <v>-11012623</v>
      </c>
    </row>
    <row r="39" spans="1:27" ht="12.75">
      <c r="A39" s="26" t="s">
        <v>59</v>
      </c>
      <c r="B39" s="20"/>
      <c r="C39" s="35">
        <v>3702108</v>
      </c>
      <c r="D39" s="35"/>
      <c r="E39" s="36">
        <v>3702000</v>
      </c>
      <c r="F39" s="37">
        <v>-3497858</v>
      </c>
      <c r="G39" s="37">
        <v>3660854</v>
      </c>
      <c r="H39" s="37">
        <v>53549920</v>
      </c>
      <c r="I39" s="37">
        <v>26580368</v>
      </c>
      <c r="J39" s="37">
        <v>3660854</v>
      </c>
      <c r="K39" s="37">
        <v>22732834</v>
      </c>
      <c r="L39" s="37">
        <v>22653440</v>
      </c>
      <c r="M39" s="37">
        <v>10087071</v>
      </c>
      <c r="N39" s="37">
        <v>22732834</v>
      </c>
      <c r="O39" s="37">
        <v>26537726</v>
      </c>
      <c r="P39" s="37">
        <v>17670670</v>
      </c>
      <c r="Q39" s="37">
        <v>11331307</v>
      </c>
      <c r="R39" s="37">
        <v>26537726</v>
      </c>
      <c r="S39" s="37"/>
      <c r="T39" s="37"/>
      <c r="U39" s="37"/>
      <c r="V39" s="37"/>
      <c r="W39" s="37">
        <v>3660854</v>
      </c>
      <c r="X39" s="37">
        <v>-3497858</v>
      </c>
      <c r="Y39" s="37">
        <v>7158712</v>
      </c>
      <c r="Z39" s="38">
        <v>-204.66</v>
      </c>
      <c r="AA39" s="39">
        <v>-3497858</v>
      </c>
    </row>
    <row r="40" spans="1:27" ht="12.75">
      <c r="A40" s="45" t="s">
        <v>60</v>
      </c>
      <c r="B40" s="46"/>
      <c r="C40" s="47">
        <v>3655924</v>
      </c>
      <c r="D40" s="47"/>
      <c r="E40" s="48">
        <v>-935782</v>
      </c>
      <c r="F40" s="49">
        <v>-14510481</v>
      </c>
      <c r="G40" s="49">
        <v>53549920</v>
      </c>
      <c r="H40" s="49">
        <v>26580368</v>
      </c>
      <c r="I40" s="49">
        <v>22732834</v>
      </c>
      <c r="J40" s="49">
        <v>22732834</v>
      </c>
      <c r="K40" s="49">
        <v>22653440</v>
      </c>
      <c r="L40" s="49">
        <v>10087071</v>
      </c>
      <c r="M40" s="49">
        <v>26537726</v>
      </c>
      <c r="N40" s="49">
        <v>26537726</v>
      </c>
      <c r="O40" s="49">
        <v>17670670</v>
      </c>
      <c r="P40" s="49">
        <v>11331307</v>
      </c>
      <c r="Q40" s="49">
        <v>63246562</v>
      </c>
      <c r="R40" s="49">
        <v>63246562</v>
      </c>
      <c r="S40" s="49"/>
      <c r="T40" s="49"/>
      <c r="U40" s="49"/>
      <c r="V40" s="49"/>
      <c r="W40" s="49">
        <v>63246562</v>
      </c>
      <c r="X40" s="49">
        <v>40483371</v>
      </c>
      <c r="Y40" s="49">
        <v>22763191</v>
      </c>
      <c r="Z40" s="50">
        <v>56.23</v>
      </c>
      <c r="AA40" s="51">
        <v>-14510481</v>
      </c>
    </row>
    <row r="41" spans="1:27" ht="12.75">
      <c r="A41" s="52" t="s">
        <v>84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85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86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>
        <v>107626700</v>
      </c>
      <c r="F6" s="23">
        <v>107626700</v>
      </c>
      <c r="G6" s="23">
        <v>16058414</v>
      </c>
      <c r="H6" s="23">
        <v>7445494</v>
      </c>
      <c r="I6" s="23">
        <v>7454423</v>
      </c>
      <c r="J6" s="23">
        <v>30958331</v>
      </c>
      <c r="K6" s="23">
        <v>7435744</v>
      </c>
      <c r="L6" s="23">
        <v>3730548</v>
      </c>
      <c r="M6" s="23">
        <v>7157603</v>
      </c>
      <c r="N6" s="23">
        <v>18323895</v>
      </c>
      <c r="O6" s="23">
        <v>7197264</v>
      </c>
      <c r="P6" s="23">
        <v>7194966</v>
      </c>
      <c r="Q6" s="23">
        <v>7190236</v>
      </c>
      <c r="R6" s="23">
        <v>21582466</v>
      </c>
      <c r="S6" s="23"/>
      <c r="T6" s="23"/>
      <c r="U6" s="23"/>
      <c r="V6" s="23"/>
      <c r="W6" s="23">
        <v>70864692</v>
      </c>
      <c r="X6" s="23">
        <v>78147351</v>
      </c>
      <c r="Y6" s="23">
        <v>-7282659</v>
      </c>
      <c r="Z6" s="24">
        <v>-9.32</v>
      </c>
      <c r="AA6" s="25">
        <v>107626700</v>
      </c>
    </row>
    <row r="7" spans="1:27" ht="12.75">
      <c r="A7" s="26" t="s">
        <v>34</v>
      </c>
      <c r="B7" s="20"/>
      <c r="C7" s="21">
        <v>296836872</v>
      </c>
      <c r="D7" s="21"/>
      <c r="E7" s="22">
        <v>394520796</v>
      </c>
      <c r="F7" s="23">
        <v>394520796</v>
      </c>
      <c r="G7" s="23">
        <v>31353202</v>
      </c>
      <c r="H7" s="23">
        <v>32471380</v>
      </c>
      <c r="I7" s="23">
        <v>32712058</v>
      </c>
      <c r="J7" s="23">
        <v>96536640</v>
      </c>
      <c r="K7" s="23">
        <v>30295323</v>
      </c>
      <c r="L7" s="23">
        <v>29018917</v>
      </c>
      <c r="M7" s="23">
        <v>26380849</v>
      </c>
      <c r="N7" s="23">
        <v>85695089</v>
      </c>
      <c r="O7" s="23">
        <v>31026872</v>
      </c>
      <c r="P7" s="23">
        <v>28937127</v>
      </c>
      <c r="Q7" s="23">
        <v>28419524</v>
      </c>
      <c r="R7" s="23">
        <v>88383523</v>
      </c>
      <c r="S7" s="23"/>
      <c r="T7" s="23"/>
      <c r="U7" s="23"/>
      <c r="V7" s="23"/>
      <c r="W7" s="23">
        <v>270615252</v>
      </c>
      <c r="X7" s="23">
        <v>297209610</v>
      </c>
      <c r="Y7" s="23">
        <v>-26594358</v>
      </c>
      <c r="Z7" s="24">
        <v>-8.95</v>
      </c>
      <c r="AA7" s="25">
        <v>394520796</v>
      </c>
    </row>
    <row r="8" spans="1:27" ht="12.75">
      <c r="A8" s="26" t="s">
        <v>35</v>
      </c>
      <c r="B8" s="20"/>
      <c r="C8" s="21"/>
      <c r="D8" s="21"/>
      <c r="E8" s="22">
        <v>34016074</v>
      </c>
      <c r="F8" s="23">
        <v>34016074</v>
      </c>
      <c r="G8" s="23">
        <v>820089</v>
      </c>
      <c r="H8" s="23">
        <v>1638582</v>
      </c>
      <c r="I8" s="23">
        <v>954772</v>
      </c>
      <c r="J8" s="23">
        <v>3413443</v>
      </c>
      <c r="K8" s="23">
        <v>863727</v>
      </c>
      <c r="L8" s="23">
        <v>864154</v>
      </c>
      <c r="M8" s="23">
        <v>825486</v>
      </c>
      <c r="N8" s="23">
        <v>2553367</v>
      </c>
      <c r="O8" s="23">
        <v>726955</v>
      </c>
      <c r="P8" s="23">
        <v>1344976</v>
      </c>
      <c r="Q8" s="23">
        <v>734233</v>
      </c>
      <c r="R8" s="23">
        <v>2806164</v>
      </c>
      <c r="S8" s="23"/>
      <c r="T8" s="23"/>
      <c r="U8" s="23"/>
      <c r="V8" s="23"/>
      <c r="W8" s="23">
        <v>8772974</v>
      </c>
      <c r="X8" s="23">
        <v>23702033</v>
      </c>
      <c r="Y8" s="23">
        <v>-14929059</v>
      </c>
      <c r="Z8" s="24">
        <v>-62.99</v>
      </c>
      <c r="AA8" s="25">
        <v>34016074</v>
      </c>
    </row>
    <row r="9" spans="1:27" ht="12.75">
      <c r="A9" s="26" t="s">
        <v>36</v>
      </c>
      <c r="B9" s="20"/>
      <c r="C9" s="21">
        <v>214662471</v>
      </c>
      <c r="D9" s="21"/>
      <c r="E9" s="22">
        <v>129369300</v>
      </c>
      <c r="F9" s="23">
        <v>129369300</v>
      </c>
      <c r="G9" s="23">
        <v>51793000</v>
      </c>
      <c r="H9" s="23"/>
      <c r="I9" s="23">
        <v>1625000</v>
      </c>
      <c r="J9" s="23">
        <v>53418000</v>
      </c>
      <c r="K9" s="23"/>
      <c r="L9" s="23">
        <v>583500</v>
      </c>
      <c r="M9" s="23">
        <v>37602000</v>
      </c>
      <c r="N9" s="23">
        <v>38185500</v>
      </c>
      <c r="O9" s="23"/>
      <c r="P9" s="23">
        <v>1352210</v>
      </c>
      <c r="Q9" s="23">
        <v>31076000</v>
      </c>
      <c r="R9" s="23">
        <v>32428210</v>
      </c>
      <c r="S9" s="23"/>
      <c r="T9" s="23"/>
      <c r="U9" s="23"/>
      <c r="V9" s="23"/>
      <c r="W9" s="23">
        <v>124031710</v>
      </c>
      <c r="X9" s="23">
        <v>129369300</v>
      </c>
      <c r="Y9" s="23">
        <v>-5337590</v>
      </c>
      <c r="Z9" s="24">
        <v>-4.13</v>
      </c>
      <c r="AA9" s="25">
        <v>129369300</v>
      </c>
    </row>
    <row r="10" spans="1:27" ht="12.75">
      <c r="A10" s="26" t="s">
        <v>37</v>
      </c>
      <c r="B10" s="20"/>
      <c r="C10" s="21"/>
      <c r="D10" s="21"/>
      <c r="E10" s="22">
        <v>71889000</v>
      </c>
      <c r="F10" s="23">
        <v>71889000</v>
      </c>
      <c r="G10" s="23"/>
      <c r="H10" s="23">
        <v>3381578</v>
      </c>
      <c r="I10" s="23">
        <v>7239029</v>
      </c>
      <c r="J10" s="23">
        <v>10620607</v>
      </c>
      <c r="K10" s="23"/>
      <c r="L10" s="23">
        <v>5994821</v>
      </c>
      <c r="M10" s="23">
        <v>3935775</v>
      </c>
      <c r="N10" s="23">
        <v>9930596</v>
      </c>
      <c r="O10" s="23">
        <v>10767865</v>
      </c>
      <c r="P10" s="23">
        <v>2992884</v>
      </c>
      <c r="Q10" s="23">
        <v>6237000</v>
      </c>
      <c r="R10" s="23">
        <v>19997749</v>
      </c>
      <c r="S10" s="23"/>
      <c r="T10" s="23"/>
      <c r="U10" s="23"/>
      <c r="V10" s="23"/>
      <c r="W10" s="23">
        <v>40548952</v>
      </c>
      <c r="X10" s="23">
        <v>71889000</v>
      </c>
      <c r="Y10" s="23">
        <v>-31340048</v>
      </c>
      <c r="Z10" s="24">
        <v>-43.6</v>
      </c>
      <c r="AA10" s="25">
        <v>71889000</v>
      </c>
    </row>
    <row r="11" spans="1:27" ht="12.75">
      <c r="A11" s="26" t="s">
        <v>38</v>
      </c>
      <c r="B11" s="20"/>
      <c r="C11" s="21">
        <v>40508060</v>
      </c>
      <c r="D11" s="21"/>
      <c r="E11" s="22">
        <v>39132783</v>
      </c>
      <c r="F11" s="23">
        <v>39132783</v>
      </c>
      <c r="G11" s="23">
        <v>3598894</v>
      </c>
      <c r="H11" s="23">
        <v>3588008</v>
      </c>
      <c r="I11" s="23">
        <v>3883242</v>
      </c>
      <c r="J11" s="23">
        <v>11070144</v>
      </c>
      <c r="K11" s="23">
        <v>3886350</v>
      </c>
      <c r="L11" s="23">
        <v>3876186</v>
      </c>
      <c r="M11" s="23">
        <v>3994398</v>
      </c>
      <c r="N11" s="23">
        <v>11756934</v>
      </c>
      <c r="O11" s="23">
        <v>4087910</v>
      </c>
      <c r="P11" s="23">
        <v>4119752</v>
      </c>
      <c r="Q11" s="23">
        <v>3895675</v>
      </c>
      <c r="R11" s="23">
        <v>12103337</v>
      </c>
      <c r="S11" s="23"/>
      <c r="T11" s="23"/>
      <c r="U11" s="23"/>
      <c r="V11" s="23"/>
      <c r="W11" s="23">
        <v>34930415</v>
      </c>
      <c r="X11" s="23">
        <v>31915296</v>
      </c>
      <c r="Y11" s="23">
        <v>3015119</v>
      </c>
      <c r="Z11" s="24">
        <v>9.45</v>
      </c>
      <c r="AA11" s="25">
        <v>39132783</v>
      </c>
    </row>
    <row r="12" spans="1:27" ht="12.75">
      <c r="A12" s="26" t="s">
        <v>39</v>
      </c>
      <c r="B12" s="20"/>
      <c r="C12" s="21">
        <v>16686</v>
      </c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-471779898</v>
      </c>
      <c r="D14" s="21"/>
      <c r="E14" s="22">
        <v>-514317013</v>
      </c>
      <c r="F14" s="23">
        <v>-514317013</v>
      </c>
      <c r="G14" s="23">
        <v>-73582485</v>
      </c>
      <c r="H14" s="23">
        <v>-53449131</v>
      </c>
      <c r="I14" s="23">
        <v>-34274126</v>
      </c>
      <c r="J14" s="23">
        <v>-161305742</v>
      </c>
      <c r="K14" s="23">
        <v>-25427892</v>
      </c>
      <c r="L14" s="23">
        <v>-33366137</v>
      </c>
      <c r="M14" s="23">
        <v>-35388047</v>
      </c>
      <c r="N14" s="23">
        <v>-94182076</v>
      </c>
      <c r="O14" s="23">
        <v>-41508332</v>
      </c>
      <c r="P14" s="23">
        <v>-40555862</v>
      </c>
      <c r="Q14" s="23">
        <v>-51319521</v>
      </c>
      <c r="R14" s="23">
        <v>-133383715</v>
      </c>
      <c r="S14" s="23"/>
      <c r="T14" s="23"/>
      <c r="U14" s="23"/>
      <c r="V14" s="23"/>
      <c r="W14" s="23">
        <v>-388871533</v>
      </c>
      <c r="X14" s="23">
        <v>-378213416</v>
      </c>
      <c r="Y14" s="23">
        <v>-10658117</v>
      </c>
      <c r="Z14" s="24">
        <v>2.82</v>
      </c>
      <c r="AA14" s="25">
        <v>-514317013</v>
      </c>
    </row>
    <row r="15" spans="1:27" ht="12.75">
      <c r="A15" s="26" t="s">
        <v>42</v>
      </c>
      <c r="B15" s="20"/>
      <c r="C15" s="21">
        <v>-17084658</v>
      </c>
      <c r="D15" s="21"/>
      <c r="E15" s="22">
        <v>-7452000</v>
      </c>
      <c r="F15" s="23">
        <v>-7452000</v>
      </c>
      <c r="G15" s="23">
        <v>-3717049</v>
      </c>
      <c r="H15" s="23">
        <v>-901582</v>
      </c>
      <c r="I15" s="23">
        <v>-798850</v>
      </c>
      <c r="J15" s="23">
        <v>-5417481</v>
      </c>
      <c r="K15" s="23">
        <v>-1129441</v>
      </c>
      <c r="L15" s="23">
        <v>-638479</v>
      </c>
      <c r="M15" s="23">
        <v>-1504784</v>
      </c>
      <c r="N15" s="23">
        <v>-3272704</v>
      </c>
      <c r="O15" s="23">
        <v>-621615</v>
      </c>
      <c r="P15" s="23">
        <v>-621615</v>
      </c>
      <c r="Q15" s="23">
        <v>-1470421</v>
      </c>
      <c r="R15" s="23">
        <v>-2713651</v>
      </c>
      <c r="S15" s="23"/>
      <c r="T15" s="23"/>
      <c r="U15" s="23"/>
      <c r="V15" s="23"/>
      <c r="W15" s="23">
        <v>-11403836</v>
      </c>
      <c r="X15" s="23">
        <v>-6054750</v>
      </c>
      <c r="Y15" s="23">
        <v>-5349086</v>
      </c>
      <c r="Z15" s="24">
        <v>88.35</v>
      </c>
      <c r="AA15" s="25">
        <v>-7452000</v>
      </c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63159533</v>
      </c>
      <c r="D17" s="29">
        <f>SUM(D6:D16)</f>
        <v>0</v>
      </c>
      <c r="E17" s="30">
        <f t="shared" si="0"/>
        <v>254785640</v>
      </c>
      <c r="F17" s="31">
        <f t="shared" si="0"/>
        <v>254785640</v>
      </c>
      <c r="G17" s="31">
        <f t="shared" si="0"/>
        <v>26324065</v>
      </c>
      <c r="H17" s="31">
        <f t="shared" si="0"/>
        <v>-5825671</v>
      </c>
      <c r="I17" s="31">
        <f t="shared" si="0"/>
        <v>18795548</v>
      </c>
      <c r="J17" s="31">
        <f t="shared" si="0"/>
        <v>39293942</v>
      </c>
      <c r="K17" s="31">
        <f t="shared" si="0"/>
        <v>15923811</v>
      </c>
      <c r="L17" s="31">
        <f t="shared" si="0"/>
        <v>10063510</v>
      </c>
      <c r="M17" s="31">
        <f t="shared" si="0"/>
        <v>43003280</v>
      </c>
      <c r="N17" s="31">
        <f t="shared" si="0"/>
        <v>68990601</v>
      </c>
      <c r="O17" s="31">
        <f t="shared" si="0"/>
        <v>11676919</v>
      </c>
      <c r="P17" s="31">
        <f t="shared" si="0"/>
        <v>4764438</v>
      </c>
      <c r="Q17" s="31">
        <f t="shared" si="0"/>
        <v>24762726</v>
      </c>
      <c r="R17" s="31">
        <f t="shared" si="0"/>
        <v>41204083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149488626</v>
      </c>
      <c r="X17" s="31">
        <f t="shared" si="0"/>
        <v>247964424</v>
      </c>
      <c r="Y17" s="31">
        <f t="shared" si="0"/>
        <v>-98475798</v>
      </c>
      <c r="Z17" s="32">
        <f>+IF(X17&lt;&gt;0,+(Y17/X17)*100,0)</f>
        <v>-39.71368005597448</v>
      </c>
      <c r="AA17" s="33">
        <f>SUM(AA6:AA16)</f>
        <v>254785640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3935955</v>
      </c>
      <c r="D21" s="21"/>
      <c r="E21" s="22">
        <v>8000000</v>
      </c>
      <c r="F21" s="23">
        <v>8000000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>
        <v>4000000</v>
      </c>
      <c r="Y21" s="40">
        <v>-4000000</v>
      </c>
      <c r="Z21" s="41">
        <v>-100</v>
      </c>
      <c r="AA21" s="42">
        <v>8000000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-75859682</v>
      </c>
      <c r="D26" s="21"/>
      <c r="E26" s="22">
        <v>-79888998</v>
      </c>
      <c r="F26" s="23">
        <v>-79888998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>
        <v>-79888998</v>
      </c>
    </row>
    <row r="27" spans="1:27" ht="12.75">
      <c r="A27" s="27" t="s">
        <v>51</v>
      </c>
      <c r="B27" s="28"/>
      <c r="C27" s="29">
        <f aca="true" t="shared" si="1" ref="C27:Y27">SUM(C21:C26)</f>
        <v>-71923727</v>
      </c>
      <c r="D27" s="29">
        <f>SUM(D21:D26)</f>
        <v>0</v>
      </c>
      <c r="E27" s="30">
        <f t="shared" si="1"/>
        <v>-71888998</v>
      </c>
      <c r="F27" s="31">
        <f t="shared" si="1"/>
        <v>-71888998</v>
      </c>
      <c r="G27" s="31">
        <f t="shared" si="1"/>
        <v>0</v>
      </c>
      <c r="H27" s="31">
        <f t="shared" si="1"/>
        <v>0</v>
      </c>
      <c r="I27" s="31">
        <f t="shared" si="1"/>
        <v>0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  <c r="N27" s="31">
        <f t="shared" si="1"/>
        <v>0</v>
      </c>
      <c r="O27" s="31">
        <f t="shared" si="1"/>
        <v>0</v>
      </c>
      <c r="P27" s="31">
        <f t="shared" si="1"/>
        <v>0</v>
      </c>
      <c r="Q27" s="31">
        <f t="shared" si="1"/>
        <v>0</v>
      </c>
      <c r="R27" s="31">
        <f t="shared" si="1"/>
        <v>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0</v>
      </c>
      <c r="X27" s="31">
        <f t="shared" si="1"/>
        <v>4000000</v>
      </c>
      <c r="Y27" s="31">
        <f t="shared" si="1"/>
        <v>-4000000</v>
      </c>
      <c r="Z27" s="32">
        <f>+IF(X27&lt;&gt;0,+(Y27/X27)*100,0)</f>
        <v>-100</v>
      </c>
      <c r="AA27" s="33">
        <f>SUM(AA21:AA26)</f>
        <v>-71888998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>
        <v>-2860953</v>
      </c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-2860953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-11625147</v>
      </c>
      <c r="D38" s="35">
        <f>+D17+D27+D36</f>
        <v>0</v>
      </c>
      <c r="E38" s="36">
        <f t="shared" si="3"/>
        <v>182896642</v>
      </c>
      <c r="F38" s="37">
        <f t="shared" si="3"/>
        <v>182896642</v>
      </c>
      <c r="G38" s="37">
        <f t="shared" si="3"/>
        <v>26324065</v>
      </c>
      <c r="H38" s="37">
        <f t="shared" si="3"/>
        <v>-5825671</v>
      </c>
      <c r="I38" s="37">
        <f t="shared" si="3"/>
        <v>18795548</v>
      </c>
      <c r="J38" s="37">
        <f t="shared" si="3"/>
        <v>39293942</v>
      </c>
      <c r="K38" s="37">
        <f t="shared" si="3"/>
        <v>15923811</v>
      </c>
      <c r="L38" s="37">
        <f t="shared" si="3"/>
        <v>10063510</v>
      </c>
      <c r="M38" s="37">
        <f t="shared" si="3"/>
        <v>43003280</v>
      </c>
      <c r="N38" s="37">
        <f t="shared" si="3"/>
        <v>68990601</v>
      </c>
      <c r="O38" s="37">
        <f t="shared" si="3"/>
        <v>11676919</v>
      </c>
      <c r="P38" s="37">
        <f t="shared" si="3"/>
        <v>4764438</v>
      </c>
      <c r="Q38" s="37">
        <f t="shared" si="3"/>
        <v>24762726</v>
      </c>
      <c r="R38" s="37">
        <f t="shared" si="3"/>
        <v>41204083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149488626</v>
      </c>
      <c r="X38" s="37">
        <f t="shared" si="3"/>
        <v>251964424</v>
      </c>
      <c r="Y38" s="37">
        <f t="shared" si="3"/>
        <v>-102475798</v>
      </c>
      <c r="Z38" s="38">
        <f>+IF(X38&lt;&gt;0,+(Y38/X38)*100,0)</f>
        <v>-40.67074088205405</v>
      </c>
      <c r="AA38" s="39">
        <f>+AA17+AA27+AA36</f>
        <v>182896642</v>
      </c>
    </row>
    <row r="39" spans="1:27" ht="12.75">
      <c r="A39" s="26" t="s">
        <v>59</v>
      </c>
      <c r="B39" s="20"/>
      <c r="C39" s="35">
        <v>4256812</v>
      </c>
      <c r="D39" s="35"/>
      <c r="E39" s="36"/>
      <c r="F39" s="37"/>
      <c r="G39" s="37">
        <v>20094995</v>
      </c>
      <c r="H39" s="37">
        <v>46419060</v>
      </c>
      <c r="I39" s="37">
        <v>40593389</v>
      </c>
      <c r="J39" s="37">
        <v>20094995</v>
      </c>
      <c r="K39" s="37">
        <v>59388937</v>
      </c>
      <c r="L39" s="37">
        <v>75312748</v>
      </c>
      <c r="M39" s="37">
        <v>85376258</v>
      </c>
      <c r="N39" s="37">
        <v>59388937</v>
      </c>
      <c r="O39" s="37">
        <v>128379538</v>
      </c>
      <c r="P39" s="37">
        <v>140056457</v>
      </c>
      <c r="Q39" s="37">
        <v>144820895</v>
      </c>
      <c r="R39" s="37">
        <v>128379538</v>
      </c>
      <c r="S39" s="37"/>
      <c r="T39" s="37"/>
      <c r="U39" s="37"/>
      <c r="V39" s="37"/>
      <c r="W39" s="37">
        <v>20094995</v>
      </c>
      <c r="X39" s="37"/>
      <c r="Y39" s="37">
        <v>20094995</v>
      </c>
      <c r="Z39" s="38"/>
      <c r="AA39" s="39"/>
    </row>
    <row r="40" spans="1:27" ht="12.75">
      <c r="A40" s="45" t="s">
        <v>60</v>
      </c>
      <c r="B40" s="46"/>
      <c r="C40" s="47">
        <v>-7368335</v>
      </c>
      <c r="D40" s="47"/>
      <c r="E40" s="48">
        <v>182896642</v>
      </c>
      <c r="F40" s="49">
        <v>182896642</v>
      </c>
      <c r="G40" s="49">
        <v>46419060</v>
      </c>
      <c r="H40" s="49">
        <v>40593389</v>
      </c>
      <c r="I40" s="49">
        <v>59388937</v>
      </c>
      <c r="J40" s="49">
        <v>59388937</v>
      </c>
      <c r="K40" s="49">
        <v>75312748</v>
      </c>
      <c r="L40" s="49">
        <v>85376258</v>
      </c>
      <c r="M40" s="49">
        <v>128379538</v>
      </c>
      <c r="N40" s="49">
        <v>128379538</v>
      </c>
      <c r="O40" s="49">
        <v>140056457</v>
      </c>
      <c r="P40" s="49">
        <v>144820895</v>
      </c>
      <c r="Q40" s="49">
        <v>169583621</v>
      </c>
      <c r="R40" s="49">
        <v>169583621</v>
      </c>
      <c r="S40" s="49"/>
      <c r="T40" s="49"/>
      <c r="U40" s="49"/>
      <c r="V40" s="49"/>
      <c r="W40" s="49">
        <v>169583621</v>
      </c>
      <c r="X40" s="49">
        <v>251964424</v>
      </c>
      <c r="Y40" s="49">
        <v>-82380803</v>
      </c>
      <c r="Z40" s="50">
        <v>-32.7</v>
      </c>
      <c r="AA40" s="51">
        <v>182896642</v>
      </c>
    </row>
    <row r="41" spans="1:27" ht="12.75">
      <c r="A41" s="52" t="s">
        <v>84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85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86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16673984</v>
      </c>
      <c r="D6" s="21"/>
      <c r="E6" s="22">
        <v>8780262</v>
      </c>
      <c r="F6" s="23">
        <v>8780262</v>
      </c>
      <c r="G6" s="23">
        <v>399485</v>
      </c>
      <c r="H6" s="23">
        <v>571408</v>
      </c>
      <c r="I6" s="23">
        <v>987144</v>
      </c>
      <c r="J6" s="23">
        <v>1958037</v>
      </c>
      <c r="K6" s="23">
        <v>1426273</v>
      </c>
      <c r="L6" s="23">
        <v>692902</v>
      </c>
      <c r="M6" s="23">
        <v>320878</v>
      </c>
      <c r="N6" s="23">
        <v>2440053</v>
      </c>
      <c r="O6" s="23">
        <v>393188</v>
      </c>
      <c r="P6" s="23">
        <v>813053</v>
      </c>
      <c r="Q6" s="23">
        <v>743854</v>
      </c>
      <c r="R6" s="23">
        <v>1950095</v>
      </c>
      <c r="S6" s="23"/>
      <c r="T6" s="23"/>
      <c r="U6" s="23"/>
      <c r="V6" s="23"/>
      <c r="W6" s="23">
        <v>6348185</v>
      </c>
      <c r="X6" s="23">
        <v>6486825</v>
      </c>
      <c r="Y6" s="23">
        <v>-138640</v>
      </c>
      <c r="Z6" s="24">
        <v>-2.14</v>
      </c>
      <c r="AA6" s="25">
        <v>8780262</v>
      </c>
    </row>
    <row r="7" spans="1:27" ht="12.75">
      <c r="A7" s="26" t="s">
        <v>34</v>
      </c>
      <c r="B7" s="20"/>
      <c r="C7" s="21">
        <v>69183916</v>
      </c>
      <c r="D7" s="21"/>
      <c r="E7" s="22">
        <v>63178323</v>
      </c>
      <c r="F7" s="23">
        <v>63178323</v>
      </c>
      <c r="G7" s="23">
        <v>4564270</v>
      </c>
      <c r="H7" s="23">
        <v>1887824</v>
      </c>
      <c r="I7" s="23">
        <v>5743039</v>
      </c>
      <c r="J7" s="23">
        <v>12195133</v>
      </c>
      <c r="K7" s="23">
        <v>4693908</v>
      </c>
      <c r="L7" s="23">
        <v>3912328</v>
      </c>
      <c r="M7" s="23">
        <v>3614024</v>
      </c>
      <c r="N7" s="23">
        <v>12220260</v>
      </c>
      <c r="O7" s="23">
        <v>3697809</v>
      </c>
      <c r="P7" s="23">
        <v>3770814</v>
      </c>
      <c r="Q7" s="23">
        <v>3607780</v>
      </c>
      <c r="R7" s="23">
        <v>11076403</v>
      </c>
      <c r="S7" s="23"/>
      <c r="T7" s="23"/>
      <c r="U7" s="23"/>
      <c r="V7" s="23"/>
      <c r="W7" s="23">
        <v>35491796</v>
      </c>
      <c r="X7" s="23">
        <v>46783453</v>
      </c>
      <c r="Y7" s="23">
        <v>-11291657</v>
      </c>
      <c r="Z7" s="24">
        <v>-24.14</v>
      </c>
      <c r="AA7" s="25">
        <v>63178323</v>
      </c>
    </row>
    <row r="8" spans="1:27" ht="12.75">
      <c r="A8" s="26" t="s">
        <v>35</v>
      </c>
      <c r="B8" s="20"/>
      <c r="C8" s="21">
        <v>1101572</v>
      </c>
      <c r="D8" s="21"/>
      <c r="E8" s="22">
        <v>17172317</v>
      </c>
      <c r="F8" s="23">
        <v>17172317</v>
      </c>
      <c r="G8" s="23">
        <v>974840</v>
      </c>
      <c r="H8" s="23">
        <v>856490</v>
      </c>
      <c r="I8" s="23">
        <v>1668725</v>
      </c>
      <c r="J8" s="23">
        <v>3500055</v>
      </c>
      <c r="K8" s="23">
        <v>1589464</v>
      </c>
      <c r="L8" s="23">
        <v>1276129</v>
      </c>
      <c r="M8" s="23">
        <v>926948</v>
      </c>
      <c r="N8" s="23">
        <v>3792541</v>
      </c>
      <c r="O8" s="23">
        <v>909343</v>
      </c>
      <c r="P8" s="23">
        <v>915401</v>
      </c>
      <c r="Q8" s="23">
        <v>1381650</v>
      </c>
      <c r="R8" s="23">
        <v>3206394</v>
      </c>
      <c r="S8" s="23"/>
      <c r="T8" s="23"/>
      <c r="U8" s="23"/>
      <c r="V8" s="23"/>
      <c r="W8" s="23">
        <v>10498990</v>
      </c>
      <c r="X8" s="23">
        <v>10231106</v>
      </c>
      <c r="Y8" s="23">
        <v>267884</v>
      </c>
      <c r="Z8" s="24">
        <v>2.62</v>
      </c>
      <c r="AA8" s="25">
        <v>17172317</v>
      </c>
    </row>
    <row r="9" spans="1:27" ht="12.75">
      <c r="A9" s="26" t="s">
        <v>36</v>
      </c>
      <c r="B9" s="20"/>
      <c r="C9" s="21">
        <v>153427832</v>
      </c>
      <c r="D9" s="21"/>
      <c r="E9" s="22">
        <v>83002000</v>
      </c>
      <c r="F9" s="23">
        <v>83002000</v>
      </c>
      <c r="G9" s="23">
        <v>32939000</v>
      </c>
      <c r="H9" s="23">
        <v>1881000</v>
      </c>
      <c r="I9" s="23"/>
      <c r="J9" s="23">
        <v>34820000</v>
      </c>
      <c r="K9" s="23"/>
      <c r="L9" s="23">
        <v>460000</v>
      </c>
      <c r="M9" s="23">
        <v>26048000</v>
      </c>
      <c r="N9" s="23">
        <v>26508000</v>
      </c>
      <c r="O9" s="23"/>
      <c r="P9" s="23"/>
      <c r="Q9" s="23">
        <v>20071000</v>
      </c>
      <c r="R9" s="23">
        <v>20071000</v>
      </c>
      <c r="S9" s="23"/>
      <c r="T9" s="23"/>
      <c r="U9" s="23"/>
      <c r="V9" s="23"/>
      <c r="W9" s="23">
        <v>81399000</v>
      </c>
      <c r="X9" s="23">
        <v>62251500</v>
      </c>
      <c r="Y9" s="23">
        <v>19147500</v>
      </c>
      <c r="Z9" s="24">
        <v>30.76</v>
      </c>
      <c r="AA9" s="25">
        <v>83002000</v>
      </c>
    </row>
    <row r="10" spans="1:27" ht="12.75">
      <c r="A10" s="26" t="s">
        <v>37</v>
      </c>
      <c r="B10" s="20"/>
      <c r="C10" s="21"/>
      <c r="D10" s="21"/>
      <c r="E10" s="22">
        <v>64218000</v>
      </c>
      <c r="F10" s="23">
        <v>64218000</v>
      </c>
      <c r="G10" s="23">
        <v>14098432</v>
      </c>
      <c r="H10" s="23"/>
      <c r="I10" s="23"/>
      <c r="J10" s="23">
        <v>14098432</v>
      </c>
      <c r="K10" s="23">
        <v>231305</v>
      </c>
      <c r="L10" s="23">
        <v>2512649</v>
      </c>
      <c r="M10" s="23">
        <v>12970233</v>
      </c>
      <c r="N10" s="23">
        <v>15714187</v>
      </c>
      <c r="O10" s="23">
        <v>2561258</v>
      </c>
      <c r="P10" s="23">
        <v>1662548</v>
      </c>
      <c r="Q10" s="23">
        <v>11644187</v>
      </c>
      <c r="R10" s="23">
        <v>15867993</v>
      </c>
      <c r="S10" s="23"/>
      <c r="T10" s="23"/>
      <c r="U10" s="23"/>
      <c r="V10" s="23"/>
      <c r="W10" s="23">
        <v>45680612</v>
      </c>
      <c r="X10" s="23">
        <v>48163500</v>
      </c>
      <c r="Y10" s="23">
        <v>-2482888</v>
      </c>
      <c r="Z10" s="24">
        <v>-5.16</v>
      </c>
      <c r="AA10" s="25">
        <v>64218000</v>
      </c>
    </row>
    <row r="11" spans="1:27" ht="12.75">
      <c r="A11" s="26" t="s">
        <v>38</v>
      </c>
      <c r="B11" s="20"/>
      <c r="C11" s="21"/>
      <c r="D11" s="21"/>
      <c r="E11" s="22">
        <v>1598664</v>
      </c>
      <c r="F11" s="23">
        <v>1598664</v>
      </c>
      <c r="G11" s="23">
        <v>145328</v>
      </c>
      <c r="H11" s="23">
        <v>309170</v>
      </c>
      <c r="I11" s="23">
        <v>178057</v>
      </c>
      <c r="J11" s="23">
        <v>632555</v>
      </c>
      <c r="K11" s="23">
        <v>182031</v>
      </c>
      <c r="L11" s="23">
        <v>143317</v>
      </c>
      <c r="M11" s="23">
        <v>159087</v>
      </c>
      <c r="N11" s="23">
        <v>484435</v>
      </c>
      <c r="O11" s="23">
        <v>105182</v>
      </c>
      <c r="P11" s="23">
        <v>92053</v>
      </c>
      <c r="Q11" s="23">
        <v>112993</v>
      </c>
      <c r="R11" s="23">
        <v>310228</v>
      </c>
      <c r="S11" s="23"/>
      <c r="T11" s="23"/>
      <c r="U11" s="23"/>
      <c r="V11" s="23"/>
      <c r="W11" s="23">
        <v>1427218</v>
      </c>
      <c r="X11" s="23">
        <v>1123439</v>
      </c>
      <c r="Y11" s="23">
        <v>303779</v>
      </c>
      <c r="Z11" s="24">
        <v>27.04</v>
      </c>
      <c r="AA11" s="25">
        <v>1598664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-169284096</v>
      </c>
      <c r="D14" s="21"/>
      <c r="E14" s="22">
        <v>-201525085</v>
      </c>
      <c r="F14" s="23">
        <v>-201525085</v>
      </c>
      <c r="G14" s="23">
        <v>-13838952</v>
      </c>
      <c r="H14" s="23">
        <v>-12763593</v>
      </c>
      <c r="I14" s="23">
        <v>-32955056</v>
      </c>
      <c r="J14" s="23">
        <v>-59557601</v>
      </c>
      <c r="K14" s="23">
        <v>-13451478</v>
      </c>
      <c r="L14" s="23">
        <v>-12198596</v>
      </c>
      <c r="M14" s="23">
        <v>-27918468</v>
      </c>
      <c r="N14" s="23">
        <v>-53568542</v>
      </c>
      <c r="O14" s="23">
        <v>-16349875</v>
      </c>
      <c r="P14" s="23">
        <v>-11218406</v>
      </c>
      <c r="Q14" s="23">
        <v>-21042312</v>
      </c>
      <c r="R14" s="23">
        <v>-48610593</v>
      </c>
      <c r="S14" s="23"/>
      <c r="T14" s="23"/>
      <c r="U14" s="23"/>
      <c r="V14" s="23"/>
      <c r="W14" s="23">
        <v>-161736736</v>
      </c>
      <c r="X14" s="23">
        <v>-120302891</v>
      </c>
      <c r="Y14" s="23">
        <v>-41433845</v>
      </c>
      <c r="Z14" s="24">
        <v>34.44</v>
      </c>
      <c r="AA14" s="25">
        <v>-201525085</v>
      </c>
    </row>
    <row r="15" spans="1:27" ht="12.75">
      <c r="A15" s="26" t="s">
        <v>42</v>
      </c>
      <c r="B15" s="20"/>
      <c r="C15" s="21">
        <v>-10202243</v>
      </c>
      <c r="D15" s="21"/>
      <c r="E15" s="22">
        <v>-1200000</v>
      </c>
      <c r="F15" s="23">
        <v>-1200000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-900000</v>
      </c>
      <c r="Y15" s="23">
        <v>900000</v>
      </c>
      <c r="Z15" s="24">
        <v>-100</v>
      </c>
      <c r="AA15" s="25">
        <v>-1200000</v>
      </c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60900965</v>
      </c>
      <c r="D17" s="29">
        <f>SUM(D6:D16)</f>
        <v>0</v>
      </c>
      <c r="E17" s="30">
        <f t="shared" si="0"/>
        <v>35224481</v>
      </c>
      <c r="F17" s="31">
        <f t="shared" si="0"/>
        <v>35224481</v>
      </c>
      <c r="G17" s="31">
        <f t="shared" si="0"/>
        <v>39282403</v>
      </c>
      <c r="H17" s="31">
        <f t="shared" si="0"/>
        <v>-7257701</v>
      </c>
      <c r="I17" s="31">
        <f t="shared" si="0"/>
        <v>-24378091</v>
      </c>
      <c r="J17" s="31">
        <f t="shared" si="0"/>
        <v>7646611</v>
      </c>
      <c r="K17" s="31">
        <f t="shared" si="0"/>
        <v>-5328497</v>
      </c>
      <c r="L17" s="31">
        <f t="shared" si="0"/>
        <v>-3201271</v>
      </c>
      <c r="M17" s="31">
        <f t="shared" si="0"/>
        <v>16120702</v>
      </c>
      <c r="N17" s="31">
        <f t="shared" si="0"/>
        <v>7590934</v>
      </c>
      <c r="O17" s="31">
        <f t="shared" si="0"/>
        <v>-8683095</v>
      </c>
      <c r="P17" s="31">
        <f t="shared" si="0"/>
        <v>-3964537</v>
      </c>
      <c r="Q17" s="31">
        <f t="shared" si="0"/>
        <v>16519152</v>
      </c>
      <c r="R17" s="31">
        <f t="shared" si="0"/>
        <v>3871520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19109065</v>
      </c>
      <c r="X17" s="31">
        <f t="shared" si="0"/>
        <v>53836932</v>
      </c>
      <c r="Y17" s="31">
        <f t="shared" si="0"/>
        <v>-34727867</v>
      </c>
      <c r="Z17" s="32">
        <f>+IF(X17&lt;&gt;0,+(Y17/X17)*100,0)</f>
        <v>-64.50565756607378</v>
      </c>
      <c r="AA17" s="33">
        <f>SUM(AA6:AA16)</f>
        <v>35224481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587073</v>
      </c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>
        <v>-309553</v>
      </c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>
        <v>-25000000</v>
      </c>
      <c r="H24" s="23">
        <v>25000000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-59549009</v>
      </c>
      <c r="D26" s="21"/>
      <c r="E26" s="22">
        <v>-64218000</v>
      </c>
      <c r="F26" s="23">
        <v>-64218000</v>
      </c>
      <c r="G26" s="23">
        <v>-4983176</v>
      </c>
      <c r="H26" s="23">
        <v>-2913434</v>
      </c>
      <c r="I26" s="23">
        <v>-3034396</v>
      </c>
      <c r="J26" s="23">
        <v>-10931006</v>
      </c>
      <c r="K26" s="23">
        <v>-2405834</v>
      </c>
      <c r="L26" s="23">
        <v>-5191158</v>
      </c>
      <c r="M26" s="23">
        <v>-10398237</v>
      </c>
      <c r="N26" s="23">
        <v>-17995229</v>
      </c>
      <c r="O26" s="23">
        <v>-2670306</v>
      </c>
      <c r="P26" s="23">
        <v>-736495</v>
      </c>
      <c r="Q26" s="23">
        <v>-8763393</v>
      </c>
      <c r="R26" s="23">
        <v>-12170194</v>
      </c>
      <c r="S26" s="23"/>
      <c r="T26" s="23"/>
      <c r="U26" s="23"/>
      <c r="V26" s="23"/>
      <c r="W26" s="23">
        <v>-41096429</v>
      </c>
      <c r="X26" s="23">
        <v>-47058269</v>
      </c>
      <c r="Y26" s="23">
        <v>5961840</v>
      </c>
      <c r="Z26" s="24">
        <v>-12.67</v>
      </c>
      <c r="AA26" s="25">
        <v>-64218000</v>
      </c>
    </row>
    <row r="27" spans="1:27" ht="12.75">
      <c r="A27" s="27" t="s">
        <v>51</v>
      </c>
      <c r="B27" s="28"/>
      <c r="C27" s="29">
        <f aca="true" t="shared" si="1" ref="C27:Y27">SUM(C21:C26)</f>
        <v>-59271489</v>
      </c>
      <c r="D27" s="29">
        <f>SUM(D21:D26)</f>
        <v>0</v>
      </c>
      <c r="E27" s="30">
        <f t="shared" si="1"/>
        <v>-64218000</v>
      </c>
      <c r="F27" s="31">
        <f t="shared" si="1"/>
        <v>-64218000</v>
      </c>
      <c r="G27" s="31">
        <f t="shared" si="1"/>
        <v>-29983176</v>
      </c>
      <c r="H27" s="31">
        <f t="shared" si="1"/>
        <v>22086566</v>
      </c>
      <c r="I27" s="31">
        <f t="shared" si="1"/>
        <v>-3034396</v>
      </c>
      <c r="J27" s="31">
        <f t="shared" si="1"/>
        <v>-10931006</v>
      </c>
      <c r="K27" s="31">
        <f t="shared" si="1"/>
        <v>-2405834</v>
      </c>
      <c r="L27" s="31">
        <f t="shared" si="1"/>
        <v>-5191158</v>
      </c>
      <c r="M27" s="31">
        <f t="shared" si="1"/>
        <v>-10398237</v>
      </c>
      <c r="N27" s="31">
        <f t="shared" si="1"/>
        <v>-17995229</v>
      </c>
      <c r="O27" s="31">
        <f t="shared" si="1"/>
        <v>-2670306</v>
      </c>
      <c r="P27" s="31">
        <f t="shared" si="1"/>
        <v>-736495</v>
      </c>
      <c r="Q27" s="31">
        <f t="shared" si="1"/>
        <v>-8763393</v>
      </c>
      <c r="R27" s="31">
        <f t="shared" si="1"/>
        <v>-12170194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-41096429</v>
      </c>
      <c r="X27" s="31">
        <f t="shared" si="1"/>
        <v>-47058269</v>
      </c>
      <c r="Y27" s="31">
        <f t="shared" si="1"/>
        <v>5961840</v>
      </c>
      <c r="Z27" s="32">
        <f>+IF(X27&lt;&gt;0,+(Y27/X27)*100,0)</f>
        <v>-12.669059289027398</v>
      </c>
      <c r="AA27" s="33">
        <f>SUM(AA21:AA26)</f>
        <v>-64218000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>
        <v>147123</v>
      </c>
      <c r="F33" s="23">
        <v>147123</v>
      </c>
      <c r="G33" s="23">
        <v>8472</v>
      </c>
      <c r="H33" s="40">
        <v>16098</v>
      </c>
      <c r="I33" s="40">
        <v>14398</v>
      </c>
      <c r="J33" s="40">
        <v>38968</v>
      </c>
      <c r="K33" s="23">
        <v>10168</v>
      </c>
      <c r="L33" s="23">
        <v>8894</v>
      </c>
      <c r="M33" s="23">
        <v>8101</v>
      </c>
      <c r="N33" s="23">
        <v>27163</v>
      </c>
      <c r="O33" s="40">
        <v>13981</v>
      </c>
      <c r="P33" s="40">
        <v>11014</v>
      </c>
      <c r="Q33" s="40">
        <v>5929</v>
      </c>
      <c r="R33" s="23">
        <v>30924</v>
      </c>
      <c r="S33" s="23"/>
      <c r="T33" s="23"/>
      <c r="U33" s="23"/>
      <c r="V33" s="40"/>
      <c r="W33" s="40">
        <v>97055</v>
      </c>
      <c r="X33" s="40">
        <v>100934</v>
      </c>
      <c r="Y33" s="23">
        <v>-3879</v>
      </c>
      <c r="Z33" s="24">
        <v>-3.84</v>
      </c>
      <c r="AA33" s="25">
        <v>147123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-812885</v>
      </c>
      <c r="D35" s="21"/>
      <c r="E35" s="22">
        <v>-8636631</v>
      </c>
      <c r="F35" s="23">
        <v>-8636631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>
        <v>-6449994</v>
      </c>
      <c r="Y35" s="23">
        <v>6449994</v>
      </c>
      <c r="Z35" s="24">
        <v>-100</v>
      </c>
      <c r="AA35" s="25">
        <v>-8636631</v>
      </c>
    </row>
    <row r="36" spans="1:27" ht="12.75">
      <c r="A36" s="27" t="s">
        <v>57</v>
      </c>
      <c r="B36" s="28"/>
      <c r="C36" s="29">
        <f aca="true" t="shared" si="2" ref="C36:Y36">SUM(C31:C35)</f>
        <v>-812885</v>
      </c>
      <c r="D36" s="29">
        <f>SUM(D31:D35)</f>
        <v>0</v>
      </c>
      <c r="E36" s="30">
        <f t="shared" si="2"/>
        <v>-8489508</v>
      </c>
      <c r="F36" s="31">
        <f t="shared" si="2"/>
        <v>-8489508</v>
      </c>
      <c r="G36" s="31">
        <f t="shared" si="2"/>
        <v>8472</v>
      </c>
      <c r="H36" s="31">
        <f t="shared" si="2"/>
        <v>16098</v>
      </c>
      <c r="I36" s="31">
        <f t="shared" si="2"/>
        <v>14398</v>
      </c>
      <c r="J36" s="31">
        <f t="shared" si="2"/>
        <v>38968</v>
      </c>
      <c r="K36" s="31">
        <f t="shared" si="2"/>
        <v>10168</v>
      </c>
      <c r="L36" s="31">
        <f t="shared" si="2"/>
        <v>8894</v>
      </c>
      <c r="M36" s="31">
        <f t="shared" si="2"/>
        <v>8101</v>
      </c>
      <c r="N36" s="31">
        <f t="shared" si="2"/>
        <v>27163</v>
      </c>
      <c r="O36" s="31">
        <f t="shared" si="2"/>
        <v>13981</v>
      </c>
      <c r="P36" s="31">
        <f t="shared" si="2"/>
        <v>11014</v>
      </c>
      <c r="Q36" s="31">
        <f t="shared" si="2"/>
        <v>5929</v>
      </c>
      <c r="R36" s="31">
        <f t="shared" si="2"/>
        <v>30924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97055</v>
      </c>
      <c r="X36" s="31">
        <f t="shared" si="2"/>
        <v>-6349060</v>
      </c>
      <c r="Y36" s="31">
        <f t="shared" si="2"/>
        <v>6446115</v>
      </c>
      <c r="Z36" s="32">
        <f>+IF(X36&lt;&gt;0,+(Y36/X36)*100,0)</f>
        <v>-101.52865148541675</v>
      </c>
      <c r="AA36" s="33">
        <f>SUM(AA31:AA35)</f>
        <v>-8489508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816591</v>
      </c>
      <c r="D38" s="35">
        <f>+D17+D27+D36</f>
        <v>0</v>
      </c>
      <c r="E38" s="36">
        <f t="shared" si="3"/>
        <v>-37483027</v>
      </c>
      <c r="F38" s="37">
        <f t="shared" si="3"/>
        <v>-37483027</v>
      </c>
      <c r="G38" s="37">
        <f t="shared" si="3"/>
        <v>9307699</v>
      </c>
      <c r="H38" s="37">
        <f t="shared" si="3"/>
        <v>14844963</v>
      </c>
      <c r="I38" s="37">
        <f t="shared" si="3"/>
        <v>-27398089</v>
      </c>
      <c r="J38" s="37">
        <f t="shared" si="3"/>
        <v>-3245427</v>
      </c>
      <c r="K38" s="37">
        <f t="shared" si="3"/>
        <v>-7724163</v>
      </c>
      <c r="L38" s="37">
        <f t="shared" si="3"/>
        <v>-8383535</v>
      </c>
      <c r="M38" s="37">
        <f t="shared" si="3"/>
        <v>5730566</v>
      </c>
      <c r="N38" s="37">
        <f t="shared" si="3"/>
        <v>-10377132</v>
      </c>
      <c r="O38" s="37">
        <f t="shared" si="3"/>
        <v>-11339420</v>
      </c>
      <c r="P38" s="37">
        <f t="shared" si="3"/>
        <v>-4690018</v>
      </c>
      <c r="Q38" s="37">
        <f t="shared" si="3"/>
        <v>7761688</v>
      </c>
      <c r="R38" s="37">
        <f t="shared" si="3"/>
        <v>-8267750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-21890309</v>
      </c>
      <c r="X38" s="37">
        <f t="shared" si="3"/>
        <v>429603</v>
      </c>
      <c r="Y38" s="37">
        <f t="shared" si="3"/>
        <v>-22319912</v>
      </c>
      <c r="Z38" s="38">
        <f>+IF(X38&lt;&gt;0,+(Y38/X38)*100,0)</f>
        <v>-5195.473960842918</v>
      </c>
      <c r="AA38" s="39">
        <f>+AA17+AA27+AA36</f>
        <v>-37483027</v>
      </c>
    </row>
    <row r="39" spans="1:27" ht="12.75">
      <c r="A39" s="26" t="s">
        <v>59</v>
      </c>
      <c r="B39" s="20"/>
      <c r="C39" s="35">
        <v>1710430</v>
      </c>
      <c r="D39" s="35"/>
      <c r="E39" s="36">
        <v>7269285</v>
      </c>
      <c r="F39" s="37">
        <v>7269285</v>
      </c>
      <c r="G39" s="37">
        <v>7269285</v>
      </c>
      <c r="H39" s="37">
        <v>16576984</v>
      </c>
      <c r="I39" s="37">
        <v>31421947</v>
      </c>
      <c r="J39" s="37">
        <v>7269285</v>
      </c>
      <c r="K39" s="37">
        <v>4023858</v>
      </c>
      <c r="L39" s="37">
        <v>-3700305</v>
      </c>
      <c r="M39" s="37">
        <v>-12083840</v>
      </c>
      <c r="N39" s="37">
        <v>4023858</v>
      </c>
      <c r="O39" s="37">
        <v>-6353274</v>
      </c>
      <c r="P39" s="37">
        <v>-17692694</v>
      </c>
      <c r="Q39" s="37">
        <v>-22382712</v>
      </c>
      <c r="R39" s="37">
        <v>-6353274</v>
      </c>
      <c r="S39" s="37"/>
      <c r="T39" s="37"/>
      <c r="U39" s="37"/>
      <c r="V39" s="37"/>
      <c r="W39" s="37">
        <v>7269285</v>
      </c>
      <c r="X39" s="37">
        <v>7269285</v>
      </c>
      <c r="Y39" s="37"/>
      <c r="Z39" s="38"/>
      <c r="AA39" s="39">
        <v>7269285</v>
      </c>
    </row>
    <row r="40" spans="1:27" ht="12.75">
      <c r="A40" s="45" t="s">
        <v>60</v>
      </c>
      <c r="B40" s="46"/>
      <c r="C40" s="47">
        <v>2527021</v>
      </c>
      <c r="D40" s="47"/>
      <c r="E40" s="48">
        <v>-30213742</v>
      </c>
      <c r="F40" s="49">
        <v>-30213742</v>
      </c>
      <c r="G40" s="49">
        <v>16576984</v>
      </c>
      <c r="H40" s="49">
        <v>31421947</v>
      </c>
      <c r="I40" s="49">
        <v>4023858</v>
      </c>
      <c r="J40" s="49">
        <v>4023858</v>
      </c>
      <c r="K40" s="49">
        <v>-3700305</v>
      </c>
      <c r="L40" s="49">
        <v>-12083840</v>
      </c>
      <c r="M40" s="49">
        <v>-6353274</v>
      </c>
      <c r="N40" s="49">
        <v>-6353274</v>
      </c>
      <c r="O40" s="49">
        <v>-17692694</v>
      </c>
      <c r="P40" s="49">
        <v>-22382712</v>
      </c>
      <c r="Q40" s="49">
        <v>-14621024</v>
      </c>
      <c r="R40" s="49">
        <v>-14621024</v>
      </c>
      <c r="S40" s="49"/>
      <c r="T40" s="49"/>
      <c r="U40" s="49"/>
      <c r="V40" s="49"/>
      <c r="W40" s="49">
        <v>-14621024</v>
      </c>
      <c r="X40" s="49">
        <v>7698888</v>
      </c>
      <c r="Y40" s="49">
        <v>-22319912</v>
      </c>
      <c r="Z40" s="50">
        <v>-289.91</v>
      </c>
      <c r="AA40" s="51">
        <v>-30213742</v>
      </c>
    </row>
    <row r="41" spans="1:27" ht="12.75">
      <c r="A41" s="52" t="s">
        <v>84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85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86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358490375</v>
      </c>
      <c r="D6" s="21"/>
      <c r="E6" s="22">
        <v>207596000</v>
      </c>
      <c r="F6" s="23">
        <v>207596000</v>
      </c>
      <c r="G6" s="23">
        <v>6168986</v>
      </c>
      <c r="H6" s="23">
        <v>2171900</v>
      </c>
      <c r="I6" s="23">
        <v>2518420</v>
      </c>
      <c r="J6" s="23">
        <v>10859306</v>
      </c>
      <c r="K6" s="23">
        <v>7386975</v>
      </c>
      <c r="L6" s="23">
        <v>8767787</v>
      </c>
      <c r="M6" s="23">
        <v>8145693</v>
      </c>
      <c r="N6" s="23">
        <v>24300455</v>
      </c>
      <c r="O6" s="23">
        <v>2250211</v>
      </c>
      <c r="P6" s="23">
        <v>14673428</v>
      </c>
      <c r="Q6" s="23">
        <v>10497472</v>
      </c>
      <c r="R6" s="23">
        <v>27421111</v>
      </c>
      <c r="S6" s="23"/>
      <c r="T6" s="23"/>
      <c r="U6" s="23"/>
      <c r="V6" s="23"/>
      <c r="W6" s="23">
        <v>62580872</v>
      </c>
      <c r="X6" s="23">
        <v>63216678</v>
      </c>
      <c r="Y6" s="23">
        <v>-635806</v>
      </c>
      <c r="Z6" s="24">
        <v>-1.01</v>
      </c>
      <c r="AA6" s="25">
        <v>207596000</v>
      </c>
    </row>
    <row r="7" spans="1:27" ht="12.75">
      <c r="A7" s="26" t="s">
        <v>34</v>
      </c>
      <c r="B7" s="20"/>
      <c r="C7" s="21">
        <v>403379919</v>
      </c>
      <c r="D7" s="21"/>
      <c r="E7" s="22">
        <v>714783526</v>
      </c>
      <c r="F7" s="23">
        <v>708018274</v>
      </c>
      <c r="G7" s="23">
        <v>24891512</v>
      </c>
      <c r="H7" s="23">
        <v>26823255</v>
      </c>
      <c r="I7" s="23">
        <v>28202858</v>
      </c>
      <c r="J7" s="23">
        <v>79917625</v>
      </c>
      <c r="K7" s="23">
        <v>19834104</v>
      </c>
      <c r="L7" s="23">
        <v>20732279</v>
      </c>
      <c r="M7" s="23">
        <v>14983599</v>
      </c>
      <c r="N7" s="23">
        <v>55549982</v>
      </c>
      <c r="O7" s="23">
        <v>9651668</v>
      </c>
      <c r="P7" s="23">
        <v>9038910</v>
      </c>
      <c r="Q7" s="23">
        <v>13730040</v>
      </c>
      <c r="R7" s="23">
        <v>32420618</v>
      </c>
      <c r="S7" s="23"/>
      <c r="T7" s="23"/>
      <c r="U7" s="23"/>
      <c r="V7" s="23"/>
      <c r="W7" s="23">
        <v>167888225</v>
      </c>
      <c r="X7" s="23">
        <v>225834083</v>
      </c>
      <c r="Y7" s="23">
        <v>-57945858</v>
      </c>
      <c r="Z7" s="24">
        <v>-25.66</v>
      </c>
      <c r="AA7" s="25">
        <v>708018274</v>
      </c>
    </row>
    <row r="8" spans="1:27" ht="12.75">
      <c r="A8" s="26" t="s">
        <v>35</v>
      </c>
      <c r="B8" s="20"/>
      <c r="C8" s="21">
        <v>150101576</v>
      </c>
      <c r="D8" s="21"/>
      <c r="E8" s="22">
        <v>111678254</v>
      </c>
      <c r="F8" s="23">
        <v>106725507</v>
      </c>
      <c r="G8" s="23">
        <v>13345049</v>
      </c>
      <c r="H8" s="23">
        <v>9871072</v>
      </c>
      <c r="I8" s="23">
        <v>11942464</v>
      </c>
      <c r="J8" s="23">
        <v>35158585</v>
      </c>
      <c r="K8" s="23">
        <v>8516973</v>
      </c>
      <c r="L8" s="23">
        <v>1288750</v>
      </c>
      <c r="M8" s="23">
        <v>6204642</v>
      </c>
      <c r="N8" s="23">
        <v>16010365</v>
      </c>
      <c r="O8" s="23">
        <v>19534471</v>
      </c>
      <c r="P8" s="23">
        <v>4953323</v>
      </c>
      <c r="Q8" s="23">
        <v>34779738</v>
      </c>
      <c r="R8" s="23">
        <v>59267532</v>
      </c>
      <c r="S8" s="23"/>
      <c r="T8" s="23"/>
      <c r="U8" s="23"/>
      <c r="V8" s="23"/>
      <c r="W8" s="23">
        <v>110436482</v>
      </c>
      <c r="X8" s="23">
        <v>86994682</v>
      </c>
      <c r="Y8" s="23">
        <v>23441800</v>
      </c>
      <c r="Z8" s="24">
        <v>26.95</v>
      </c>
      <c r="AA8" s="25">
        <v>106725507</v>
      </c>
    </row>
    <row r="9" spans="1:27" ht="12.75">
      <c r="A9" s="26" t="s">
        <v>36</v>
      </c>
      <c r="B9" s="20"/>
      <c r="C9" s="21">
        <v>454043000</v>
      </c>
      <c r="D9" s="21"/>
      <c r="E9" s="22">
        <v>564907000</v>
      </c>
      <c r="F9" s="23">
        <v>564266000</v>
      </c>
      <c r="G9" s="23">
        <v>196039667</v>
      </c>
      <c r="H9" s="23">
        <v>5647057</v>
      </c>
      <c r="I9" s="23">
        <v>13750000</v>
      </c>
      <c r="J9" s="23">
        <v>215436724</v>
      </c>
      <c r="K9" s="23">
        <v>1600000</v>
      </c>
      <c r="L9" s="23">
        <v>8632943</v>
      </c>
      <c r="M9" s="23">
        <v>159966333</v>
      </c>
      <c r="N9" s="23">
        <v>170199276</v>
      </c>
      <c r="O9" s="23">
        <v>9000000</v>
      </c>
      <c r="P9" s="23">
        <v>4446968</v>
      </c>
      <c r="Q9" s="23">
        <v>136700125</v>
      </c>
      <c r="R9" s="23">
        <v>150147093</v>
      </c>
      <c r="S9" s="23"/>
      <c r="T9" s="23"/>
      <c r="U9" s="23"/>
      <c r="V9" s="23"/>
      <c r="W9" s="23">
        <v>535783093</v>
      </c>
      <c r="X9" s="23">
        <v>535161000</v>
      </c>
      <c r="Y9" s="23">
        <v>622093</v>
      </c>
      <c r="Z9" s="24">
        <v>0.12</v>
      </c>
      <c r="AA9" s="25">
        <v>564266000</v>
      </c>
    </row>
    <row r="10" spans="1:27" ht="12.75">
      <c r="A10" s="26" t="s">
        <v>37</v>
      </c>
      <c r="B10" s="20"/>
      <c r="C10" s="21">
        <v>187265000</v>
      </c>
      <c r="D10" s="21"/>
      <c r="E10" s="22">
        <v>185520000</v>
      </c>
      <c r="F10" s="23">
        <v>182520000</v>
      </c>
      <c r="G10" s="23">
        <v>72775000</v>
      </c>
      <c r="H10" s="23">
        <v>21913000</v>
      </c>
      <c r="I10" s="23"/>
      <c r="J10" s="23">
        <v>94688000</v>
      </c>
      <c r="K10" s="23"/>
      <c r="L10" s="23"/>
      <c r="M10" s="23">
        <v>42200000</v>
      </c>
      <c r="N10" s="23">
        <v>42200000</v>
      </c>
      <c r="O10" s="23"/>
      <c r="P10" s="23">
        <v>2295000</v>
      </c>
      <c r="Q10" s="23">
        <v>43337000</v>
      </c>
      <c r="R10" s="23">
        <v>45632000</v>
      </c>
      <c r="S10" s="23"/>
      <c r="T10" s="23"/>
      <c r="U10" s="23"/>
      <c r="V10" s="23"/>
      <c r="W10" s="23">
        <v>182520000</v>
      </c>
      <c r="X10" s="23">
        <v>182520000</v>
      </c>
      <c r="Y10" s="23"/>
      <c r="Z10" s="24"/>
      <c r="AA10" s="25">
        <v>182520000</v>
      </c>
    </row>
    <row r="11" spans="1:27" ht="12.75">
      <c r="A11" s="26" t="s">
        <v>38</v>
      </c>
      <c r="B11" s="20"/>
      <c r="C11" s="21">
        <v>26961587</v>
      </c>
      <c r="D11" s="21"/>
      <c r="E11" s="22">
        <v>28900000</v>
      </c>
      <c r="F11" s="23">
        <v>32900001</v>
      </c>
      <c r="G11" s="23">
        <v>2196125</v>
      </c>
      <c r="H11" s="23">
        <v>2688883</v>
      </c>
      <c r="I11" s="23">
        <v>2877916</v>
      </c>
      <c r="J11" s="23">
        <v>7762924</v>
      </c>
      <c r="K11" s="23">
        <v>2835635</v>
      </c>
      <c r="L11" s="23">
        <v>2564864</v>
      </c>
      <c r="M11" s="23">
        <v>2845663</v>
      </c>
      <c r="N11" s="23">
        <v>8246162</v>
      </c>
      <c r="O11" s="23">
        <v>2797143</v>
      </c>
      <c r="P11" s="23">
        <v>2653179</v>
      </c>
      <c r="Q11" s="23">
        <v>2919972</v>
      </c>
      <c r="R11" s="23">
        <v>8370294</v>
      </c>
      <c r="S11" s="23"/>
      <c r="T11" s="23"/>
      <c r="U11" s="23"/>
      <c r="V11" s="23"/>
      <c r="W11" s="23">
        <v>24379380</v>
      </c>
      <c r="X11" s="23">
        <v>24215682</v>
      </c>
      <c r="Y11" s="23">
        <v>163698</v>
      </c>
      <c r="Z11" s="24">
        <v>0.68</v>
      </c>
      <c r="AA11" s="25">
        <v>32900001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-1349141073</v>
      </c>
      <c r="D14" s="21"/>
      <c r="E14" s="22">
        <v>-1324414777</v>
      </c>
      <c r="F14" s="23">
        <v>-828812165</v>
      </c>
      <c r="G14" s="23">
        <v>-223120525</v>
      </c>
      <c r="H14" s="23">
        <v>-59562010</v>
      </c>
      <c r="I14" s="23">
        <v>-100187056</v>
      </c>
      <c r="J14" s="23">
        <v>-382869591</v>
      </c>
      <c r="K14" s="23">
        <v>-51875769</v>
      </c>
      <c r="L14" s="23">
        <v>-32400997</v>
      </c>
      <c r="M14" s="23">
        <v>-187761767</v>
      </c>
      <c r="N14" s="23">
        <v>-272038533</v>
      </c>
      <c r="O14" s="23">
        <v>-44620870</v>
      </c>
      <c r="P14" s="23">
        <v>-61797896</v>
      </c>
      <c r="Q14" s="23">
        <v>-164998949</v>
      </c>
      <c r="R14" s="23">
        <v>-271417715</v>
      </c>
      <c r="S14" s="23"/>
      <c r="T14" s="23"/>
      <c r="U14" s="23"/>
      <c r="V14" s="23"/>
      <c r="W14" s="23">
        <v>-926325839</v>
      </c>
      <c r="X14" s="23">
        <v>-437841287</v>
      </c>
      <c r="Y14" s="23">
        <v>-488484552</v>
      </c>
      <c r="Z14" s="24">
        <v>111.57</v>
      </c>
      <c r="AA14" s="25">
        <v>-828812165</v>
      </c>
    </row>
    <row r="15" spans="1:27" ht="12.75">
      <c r="A15" s="26" t="s">
        <v>42</v>
      </c>
      <c r="B15" s="20"/>
      <c r="C15" s="21">
        <v>-20685301</v>
      </c>
      <c r="D15" s="21"/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5"/>
    </row>
    <row r="16" spans="1:27" ht="12.75">
      <c r="A16" s="26" t="s">
        <v>43</v>
      </c>
      <c r="B16" s="20"/>
      <c r="C16" s="21"/>
      <c r="D16" s="21"/>
      <c r="E16" s="22">
        <v>-105000000</v>
      </c>
      <c r="F16" s="23">
        <v>-579327613</v>
      </c>
      <c r="G16" s="23">
        <v>-5166667</v>
      </c>
      <c r="H16" s="23">
        <v>-3837057</v>
      </c>
      <c r="I16" s="23"/>
      <c r="J16" s="23">
        <v>-9003724</v>
      </c>
      <c r="K16" s="23">
        <v>-1600000</v>
      </c>
      <c r="L16" s="23">
        <v>-8632943</v>
      </c>
      <c r="M16" s="23">
        <v>-10366667</v>
      </c>
      <c r="N16" s="23">
        <v>-20599610</v>
      </c>
      <c r="O16" s="23">
        <v>-9000000</v>
      </c>
      <c r="P16" s="23">
        <v>-4446968</v>
      </c>
      <c r="Q16" s="23">
        <v>-22175125</v>
      </c>
      <c r="R16" s="23">
        <v>-35622093</v>
      </c>
      <c r="S16" s="23"/>
      <c r="T16" s="23"/>
      <c r="U16" s="23"/>
      <c r="V16" s="23"/>
      <c r="W16" s="23">
        <v>-65225427</v>
      </c>
      <c r="X16" s="23">
        <v>-529055683</v>
      </c>
      <c r="Y16" s="23">
        <v>463830256</v>
      </c>
      <c r="Z16" s="24">
        <v>-87.67</v>
      </c>
      <c r="AA16" s="25">
        <v>-579327613</v>
      </c>
    </row>
    <row r="17" spans="1:27" ht="12.75">
      <c r="A17" s="27" t="s">
        <v>44</v>
      </c>
      <c r="B17" s="28"/>
      <c r="C17" s="29">
        <f aca="true" t="shared" si="0" ref="C17:Y17">SUM(C6:C16)</f>
        <v>210415083</v>
      </c>
      <c r="D17" s="29">
        <f>SUM(D6:D16)</f>
        <v>0</v>
      </c>
      <c r="E17" s="30">
        <f t="shared" si="0"/>
        <v>383970003</v>
      </c>
      <c r="F17" s="31">
        <f t="shared" si="0"/>
        <v>393886004</v>
      </c>
      <c r="G17" s="31">
        <f t="shared" si="0"/>
        <v>87129147</v>
      </c>
      <c r="H17" s="31">
        <f t="shared" si="0"/>
        <v>5716100</v>
      </c>
      <c r="I17" s="31">
        <f t="shared" si="0"/>
        <v>-40895398</v>
      </c>
      <c r="J17" s="31">
        <f t="shared" si="0"/>
        <v>51949849</v>
      </c>
      <c r="K17" s="31">
        <f t="shared" si="0"/>
        <v>-13302082</v>
      </c>
      <c r="L17" s="31">
        <f t="shared" si="0"/>
        <v>952683</v>
      </c>
      <c r="M17" s="31">
        <f t="shared" si="0"/>
        <v>36217496</v>
      </c>
      <c r="N17" s="31">
        <f t="shared" si="0"/>
        <v>23868097</v>
      </c>
      <c r="O17" s="31">
        <f t="shared" si="0"/>
        <v>-10387377</v>
      </c>
      <c r="P17" s="31">
        <f t="shared" si="0"/>
        <v>-28184056</v>
      </c>
      <c r="Q17" s="31">
        <f t="shared" si="0"/>
        <v>54790273</v>
      </c>
      <c r="R17" s="31">
        <f t="shared" si="0"/>
        <v>16218840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92036786</v>
      </c>
      <c r="X17" s="31">
        <f t="shared" si="0"/>
        <v>151045155</v>
      </c>
      <c r="Y17" s="31">
        <f t="shared" si="0"/>
        <v>-59008369</v>
      </c>
      <c r="Z17" s="32">
        <f>+IF(X17&lt;&gt;0,+(Y17/X17)*100,0)</f>
        <v>-39.06670756834272</v>
      </c>
      <c r="AA17" s="33">
        <f>SUM(AA6:AA16)</f>
        <v>393886004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663251</v>
      </c>
      <c r="D21" s="21"/>
      <c r="E21" s="22">
        <v>6000000</v>
      </c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>
        <v>-1630656</v>
      </c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>
        <v>-11943</v>
      </c>
      <c r="D24" s="21"/>
      <c r="E24" s="22"/>
      <c r="F24" s="23"/>
      <c r="G24" s="23">
        <v>-70321239</v>
      </c>
      <c r="H24" s="23">
        <v>-1301924</v>
      </c>
      <c r="I24" s="23">
        <v>67677996</v>
      </c>
      <c r="J24" s="23">
        <v>-3945167</v>
      </c>
      <c r="K24" s="23">
        <v>16178231</v>
      </c>
      <c r="L24" s="23">
        <v>10200000</v>
      </c>
      <c r="M24" s="23"/>
      <c r="N24" s="23">
        <v>26378231</v>
      </c>
      <c r="O24" s="23">
        <v>6000000</v>
      </c>
      <c r="P24" s="23">
        <v>6166438</v>
      </c>
      <c r="Q24" s="23">
        <v>1411000</v>
      </c>
      <c r="R24" s="23">
        <v>13577438</v>
      </c>
      <c r="S24" s="23"/>
      <c r="T24" s="23"/>
      <c r="U24" s="23"/>
      <c r="V24" s="23"/>
      <c r="W24" s="23">
        <v>36010502</v>
      </c>
      <c r="X24" s="23">
        <v>22433064</v>
      </c>
      <c r="Y24" s="23">
        <v>13577438</v>
      </c>
      <c r="Z24" s="24">
        <v>60.52</v>
      </c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-204879129</v>
      </c>
      <c r="D26" s="21"/>
      <c r="E26" s="22">
        <v>-257920000</v>
      </c>
      <c r="F26" s="23">
        <v>-266520000</v>
      </c>
      <c r="G26" s="23">
        <v>-6564749</v>
      </c>
      <c r="H26" s="23">
        <v>-16322895</v>
      </c>
      <c r="I26" s="23">
        <v>-15773364</v>
      </c>
      <c r="J26" s="23">
        <v>-38661008</v>
      </c>
      <c r="K26" s="23">
        <v>-1762980</v>
      </c>
      <c r="L26" s="23">
        <v>-13421685</v>
      </c>
      <c r="M26" s="23">
        <v>-34509353</v>
      </c>
      <c r="N26" s="23">
        <v>-49694018</v>
      </c>
      <c r="O26" s="23">
        <v>-3714208</v>
      </c>
      <c r="P26" s="23">
        <v>-5410215</v>
      </c>
      <c r="Q26" s="23">
        <v>-11802277</v>
      </c>
      <c r="R26" s="23">
        <v>-20926700</v>
      </c>
      <c r="S26" s="23"/>
      <c r="T26" s="23"/>
      <c r="U26" s="23"/>
      <c r="V26" s="23"/>
      <c r="W26" s="23">
        <v>-109281726</v>
      </c>
      <c r="X26" s="23">
        <v>-161209717</v>
      </c>
      <c r="Y26" s="23">
        <v>51927991</v>
      </c>
      <c r="Z26" s="24">
        <v>-32.21</v>
      </c>
      <c r="AA26" s="25">
        <v>-266520000</v>
      </c>
    </row>
    <row r="27" spans="1:27" ht="12.75">
      <c r="A27" s="27" t="s">
        <v>51</v>
      </c>
      <c r="B27" s="28"/>
      <c r="C27" s="29">
        <f aca="true" t="shared" si="1" ref="C27:Y27">SUM(C21:C26)</f>
        <v>-205858477</v>
      </c>
      <c r="D27" s="29">
        <f>SUM(D21:D26)</f>
        <v>0</v>
      </c>
      <c r="E27" s="30">
        <f t="shared" si="1"/>
        <v>-251920000</v>
      </c>
      <c r="F27" s="31">
        <f t="shared" si="1"/>
        <v>-266520000</v>
      </c>
      <c r="G27" s="31">
        <f t="shared" si="1"/>
        <v>-76885988</v>
      </c>
      <c r="H27" s="31">
        <f t="shared" si="1"/>
        <v>-17624819</v>
      </c>
      <c r="I27" s="31">
        <f t="shared" si="1"/>
        <v>51904632</v>
      </c>
      <c r="J27" s="31">
        <f t="shared" si="1"/>
        <v>-42606175</v>
      </c>
      <c r="K27" s="31">
        <f t="shared" si="1"/>
        <v>14415251</v>
      </c>
      <c r="L27" s="31">
        <f t="shared" si="1"/>
        <v>-3221685</v>
      </c>
      <c r="M27" s="31">
        <f t="shared" si="1"/>
        <v>-34509353</v>
      </c>
      <c r="N27" s="31">
        <f t="shared" si="1"/>
        <v>-23315787</v>
      </c>
      <c r="O27" s="31">
        <f t="shared" si="1"/>
        <v>2285792</v>
      </c>
      <c r="P27" s="31">
        <f t="shared" si="1"/>
        <v>756223</v>
      </c>
      <c r="Q27" s="31">
        <f t="shared" si="1"/>
        <v>-10391277</v>
      </c>
      <c r="R27" s="31">
        <f t="shared" si="1"/>
        <v>-7349262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-73271224</v>
      </c>
      <c r="X27" s="31">
        <f t="shared" si="1"/>
        <v>-138776653</v>
      </c>
      <c r="Y27" s="31">
        <f t="shared" si="1"/>
        <v>65505429</v>
      </c>
      <c r="Z27" s="32">
        <f>+IF(X27&lt;&gt;0,+(Y27/X27)*100,0)</f>
        <v>-47.20205278333093</v>
      </c>
      <c r="AA27" s="33">
        <f>SUM(AA21:AA26)</f>
        <v>-266520000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-3221577</v>
      </c>
      <c r="D35" s="21"/>
      <c r="E35" s="22">
        <v>-6000000</v>
      </c>
      <c r="F35" s="23">
        <v>-4500026</v>
      </c>
      <c r="G35" s="23">
        <v>-1999026</v>
      </c>
      <c r="H35" s="23"/>
      <c r="I35" s="23"/>
      <c r="J35" s="23">
        <v>-1999026</v>
      </c>
      <c r="K35" s="23"/>
      <c r="L35" s="23"/>
      <c r="M35" s="23"/>
      <c r="N35" s="23"/>
      <c r="O35" s="23"/>
      <c r="P35" s="23"/>
      <c r="Q35" s="23">
        <v>-2035066</v>
      </c>
      <c r="R35" s="23">
        <v>-2035066</v>
      </c>
      <c r="S35" s="23"/>
      <c r="T35" s="23"/>
      <c r="U35" s="23"/>
      <c r="V35" s="23"/>
      <c r="W35" s="23">
        <v>-4034092</v>
      </c>
      <c r="X35" s="23">
        <v>-4500026</v>
      </c>
      <c r="Y35" s="23">
        <v>465934</v>
      </c>
      <c r="Z35" s="24">
        <v>-10.35</v>
      </c>
      <c r="AA35" s="25">
        <v>-4500026</v>
      </c>
    </row>
    <row r="36" spans="1:27" ht="12.75">
      <c r="A36" s="27" t="s">
        <v>57</v>
      </c>
      <c r="B36" s="28"/>
      <c r="C36" s="29">
        <f aca="true" t="shared" si="2" ref="C36:Y36">SUM(C31:C35)</f>
        <v>-3221577</v>
      </c>
      <c r="D36" s="29">
        <f>SUM(D31:D35)</f>
        <v>0</v>
      </c>
      <c r="E36" s="30">
        <f t="shared" si="2"/>
        <v>-6000000</v>
      </c>
      <c r="F36" s="31">
        <f t="shared" si="2"/>
        <v>-4500026</v>
      </c>
      <c r="G36" s="31">
        <f t="shared" si="2"/>
        <v>-1999026</v>
      </c>
      <c r="H36" s="31">
        <f t="shared" si="2"/>
        <v>0</v>
      </c>
      <c r="I36" s="31">
        <f t="shared" si="2"/>
        <v>0</v>
      </c>
      <c r="J36" s="31">
        <f t="shared" si="2"/>
        <v>-1999026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-2035066</v>
      </c>
      <c r="R36" s="31">
        <f t="shared" si="2"/>
        <v>-2035066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-4034092</v>
      </c>
      <c r="X36" s="31">
        <f t="shared" si="2"/>
        <v>-4500026</v>
      </c>
      <c r="Y36" s="31">
        <f t="shared" si="2"/>
        <v>465934</v>
      </c>
      <c r="Z36" s="32">
        <f>+IF(X36&lt;&gt;0,+(Y36/X36)*100,0)</f>
        <v>-10.354029065609843</v>
      </c>
      <c r="AA36" s="33">
        <f>SUM(AA31:AA35)</f>
        <v>-4500026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1335029</v>
      </c>
      <c r="D38" s="35">
        <f>+D17+D27+D36</f>
        <v>0</v>
      </c>
      <c r="E38" s="36">
        <f t="shared" si="3"/>
        <v>126050003</v>
      </c>
      <c r="F38" s="37">
        <f t="shared" si="3"/>
        <v>122865978</v>
      </c>
      <c r="G38" s="37">
        <f t="shared" si="3"/>
        <v>8244133</v>
      </c>
      <c r="H38" s="37">
        <f t="shared" si="3"/>
        <v>-11908719</v>
      </c>
      <c r="I38" s="37">
        <f t="shared" si="3"/>
        <v>11009234</v>
      </c>
      <c r="J38" s="37">
        <f t="shared" si="3"/>
        <v>7344648</v>
      </c>
      <c r="K38" s="37">
        <f t="shared" si="3"/>
        <v>1113169</v>
      </c>
      <c r="L38" s="37">
        <f t="shared" si="3"/>
        <v>-2269002</v>
      </c>
      <c r="M38" s="37">
        <f t="shared" si="3"/>
        <v>1708143</v>
      </c>
      <c r="N38" s="37">
        <f t="shared" si="3"/>
        <v>552310</v>
      </c>
      <c r="O38" s="37">
        <f t="shared" si="3"/>
        <v>-8101585</v>
      </c>
      <c r="P38" s="37">
        <f t="shared" si="3"/>
        <v>-27427833</v>
      </c>
      <c r="Q38" s="37">
        <f t="shared" si="3"/>
        <v>42363930</v>
      </c>
      <c r="R38" s="37">
        <f t="shared" si="3"/>
        <v>6834512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14731470</v>
      </c>
      <c r="X38" s="37">
        <f t="shared" si="3"/>
        <v>7768476</v>
      </c>
      <c r="Y38" s="37">
        <f t="shared" si="3"/>
        <v>6962994</v>
      </c>
      <c r="Z38" s="38">
        <f>+IF(X38&lt;&gt;0,+(Y38/X38)*100,0)</f>
        <v>89.63140260715228</v>
      </c>
      <c r="AA38" s="39">
        <f>+AA17+AA27+AA36</f>
        <v>122865978</v>
      </c>
    </row>
    <row r="39" spans="1:27" ht="12.75">
      <c r="A39" s="26" t="s">
        <v>59</v>
      </c>
      <c r="B39" s="20"/>
      <c r="C39" s="35">
        <v>6716636</v>
      </c>
      <c r="D39" s="35"/>
      <c r="E39" s="36">
        <v>3000000</v>
      </c>
      <c r="F39" s="37">
        <v>2995018</v>
      </c>
      <c r="G39" s="37">
        <v>8592346</v>
      </c>
      <c r="H39" s="37">
        <v>16836479</v>
      </c>
      <c r="I39" s="37">
        <v>4927760</v>
      </c>
      <c r="J39" s="37">
        <v>8592346</v>
      </c>
      <c r="K39" s="37">
        <v>15936994</v>
      </c>
      <c r="L39" s="37">
        <v>17050163</v>
      </c>
      <c r="M39" s="37">
        <v>14781161</v>
      </c>
      <c r="N39" s="37">
        <v>15936994</v>
      </c>
      <c r="O39" s="37">
        <v>16489304</v>
      </c>
      <c r="P39" s="37">
        <v>8387719</v>
      </c>
      <c r="Q39" s="37">
        <v>-19040114</v>
      </c>
      <c r="R39" s="37">
        <v>16489304</v>
      </c>
      <c r="S39" s="37"/>
      <c r="T39" s="37"/>
      <c r="U39" s="37"/>
      <c r="V39" s="37"/>
      <c r="W39" s="37">
        <v>8592346</v>
      </c>
      <c r="X39" s="37">
        <v>2995018</v>
      </c>
      <c r="Y39" s="37">
        <v>5597328</v>
      </c>
      <c r="Z39" s="38">
        <v>186.89</v>
      </c>
      <c r="AA39" s="39">
        <v>2995018</v>
      </c>
    </row>
    <row r="40" spans="1:27" ht="12.75">
      <c r="A40" s="45" t="s">
        <v>60</v>
      </c>
      <c r="B40" s="46"/>
      <c r="C40" s="47">
        <v>8051665</v>
      </c>
      <c r="D40" s="47"/>
      <c r="E40" s="48">
        <v>129050002</v>
      </c>
      <c r="F40" s="49">
        <v>125860996</v>
      </c>
      <c r="G40" s="49">
        <v>16836479</v>
      </c>
      <c r="H40" s="49">
        <v>4927760</v>
      </c>
      <c r="I40" s="49">
        <v>15936994</v>
      </c>
      <c r="J40" s="49">
        <v>15936994</v>
      </c>
      <c r="K40" s="49">
        <v>17050163</v>
      </c>
      <c r="L40" s="49">
        <v>14781161</v>
      </c>
      <c r="M40" s="49">
        <v>16489304</v>
      </c>
      <c r="N40" s="49">
        <v>16489304</v>
      </c>
      <c r="O40" s="49">
        <v>8387719</v>
      </c>
      <c r="P40" s="49">
        <v>-19040114</v>
      </c>
      <c r="Q40" s="49">
        <v>23323816</v>
      </c>
      <c r="R40" s="49">
        <v>23323816</v>
      </c>
      <c r="S40" s="49"/>
      <c r="T40" s="49"/>
      <c r="U40" s="49"/>
      <c r="V40" s="49"/>
      <c r="W40" s="49">
        <v>23323816</v>
      </c>
      <c r="X40" s="49">
        <v>10763494</v>
      </c>
      <c r="Y40" s="49">
        <v>12560322</v>
      </c>
      <c r="Z40" s="50">
        <v>116.69</v>
      </c>
      <c r="AA40" s="51">
        <v>125860996</v>
      </c>
    </row>
    <row r="41" spans="1:27" ht="12.75">
      <c r="A41" s="52" t="s">
        <v>84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85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86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11897376</v>
      </c>
      <c r="D6" s="21"/>
      <c r="E6" s="22">
        <v>9594228</v>
      </c>
      <c r="F6" s="23">
        <v>8394956</v>
      </c>
      <c r="G6" s="23">
        <v>594392</v>
      </c>
      <c r="H6" s="23">
        <v>646013</v>
      </c>
      <c r="I6" s="23">
        <v>1662180</v>
      </c>
      <c r="J6" s="23">
        <v>2902585</v>
      </c>
      <c r="K6" s="23">
        <v>962840</v>
      </c>
      <c r="L6" s="23">
        <v>1318439</v>
      </c>
      <c r="M6" s="23">
        <v>441258</v>
      </c>
      <c r="N6" s="23">
        <v>2722537</v>
      </c>
      <c r="O6" s="23">
        <v>364654</v>
      </c>
      <c r="P6" s="23">
        <v>378278</v>
      </c>
      <c r="Q6" s="23">
        <v>474641</v>
      </c>
      <c r="R6" s="23">
        <v>1217573</v>
      </c>
      <c r="S6" s="23"/>
      <c r="T6" s="23"/>
      <c r="U6" s="23"/>
      <c r="V6" s="23"/>
      <c r="W6" s="23">
        <v>6842695</v>
      </c>
      <c r="X6" s="23">
        <v>7010039</v>
      </c>
      <c r="Y6" s="23">
        <v>-167344</v>
      </c>
      <c r="Z6" s="24">
        <v>-2.39</v>
      </c>
      <c r="AA6" s="25">
        <v>8394956</v>
      </c>
    </row>
    <row r="7" spans="1:27" ht="12.75">
      <c r="A7" s="26" t="s">
        <v>34</v>
      </c>
      <c r="B7" s="20"/>
      <c r="C7" s="21">
        <v>29386887</v>
      </c>
      <c r="D7" s="21"/>
      <c r="E7" s="22">
        <v>24161700</v>
      </c>
      <c r="F7" s="23">
        <v>25547480</v>
      </c>
      <c r="G7" s="23">
        <v>976438</v>
      </c>
      <c r="H7" s="23">
        <v>1944771</v>
      </c>
      <c r="I7" s="23">
        <v>1989056</v>
      </c>
      <c r="J7" s="23">
        <v>4910265</v>
      </c>
      <c r="K7" s="23">
        <v>1317540</v>
      </c>
      <c r="L7" s="23">
        <v>1693304</v>
      </c>
      <c r="M7" s="23">
        <v>1773501</v>
      </c>
      <c r="N7" s="23">
        <v>4784345</v>
      </c>
      <c r="O7" s="23">
        <v>1647019</v>
      </c>
      <c r="P7" s="23">
        <v>2136416</v>
      </c>
      <c r="Q7" s="23">
        <v>2009597</v>
      </c>
      <c r="R7" s="23">
        <v>5793032</v>
      </c>
      <c r="S7" s="23"/>
      <c r="T7" s="23"/>
      <c r="U7" s="23"/>
      <c r="V7" s="23"/>
      <c r="W7" s="23">
        <v>15487642</v>
      </c>
      <c r="X7" s="23">
        <v>17621045</v>
      </c>
      <c r="Y7" s="23">
        <v>-2133403</v>
      </c>
      <c r="Z7" s="24">
        <v>-12.11</v>
      </c>
      <c r="AA7" s="25">
        <v>25547480</v>
      </c>
    </row>
    <row r="8" spans="1:27" ht="12.75">
      <c r="A8" s="26" t="s">
        <v>35</v>
      </c>
      <c r="B8" s="20"/>
      <c r="C8" s="21"/>
      <c r="D8" s="21"/>
      <c r="E8" s="22">
        <v>3647580</v>
      </c>
      <c r="F8" s="23">
        <v>2866747</v>
      </c>
      <c r="G8" s="23">
        <v>652054</v>
      </c>
      <c r="H8" s="23">
        <v>203679</v>
      </c>
      <c r="I8" s="23">
        <v>445650</v>
      </c>
      <c r="J8" s="23">
        <v>1301383</v>
      </c>
      <c r="K8" s="23">
        <v>492624</v>
      </c>
      <c r="L8" s="23">
        <v>371917</v>
      </c>
      <c r="M8" s="23">
        <v>70163</v>
      </c>
      <c r="N8" s="23">
        <v>934704</v>
      </c>
      <c r="O8" s="23">
        <v>1471921</v>
      </c>
      <c r="P8" s="23">
        <v>65500</v>
      </c>
      <c r="Q8" s="23">
        <v>1547680</v>
      </c>
      <c r="R8" s="23">
        <v>3085101</v>
      </c>
      <c r="S8" s="23"/>
      <c r="T8" s="23"/>
      <c r="U8" s="23"/>
      <c r="V8" s="23"/>
      <c r="W8" s="23">
        <v>5321188</v>
      </c>
      <c r="X8" s="23">
        <v>2551417</v>
      </c>
      <c r="Y8" s="23">
        <v>2769771</v>
      </c>
      <c r="Z8" s="24">
        <v>108.56</v>
      </c>
      <c r="AA8" s="25">
        <v>2866747</v>
      </c>
    </row>
    <row r="9" spans="1:27" ht="12.75">
      <c r="A9" s="26" t="s">
        <v>36</v>
      </c>
      <c r="B9" s="20"/>
      <c r="C9" s="21">
        <v>99651066</v>
      </c>
      <c r="D9" s="21"/>
      <c r="E9" s="22">
        <v>62840004</v>
      </c>
      <c r="F9" s="23">
        <v>61088000</v>
      </c>
      <c r="G9" s="23">
        <v>24929000</v>
      </c>
      <c r="H9" s="23">
        <v>2260000</v>
      </c>
      <c r="I9" s="23"/>
      <c r="J9" s="23">
        <v>27189000</v>
      </c>
      <c r="K9" s="23"/>
      <c r="L9" s="23">
        <v>450000</v>
      </c>
      <c r="M9" s="23">
        <v>18191000</v>
      </c>
      <c r="N9" s="23">
        <v>18641000</v>
      </c>
      <c r="O9" s="23"/>
      <c r="P9" s="23"/>
      <c r="Q9" s="23">
        <v>15258000</v>
      </c>
      <c r="R9" s="23">
        <v>15258000</v>
      </c>
      <c r="S9" s="23"/>
      <c r="T9" s="23"/>
      <c r="U9" s="23"/>
      <c r="V9" s="23"/>
      <c r="W9" s="23">
        <v>61088000</v>
      </c>
      <c r="X9" s="23">
        <v>61088000</v>
      </c>
      <c r="Y9" s="23"/>
      <c r="Z9" s="24"/>
      <c r="AA9" s="25">
        <v>61088000</v>
      </c>
    </row>
    <row r="10" spans="1:27" ht="12.75">
      <c r="A10" s="26" t="s">
        <v>37</v>
      </c>
      <c r="B10" s="20"/>
      <c r="C10" s="21"/>
      <c r="D10" s="21"/>
      <c r="E10" s="22">
        <v>47529996</v>
      </c>
      <c r="F10" s="23">
        <v>47529978</v>
      </c>
      <c r="G10" s="23">
        <v>9233053</v>
      </c>
      <c r="H10" s="23"/>
      <c r="I10" s="23">
        <v>2222128</v>
      </c>
      <c r="J10" s="23">
        <v>11455181</v>
      </c>
      <c r="K10" s="23"/>
      <c r="L10" s="23">
        <v>2462971</v>
      </c>
      <c r="M10" s="23">
        <v>7603799</v>
      </c>
      <c r="N10" s="23">
        <v>10066770</v>
      </c>
      <c r="O10" s="23"/>
      <c r="P10" s="23"/>
      <c r="Q10" s="23">
        <v>15186148</v>
      </c>
      <c r="R10" s="23">
        <v>15186148</v>
      </c>
      <c r="S10" s="23"/>
      <c r="T10" s="23"/>
      <c r="U10" s="23"/>
      <c r="V10" s="23"/>
      <c r="W10" s="23">
        <v>36708099</v>
      </c>
      <c r="X10" s="23">
        <v>21998152</v>
      </c>
      <c r="Y10" s="23">
        <v>14709947</v>
      </c>
      <c r="Z10" s="24">
        <v>66.87</v>
      </c>
      <c r="AA10" s="25">
        <v>47529978</v>
      </c>
    </row>
    <row r="11" spans="1:27" ht="12.75">
      <c r="A11" s="26" t="s">
        <v>38</v>
      </c>
      <c r="B11" s="20"/>
      <c r="C11" s="21">
        <v>9900076</v>
      </c>
      <c r="D11" s="21"/>
      <c r="E11" s="22">
        <v>9128892</v>
      </c>
      <c r="F11" s="23">
        <v>8610600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>
        <v>4305300</v>
      </c>
      <c r="Y11" s="23">
        <v>-4305300</v>
      </c>
      <c r="Z11" s="24">
        <v>-100</v>
      </c>
      <c r="AA11" s="25">
        <v>8610600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-108581948</v>
      </c>
      <c r="D14" s="21"/>
      <c r="E14" s="22">
        <v>-129620758</v>
      </c>
      <c r="F14" s="23">
        <v>-73120229</v>
      </c>
      <c r="G14" s="23">
        <v>-7315319</v>
      </c>
      <c r="H14" s="23">
        <v>-7112394</v>
      </c>
      <c r="I14" s="23">
        <v>-6173023</v>
      </c>
      <c r="J14" s="23">
        <v>-20600736</v>
      </c>
      <c r="K14" s="23">
        <v>-7513858</v>
      </c>
      <c r="L14" s="23">
        <v>-5850242</v>
      </c>
      <c r="M14" s="23">
        <v>-13607956</v>
      </c>
      <c r="N14" s="23">
        <v>-26972056</v>
      </c>
      <c r="O14" s="23">
        <v>-7504021</v>
      </c>
      <c r="P14" s="23">
        <v>-5019086</v>
      </c>
      <c r="Q14" s="23">
        <v>-11868491</v>
      </c>
      <c r="R14" s="23">
        <v>-24391598</v>
      </c>
      <c r="S14" s="23"/>
      <c r="T14" s="23"/>
      <c r="U14" s="23"/>
      <c r="V14" s="23"/>
      <c r="W14" s="23">
        <v>-71964390</v>
      </c>
      <c r="X14" s="23">
        <v>-56768698</v>
      </c>
      <c r="Y14" s="23">
        <v>-15195692</v>
      </c>
      <c r="Z14" s="24">
        <v>26.77</v>
      </c>
      <c r="AA14" s="25">
        <v>-73120229</v>
      </c>
    </row>
    <row r="15" spans="1:27" ht="12.75">
      <c r="A15" s="26" t="s">
        <v>42</v>
      </c>
      <c r="B15" s="20"/>
      <c r="C15" s="21">
        <v>-14778137</v>
      </c>
      <c r="D15" s="21"/>
      <c r="E15" s="22">
        <v>-634343</v>
      </c>
      <c r="F15" s="23">
        <v>-1245367</v>
      </c>
      <c r="G15" s="23"/>
      <c r="H15" s="23">
        <v>-87088</v>
      </c>
      <c r="I15" s="23">
        <v>-70387</v>
      </c>
      <c r="J15" s="23">
        <v>-157475</v>
      </c>
      <c r="K15" s="23">
        <v>-107147</v>
      </c>
      <c r="L15" s="23">
        <v>-4228</v>
      </c>
      <c r="M15" s="23">
        <v>-105748</v>
      </c>
      <c r="N15" s="23">
        <v>-217123</v>
      </c>
      <c r="O15" s="23">
        <v>-3948</v>
      </c>
      <c r="P15" s="23">
        <v>-9397</v>
      </c>
      <c r="Q15" s="23">
        <v>-88476</v>
      </c>
      <c r="R15" s="23">
        <v>-101821</v>
      </c>
      <c r="S15" s="23"/>
      <c r="T15" s="23"/>
      <c r="U15" s="23"/>
      <c r="V15" s="23"/>
      <c r="W15" s="23">
        <v>-476419</v>
      </c>
      <c r="X15" s="23">
        <v>-4736179</v>
      </c>
      <c r="Y15" s="23">
        <v>4259760</v>
      </c>
      <c r="Z15" s="24">
        <v>-89.94</v>
      </c>
      <c r="AA15" s="25">
        <v>-1245367</v>
      </c>
    </row>
    <row r="16" spans="1:27" ht="12.75">
      <c r="A16" s="26" t="s">
        <v>43</v>
      </c>
      <c r="B16" s="20"/>
      <c r="C16" s="21"/>
      <c r="D16" s="21"/>
      <c r="E16" s="22"/>
      <c r="F16" s="23">
        <v>-27428122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>
        <v>-19414348</v>
      </c>
      <c r="Y16" s="23">
        <v>19414348</v>
      </c>
      <c r="Z16" s="24">
        <v>-100</v>
      </c>
      <c r="AA16" s="25">
        <v>-27428122</v>
      </c>
    </row>
    <row r="17" spans="1:27" ht="12.75">
      <c r="A17" s="27" t="s">
        <v>44</v>
      </c>
      <c r="B17" s="28"/>
      <c r="C17" s="29">
        <f aca="true" t="shared" si="0" ref="C17:Y17">SUM(C6:C16)</f>
        <v>27475320</v>
      </c>
      <c r="D17" s="29">
        <f>SUM(D6:D16)</f>
        <v>0</v>
      </c>
      <c r="E17" s="30">
        <f t="shared" si="0"/>
        <v>26647299</v>
      </c>
      <c r="F17" s="31">
        <f t="shared" si="0"/>
        <v>52244043</v>
      </c>
      <c r="G17" s="31">
        <f t="shared" si="0"/>
        <v>29069618</v>
      </c>
      <c r="H17" s="31">
        <f t="shared" si="0"/>
        <v>-2145019</v>
      </c>
      <c r="I17" s="31">
        <f t="shared" si="0"/>
        <v>75604</v>
      </c>
      <c r="J17" s="31">
        <f t="shared" si="0"/>
        <v>27000203</v>
      </c>
      <c r="K17" s="31">
        <f t="shared" si="0"/>
        <v>-4848001</v>
      </c>
      <c r="L17" s="31">
        <f t="shared" si="0"/>
        <v>442161</v>
      </c>
      <c r="M17" s="31">
        <f t="shared" si="0"/>
        <v>14366017</v>
      </c>
      <c r="N17" s="31">
        <f t="shared" si="0"/>
        <v>9960177</v>
      </c>
      <c r="O17" s="31">
        <f t="shared" si="0"/>
        <v>-4024375</v>
      </c>
      <c r="P17" s="31">
        <f t="shared" si="0"/>
        <v>-2448289</v>
      </c>
      <c r="Q17" s="31">
        <f t="shared" si="0"/>
        <v>22519099</v>
      </c>
      <c r="R17" s="31">
        <f t="shared" si="0"/>
        <v>16046435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53006815</v>
      </c>
      <c r="X17" s="31">
        <f t="shared" si="0"/>
        <v>33654728</v>
      </c>
      <c r="Y17" s="31">
        <f t="shared" si="0"/>
        <v>19352087</v>
      </c>
      <c r="Z17" s="32">
        <f>+IF(X17&lt;&gt;0,+(Y17/X17)*100,0)</f>
        <v>57.501837483280205</v>
      </c>
      <c r="AA17" s="33">
        <f>SUM(AA6:AA16)</f>
        <v>52244043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27593</v>
      </c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-26372718</v>
      </c>
      <c r="D26" s="21"/>
      <c r="E26" s="22">
        <v>-47529996</v>
      </c>
      <c r="F26" s="23">
        <v>-47529976</v>
      </c>
      <c r="G26" s="23">
        <v>-1768200</v>
      </c>
      <c r="H26" s="23">
        <v>-3180248</v>
      </c>
      <c r="I26" s="23">
        <v>-2796618</v>
      </c>
      <c r="J26" s="23">
        <v>-7745066</v>
      </c>
      <c r="K26" s="23"/>
      <c r="L26" s="23">
        <v>-1928710</v>
      </c>
      <c r="M26" s="23">
        <v>-6280576</v>
      </c>
      <c r="N26" s="23">
        <v>-8209286</v>
      </c>
      <c r="O26" s="23">
        <v>-4570525</v>
      </c>
      <c r="P26" s="23">
        <v>-2380767</v>
      </c>
      <c r="Q26" s="23">
        <v>-7626867</v>
      </c>
      <c r="R26" s="23">
        <v>-14578159</v>
      </c>
      <c r="S26" s="23"/>
      <c r="T26" s="23"/>
      <c r="U26" s="23"/>
      <c r="V26" s="23"/>
      <c r="W26" s="23">
        <v>-30532511</v>
      </c>
      <c r="X26" s="23">
        <v>-31742164</v>
      </c>
      <c r="Y26" s="23">
        <v>1209653</v>
      </c>
      <c r="Z26" s="24">
        <v>-3.81</v>
      </c>
      <c r="AA26" s="25">
        <v>-47529976</v>
      </c>
    </row>
    <row r="27" spans="1:27" ht="12.75">
      <c r="A27" s="27" t="s">
        <v>51</v>
      </c>
      <c r="B27" s="28"/>
      <c r="C27" s="29">
        <f aca="true" t="shared" si="1" ref="C27:Y27">SUM(C21:C26)</f>
        <v>-26345125</v>
      </c>
      <c r="D27" s="29">
        <f>SUM(D21:D26)</f>
        <v>0</v>
      </c>
      <c r="E27" s="30">
        <f t="shared" si="1"/>
        <v>-47529996</v>
      </c>
      <c r="F27" s="31">
        <f t="shared" si="1"/>
        <v>-47529976</v>
      </c>
      <c r="G27" s="31">
        <f t="shared" si="1"/>
        <v>-1768200</v>
      </c>
      <c r="H27" s="31">
        <f t="shared" si="1"/>
        <v>-3180248</v>
      </c>
      <c r="I27" s="31">
        <f t="shared" si="1"/>
        <v>-2796618</v>
      </c>
      <c r="J27" s="31">
        <f t="shared" si="1"/>
        <v>-7745066</v>
      </c>
      <c r="K27" s="31">
        <f t="shared" si="1"/>
        <v>0</v>
      </c>
      <c r="L27" s="31">
        <f t="shared" si="1"/>
        <v>-1928710</v>
      </c>
      <c r="M27" s="31">
        <f t="shared" si="1"/>
        <v>-6280576</v>
      </c>
      <c r="N27" s="31">
        <f t="shared" si="1"/>
        <v>-8209286</v>
      </c>
      <c r="O27" s="31">
        <f t="shared" si="1"/>
        <v>-4570525</v>
      </c>
      <c r="P27" s="31">
        <f t="shared" si="1"/>
        <v>-2380767</v>
      </c>
      <c r="Q27" s="31">
        <f t="shared" si="1"/>
        <v>-7626867</v>
      </c>
      <c r="R27" s="31">
        <f t="shared" si="1"/>
        <v>-14578159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-30532511</v>
      </c>
      <c r="X27" s="31">
        <f t="shared" si="1"/>
        <v>-31742164</v>
      </c>
      <c r="Y27" s="31">
        <f t="shared" si="1"/>
        <v>1209653</v>
      </c>
      <c r="Z27" s="32">
        <f>+IF(X27&lt;&gt;0,+(Y27/X27)*100,0)</f>
        <v>-3.8108712436871035</v>
      </c>
      <c r="AA27" s="33">
        <f>SUM(AA21:AA26)</f>
        <v>-47529976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-1248362</v>
      </c>
      <c r="D35" s="21"/>
      <c r="E35" s="22">
        <v>-920143</v>
      </c>
      <c r="F35" s="23">
        <v>-1000001</v>
      </c>
      <c r="G35" s="23"/>
      <c r="H35" s="23"/>
      <c r="I35" s="23"/>
      <c r="J35" s="23"/>
      <c r="K35" s="23">
        <v>-102426</v>
      </c>
      <c r="L35" s="23"/>
      <c r="M35" s="23"/>
      <c r="N35" s="23">
        <v>-102426</v>
      </c>
      <c r="O35" s="23"/>
      <c r="P35" s="23"/>
      <c r="Q35" s="23"/>
      <c r="R35" s="23"/>
      <c r="S35" s="23"/>
      <c r="T35" s="23"/>
      <c r="U35" s="23"/>
      <c r="V35" s="23"/>
      <c r="W35" s="23">
        <v>-102426</v>
      </c>
      <c r="X35" s="23">
        <v>-210498</v>
      </c>
      <c r="Y35" s="23">
        <v>108072</v>
      </c>
      <c r="Z35" s="24">
        <v>-51.34</v>
      </c>
      <c r="AA35" s="25">
        <v>-1000001</v>
      </c>
    </row>
    <row r="36" spans="1:27" ht="12.75">
      <c r="A36" s="27" t="s">
        <v>57</v>
      </c>
      <c r="B36" s="28"/>
      <c r="C36" s="29">
        <f aca="true" t="shared" si="2" ref="C36:Y36">SUM(C31:C35)</f>
        <v>-1248362</v>
      </c>
      <c r="D36" s="29">
        <f>SUM(D31:D35)</f>
        <v>0</v>
      </c>
      <c r="E36" s="30">
        <f t="shared" si="2"/>
        <v>-920143</v>
      </c>
      <c r="F36" s="31">
        <f t="shared" si="2"/>
        <v>-1000001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-102426</v>
      </c>
      <c r="L36" s="31">
        <f t="shared" si="2"/>
        <v>0</v>
      </c>
      <c r="M36" s="31">
        <f t="shared" si="2"/>
        <v>0</v>
      </c>
      <c r="N36" s="31">
        <f t="shared" si="2"/>
        <v>-102426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-102426</v>
      </c>
      <c r="X36" s="31">
        <f t="shared" si="2"/>
        <v>-210498</v>
      </c>
      <c r="Y36" s="31">
        <f t="shared" si="2"/>
        <v>108072</v>
      </c>
      <c r="Z36" s="32">
        <f>+IF(X36&lt;&gt;0,+(Y36/X36)*100,0)</f>
        <v>-51.34110537867343</v>
      </c>
      <c r="AA36" s="33">
        <f>SUM(AA31:AA35)</f>
        <v>-1000001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-118167</v>
      </c>
      <c r="D38" s="35">
        <f>+D17+D27+D36</f>
        <v>0</v>
      </c>
      <c r="E38" s="36">
        <f t="shared" si="3"/>
        <v>-21802840</v>
      </c>
      <c r="F38" s="37">
        <f t="shared" si="3"/>
        <v>3714066</v>
      </c>
      <c r="G38" s="37">
        <f t="shared" si="3"/>
        <v>27301418</v>
      </c>
      <c r="H38" s="37">
        <f t="shared" si="3"/>
        <v>-5325267</v>
      </c>
      <c r="I38" s="37">
        <f t="shared" si="3"/>
        <v>-2721014</v>
      </c>
      <c r="J38" s="37">
        <f t="shared" si="3"/>
        <v>19255137</v>
      </c>
      <c r="K38" s="37">
        <f t="shared" si="3"/>
        <v>-4950427</v>
      </c>
      <c r="L38" s="37">
        <f t="shared" si="3"/>
        <v>-1486549</v>
      </c>
      <c r="M38" s="37">
        <f t="shared" si="3"/>
        <v>8085441</v>
      </c>
      <c r="N38" s="37">
        <f t="shared" si="3"/>
        <v>1648465</v>
      </c>
      <c r="O38" s="37">
        <f t="shared" si="3"/>
        <v>-8594900</v>
      </c>
      <c r="P38" s="37">
        <f t="shared" si="3"/>
        <v>-4829056</v>
      </c>
      <c r="Q38" s="37">
        <f t="shared" si="3"/>
        <v>14892232</v>
      </c>
      <c r="R38" s="37">
        <f t="shared" si="3"/>
        <v>1468276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22371878</v>
      </c>
      <c r="X38" s="37">
        <f t="shared" si="3"/>
        <v>1702066</v>
      </c>
      <c r="Y38" s="37">
        <f t="shared" si="3"/>
        <v>20669812</v>
      </c>
      <c r="Z38" s="38">
        <f>+IF(X38&lt;&gt;0,+(Y38/X38)*100,0)</f>
        <v>1214.3954464750486</v>
      </c>
      <c r="AA38" s="39">
        <f>+AA17+AA27+AA36</f>
        <v>3714066</v>
      </c>
    </row>
    <row r="39" spans="1:27" ht="12.75">
      <c r="A39" s="26" t="s">
        <v>59</v>
      </c>
      <c r="B39" s="20"/>
      <c r="C39" s="35">
        <v>589159</v>
      </c>
      <c r="D39" s="35"/>
      <c r="E39" s="36">
        <v>-3224699</v>
      </c>
      <c r="F39" s="37"/>
      <c r="G39" s="37">
        <v>16079943</v>
      </c>
      <c r="H39" s="37">
        <v>43381361</v>
      </c>
      <c r="I39" s="37">
        <v>38056094</v>
      </c>
      <c r="J39" s="37">
        <v>16079943</v>
      </c>
      <c r="K39" s="37">
        <v>35335080</v>
      </c>
      <c r="L39" s="37">
        <v>30384653</v>
      </c>
      <c r="M39" s="37">
        <v>28898104</v>
      </c>
      <c r="N39" s="37">
        <v>35335080</v>
      </c>
      <c r="O39" s="37">
        <v>36983545</v>
      </c>
      <c r="P39" s="37">
        <v>28388645</v>
      </c>
      <c r="Q39" s="37">
        <v>23559589</v>
      </c>
      <c r="R39" s="37">
        <v>36983545</v>
      </c>
      <c r="S39" s="37"/>
      <c r="T39" s="37"/>
      <c r="U39" s="37"/>
      <c r="V39" s="37"/>
      <c r="W39" s="37">
        <v>16079943</v>
      </c>
      <c r="X39" s="37"/>
      <c r="Y39" s="37">
        <v>16079943</v>
      </c>
      <c r="Z39" s="38"/>
      <c r="AA39" s="39"/>
    </row>
    <row r="40" spans="1:27" ht="12.75">
      <c r="A40" s="45" t="s">
        <v>60</v>
      </c>
      <c r="B40" s="46"/>
      <c r="C40" s="47">
        <v>470992</v>
      </c>
      <c r="D40" s="47"/>
      <c r="E40" s="48">
        <v>-25027541</v>
      </c>
      <c r="F40" s="49">
        <v>3714064</v>
      </c>
      <c r="G40" s="49">
        <v>43381361</v>
      </c>
      <c r="H40" s="49">
        <v>38056094</v>
      </c>
      <c r="I40" s="49">
        <v>35335080</v>
      </c>
      <c r="J40" s="49">
        <v>35335080</v>
      </c>
      <c r="K40" s="49">
        <v>30384653</v>
      </c>
      <c r="L40" s="49">
        <v>28898104</v>
      </c>
      <c r="M40" s="49">
        <v>36983545</v>
      </c>
      <c r="N40" s="49">
        <v>36983545</v>
      </c>
      <c r="O40" s="49">
        <v>28388645</v>
      </c>
      <c r="P40" s="49">
        <v>23559589</v>
      </c>
      <c r="Q40" s="49">
        <v>38451821</v>
      </c>
      <c r="R40" s="49">
        <v>38451821</v>
      </c>
      <c r="S40" s="49"/>
      <c r="T40" s="49"/>
      <c r="U40" s="49"/>
      <c r="V40" s="49"/>
      <c r="W40" s="49">
        <v>38451821</v>
      </c>
      <c r="X40" s="49">
        <v>1702064</v>
      </c>
      <c r="Y40" s="49">
        <v>36749757</v>
      </c>
      <c r="Z40" s="50">
        <v>2159.13</v>
      </c>
      <c r="AA40" s="51">
        <v>3714064</v>
      </c>
    </row>
    <row r="41" spans="1:27" ht="12.75">
      <c r="A41" s="52" t="s">
        <v>84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85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86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6359073</v>
      </c>
      <c r="D6" s="21"/>
      <c r="E6" s="22">
        <v>10960432</v>
      </c>
      <c r="F6" s="23">
        <v>10960432</v>
      </c>
      <c r="G6" s="23">
        <v>473936</v>
      </c>
      <c r="H6" s="23">
        <v>718339</v>
      </c>
      <c r="I6" s="23">
        <v>543027</v>
      </c>
      <c r="J6" s="23">
        <v>1735302</v>
      </c>
      <c r="K6" s="23">
        <v>803905</v>
      </c>
      <c r="L6" s="23">
        <v>692804</v>
      </c>
      <c r="M6" s="23">
        <v>1152147</v>
      </c>
      <c r="N6" s="23">
        <v>2648856</v>
      </c>
      <c r="O6" s="23">
        <v>781899</v>
      </c>
      <c r="P6" s="23">
        <v>782278</v>
      </c>
      <c r="Q6" s="23">
        <v>796078</v>
      </c>
      <c r="R6" s="23">
        <v>2360255</v>
      </c>
      <c r="S6" s="23"/>
      <c r="T6" s="23"/>
      <c r="U6" s="23"/>
      <c r="V6" s="23"/>
      <c r="W6" s="23">
        <v>6744413</v>
      </c>
      <c r="X6" s="23">
        <v>8250003</v>
      </c>
      <c r="Y6" s="23">
        <v>-1505590</v>
      </c>
      <c r="Z6" s="24">
        <v>-18.25</v>
      </c>
      <c r="AA6" s="25">
        <v>10960432</v>
      </c>
    </row>
    <row r="7" spans="1:27" ht="12.75">
      <c r="A7" s="26" t="s">
        <v>34</v>
      </c>
      <c r="B7" s="20"/>
      <c r="C7" s="21">
        <v>29237678</v>
      </c>
      <c r="D7" s="21"/>
      <c r="E7" s="22">
        <v>83375984</v>
      </c>
      <c r="F7" s="23">
        <v>83375984</v>
      </c>
      <c r="G7" s="23">
        <v>2680820</v>
      </c>
      <c r="H7" s="23">
        <v>4722314</v>
      </c>
      <c r="I7" s="23">
        <v>4163482</v>
      </c>
      <c r="J7" s="23">
        <v>11566616</v>
      </c>
      <c r="K7" s="23">
        <v>3765548</v>
      </c>
      <c r="L7" s="23">
        <v>3281896</v>
      </c>
      <c r="M7" s="23">
        <v>3466001</v>
      </c>
      <c r="N7" s="23">
        <v>10513445</v>
      </c>
      <c r="O7" s="23">
        <v>3733391</v>
      </c>
      <c r="P7" s="23">
        <v>3619671</v>
      </c>
      <c r="Q7" s="23">
        <v>4510131</v>
      </c>
      <c r="R7" s="23">
        <v>11863193</v>
      </c>
      <c r="S7" s="23"/>
      <c r="T7" s="23"/>
      <c r="U7" s="23"/>
      <c r="V7" s="23"/>
      <c r="W7" s="23">
        <v>33943254</v>
      </c>
      <c r="X7" s="23">
        <v>54620301</v>
      </c>
      <c r="Y7" s="23">
        <v>-20677047</v>
      </c>
      <c r="Z7" s="24">
        <v>-37.86</v>
      </c>
      <c r="AA7" s="25">
        <v>83375984</v>
      </c>
    </row>
    <row r="8" spans="1:27" ht="12.75">
      <c r="A8" s="26" t="s">
        <v>35</v>
      </c>
      <c r="B8" s="20"/>
      <c r="C8" s="21"/>
      <c r="D8" s="21"/>
      <c r="E8" s="22">
        <v>2273364</v>
      </c>
      <c r="F8" s="23">
        <v>2273364</v>
      </c>
      <c r="G8" s="23">
        <v>3693705</v>
      </c>
      <c r="H8" s="23">
        <v>1966582</v>
      </c>
      <c r="I8" s="23">
        <v>2695349</v>
      </c>
      <c r="J8" s="23">
        <v>8355636</v>
      </c>
      <c r="K8" s="23">
        <v>225180</v>
      </c>
      <c r="L8" s="23">
        <v>320716</v>
      </c>
      <c r="M8" s="23">
        <v>223593</v>
      </c>
      <c r="N8" s="23">
        <v>769489</v>
      </c>
      <c r="O8" s="23">
        <v>103786</v>
      </c>
      <c r="P8" s="23">
        <v>184832</v>
      </c>
      <c r="Q8" s="23">
        <v>457745</v>
      </c>
      <c r="R8" s="23">
        <v>746363</v>
      </c>
      <c r="S8" s="23"/>
      <c r="T8" s="23"/>
      <c r="U8" s="23"/>
      <c r="V8" s="23"/>
      <c r="W8" s="23">
        <v>9871488</v>
      </c>
      <c r="X8" s="23">
        <v>1705023</v>
      </c>
      <c r="Y8" s="23">
        <v>8166465</v>
      </c>
      <c r="Z8" s="24">
        <v>478.97</v>
      </c>
      <c r="AA8" s="25">
        <v>2273364</v>
      </c>
    </row>
    <row r="9" spans="1:27" ht="12.75">
      <c r="A9" s="26" t="s">
        <v>36</v>
      </c>
      <c r="B9" s="20"/>
      <c r="C9" s="21">
        <v>96981756</v>
      </c>
      <c r="D9" s="21"/>
      <c r="E9" s="22">
        <v>71511051</v>
      </c>
      <c r="F9" s="23">
        <v>71511051</v>
      </c>
      <c r="G9" s="23">
        <v>28485000</v>
      </c>
      <c r="H9" s="23">
        <v>1810000</v>
      </c>
      <c r="I9" s="23"/>
      <c r="J9" s="23">
        <v>30295000</v>
      </c>
      <c r="K9" s="23"/>
      <c r="L9" s="23"/>
      <c r="M9" s="23">
        <v>22165000</v>
      </c>
      <c r="N9" s="23">
        <v>22165000</v>
      </c>
      <c r="O9" s="23"/>
      <c r="P9" s="23"/>
      <c r="Q9" s="23">
        <v>16482000</v>
      </c>
      <c r="R9" s="23">
        <v>16482000</v>
      </c>
      <c r="S9" s="23"/>
      <c r="T9" s="23"/>
      <c r="U9" s="23"/>
      <c r="V9" s="23"/>
      <c r="W9" s="23">
        <v>68942000</v>
      </c>
      <c r="X9" s="23">
        <v>71511051</v>
      </c>
      <c r="Y9" s="23">
        <v>-2569051</v>
      </c>
      <c r="Z9" s="24">
        <v>-3.59</v>
      </c>
      <c r="AA9" s="25">
        <v>71511051</v>
      </c>
    </row>
    <row r="10" spans="1:27" ht="12.75">
      <c r="A10" s="26" t="s">
        <v>37</v>
      </c>
      <c r="B10" s="20"/>
      <c r="C10" s="21">
        <v>19799447</v>
      </c>
      <c r="D10" s="21"/>
      <c r="E10" s="22">
        <v>56667952</v>
      </c>
      <c r="F10" s="23">
        <v>56667952</v>
      </c>
      <c r="G10" s="23">
        <v>5350000</v>
      </c>
      <c r="H10" s="23"/>
      <c r="I10" s="23"/>
      <c r="J10" s="23">
        <v>5350000</v>
      </c>
      <c r="K10" s="23"/>
      <c r="L10" s="23">
        <v>222902</v>
      </c>
      <c r="M10" s="23">
        <v>9747231</v>
      </c>
      <c r="N10" s="23">
        <v>9970133</v>
      </c>
      <c r="O10" s="23"/>
      <c r="P10" s="23"/>
      <c r="Q10" s="23">
        <v>5738269</v>
      </c>
      <c r="R10" s="23">
        <v>5738269</v>
      </c>
      <c r="S10" s="23"/>
      <c r="T10" s="23"/>
      <c r="U10" s="23"/>
      <c r="V10" s="23"/>
      <c r="W10" s="23">
        <v>21058402</v>
      </c>
      <c r="X10" s="23">
        <v>43750964</v>
      </c>
      <c r="Y10" s="23">
        <v>-22692562</v>
      </c>
      <c r="Z10" s="24">
        <v>-51.87</v>
      </c>
      <c r="AA10" s="25">
        <v>56667952</v>
      </c>
    </row>
    <row r="11" spans="1:27" ht="12.75">
      <c r="A11" s="26" t="s">
        <v>38</v>
      </c>
      <c r="B11" s="20"/>
      <c r="C11" s="21">
        <v>19983031</v>
      </c>
      <c r="D11" s="21"/>
      <c r="E11" s="22">
        <v>14049516</v>
      </c>
      <c r="F11" s="23">
        <v>14049516</v>
      </c>
      <c r="G11" s="23">
        <v>953</v>
      </c>
      <c r="H11" s="23">
        <v>2676</v>
      </c>
      <c r="I11" s="23">
        <v>1708</v>
      </c>
      <c r="J11" s="23">
        <v>5337</v>
      </c>
      <c r="K11" s="23">
        <v>1285</v>
      </c>
      <c r="L11" s="23"/>
      <c r="M11" s="23"/>
      <c r="N11" s="23">
        <v>1285</v>
      </c>
      <c r="O11" s="23"/>
      <c r="P11" s="23"/>
      <c r="Q11" s="23">
        <v>940</v>
      </c>
      <c r="R11" s="23">
        <v>940</v>
      </c>
      <c r="S11" s="23"/>
      <c r="T11" s="23"/>
      <c r="U11" s="23"/>
      <c r="V11" s="23"/>
      <c r="W11" s="23">
        <v>7562</v>
      </c>
      <c r="X11" s="23">
        <v>10537137</v>
      </c>
      <c r="Y11" s="23">
        <v>-10529575</v>
      </c>
      <c r="Z11" s="24">
        <v>-99.93</v>
      </c>
      <c r="AA11" s="25">
        <v>14049516</v>
      </c>
    </row>
    <row r="12" spans="1:27" ht="12.75">
      <c r="A12" s="26" t="s">
        <v>39</v>
      </c>
      <c r="B12" s="20"/>
      <c r="C12" s="21">
        <v>32354</v>
      </c>
      <c r="D12" s="21"/>
      <c r="E12" s="22">
        <v>20000</v>
      </c>
      <c r="F12" s="23">
        <v>20000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>
        <v>20000</v>
      </c>
      <c r="Y12" s="23">
        <v>-20000</v>
      </c>
      <c r="Z12" s="24">
        <v>-100</v>
      </c>
      <c r="AA12" s="25">
        <v>20000</v>
      </c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-139797964</v>
      </c>
      <c r="D14" s="21"/>
      <c r="E14" s="22">
        <v>-188095092</v>
      </c>
      <c r="F14" s="23">
        <v>-188095092</v>
      </c>
      <c r="G14" s="23">
        <v>-25453102</v>
      </c>
      <c r="H14" s="23">
        <v>-14640238</v>
      </c>
      <c r="I14" s="23">
        <v>-9948566</v>
      </c>
      <c r="J14" s="23">
        <v>-50041906</v>
      </c>
      <c r="K14" s="23">
        <v>-12797152</v>
      </c>
      <c r="L14" s="23">
        <v>-10010982</v>
      </c>
      <c r="M14" s="23">
        <v>-15286173</v>
      </c>
      <c r="N14" s="23">
        <v>-38094307</v>
      </c>
      <c r="O14" s="23">
        <v>-16075890</v>
      </c>
      <c r="P14" s="23">
        <v>-17129726</v>
      </c>
      <c r="Q14" s="23">
        <v>-7912410</v>
      </c>
      <c r="R14" s="23">
        <v>-41118026</v>
      </c>
      <c r="S14" s="23"/>
      <c r="T14" s="23"/>
      <c r="U14" s="23"/>
      <c r="V14" s="23"/>
      <c r="W14" s="23">
        <v>-129254239</v>
      </c>
      <c r="X14" s="23">
        <v>-140871319</v>
      </c>
      <c r="Y14" s="23">
        <v>11617080</v>
      </c>
      <c r="Z14" s="24">
        <v>-8.25</v>
      </c>
      <c r="AA14" s="25">
        <v>-188095092</v>
      </c>
    </row>
    <row r="15" spans="1:27" ht="12.75">
      <c r="A15" s="26" t="s">
        <v>42</v>
      </c>
      <c r="B15" s="20"/>
      <c r="C15" s="21">
        <v>-10175835</v>
      </c>
      <c r="D15" s="21"/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5"/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/>
      <c r="J16" s="23"/>
      <c r="K16" s="23">
        <v>-114007</v>
      </c>
      <c r="L16" s="23">
        <v>-113044</v>
      </c>
      <c r="M16" s="23">
        <v>-114730</v>
      </c>
      <c r="N16" s="23">
        <v>-341781</v>
      </c>
      <c r="O16" s="23">
        <v>-224115</v>
      </c>
      <c r="P16" s="23"/>
      <c r="Q16" s="23"/>
      <c r="R16" s="23">
        <v>-224115</v>
      </c>
      <c r="S16" s="23"/>
      <c r="T16" s="23"/>
      <c r="U16" s="23"/>
      <c r="V16" s="23"/>
      <c r="W16" s="23">
        <v>-565896</v>
      </c>
      <c r="X16" s="23"/>
      <c r="Y16" s="23">
        <v>-565896</v>
      </c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22419540</v>
      </c>
      <c r="D17" s="29">
        <f>SUM(D6:D16)</f>
        <v>0</v>
      </c>
      <c r="E17" s="30">
        <f t="shared" si="0"/>
        <v>50763207</v>
      </c>
      <c r="F17" s="31">
        <f t="shared" si="0"/>
        <v>50763207</v>
      </c>
      <c r="G17" s="31">
        <f t="shared" si="0"/>
        <v>15231312</v>
      </c>
      <c r="H17" s="31">
        <f t="shared" si="0"/>
        <v>-5420327</v>
      </c>
      <c r="I17" s="31">
        <f t="shared" si="0"/>
        <v>-2545000</v>
      </c>
      <c r="J17" s="31">
        <f t="shared" si="0"/>
        <v>7265985</v>
      </c>
      <c r="K17" s="31">
        <f t="shared" si="0"/>
        <v>-8115241</v>
      </c>
      <c r="L17" s="31">
        <f t="shared" si="0"/>
        <v>-5605708</v>
      </c>
      <c r="M17" s="31">
        <f t="shared" si="0"/>
        <v>21353069</v>
      </c>
      <c r="N17" s="31">
        <f t="shared" si="0"/>
        <v>7632120</v>
      </c>
      <c r="O17" s="31">
        <f t="shared" si="0"/>
        <v>-11680929</v>
      </c>
      <c r="P17" s="31">
        <f t="shared" si="0"/>
        <v>-12542945</v>
      </c>
      <c r="Q17" s="31">
        <f t="shared" si="0"/>
        <v>20072753</v>
      </c>
      <c r="R17" s="31">
        <f t="shared" si="0"/>
        <v>-4151121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10746984</v>
      </c>
      <c r="X17" s="31">
        <f t="shared" si="0"/>
        <v>49523160</v>
      </c>
      <c r="Y17" s="31">
        <f t="shared" si="0"/>
        <v>-38776176</v>
      </c>
      <c r="Z17" s="32">
        <f>+IF(X17&lt;&gt;0,+(Y17/X17)*100,0)</f>
        <v>-78.29907461478629</v>
      </c>
      <c r="AA17" s="33">
        <f>SUM(AA6:AA16)</f>
        <v>50763207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>
        <v>6010</v>
      </c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>
        <v>-48149</v>
      </c>
      <c r="D23" s="44"/>
      <c r="E23" s="22"/>
      <c r="F23" s="23"/>
      <c r="G23" s="40">
        <v>-15871501</v>
      </c>
      <c r="H23" s="40">
        <v>9588560</v>
      </c>
      <c r="I23" s="40">
        <v>19054954</v>
      </c>
      <c r="J23" s="23">
        <v>12772013</v>
      </c>
      <c r="K23" s="40">
        <v>10037388</v>
      </c>
      <c r="L23" s="40">
        <v>5858908</v>
      </c>
      <c r="M23" s="23">
        <v>-16514296</v>
      </c>
      <c r="N23" s="40">
        <v>-618000</v>
      </c>
      <c r="O23" s="40">
        <v>10765890</v>
      </c>
      <c r="P23" s="40">
        <v>17369055</v>
      </c>
      <c r="Q23" s="23">
        <v>-4886966</v>
      </c>
      <c r="R23" s="40">
        <v>23247979</v>
      </c>
      <c r="S23" s="40"/>
      <c r="T23" s="23"/>
      <c r="U23" s="40"/>
      <c r="V23" s="40"/>
      <c r="W23" s="40">
        <v>35401992</v>
      </c>
      <c r="X23" s="23"/>
      <c r="Y23" s="40">
        <v>35401992</v>
      </c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-28687666</v>
      </c>
      <c r="D26" s="21"/>
      <c r="E26" s="22">
        <v>-58417956</v>
      </c>
      <c r="F26" s="23">
        <v>-58417956</v>
      </c>
      <c r="G26" s="23">
        <v>-670</v>
      </c>
      <c r="H26" s="23">
        <v>-1753399</v>
      </c>
      <c r="I26" s="23">
        <v>-18454863</v>
      </c>
      <c r="J26" s="23">
        <v>-20208932</v>
      </c>
      <c r="K26" s="23">
        <v>-1991815</v>
      </c>
      <c r="L26" s="23">
        <v>-393928</v>
      </c>
      <c r="M26" s="23">
        <v>-4838957</v>
      </c>
      <c r="N26" s="23">
        <v>-7224700</v>
      </c>
      <c r="O26" s="23"/>
      <c r="P26" s="23">
        <v>-2902521</v>
      </c>
      <c r="Q26" s="23">
        <v>-4759425</v>
      </c>
      <c r="R26" s="23">
        <v>-7661946</v>
      </c>
      <c r="S26" s="23"/>
      <c r="T26" s="23"/>
      <c r="U26" s="23"/>
      <c r="V26" s="23"/>
      <c r="W26" s="23">
        <v>-35095578</v>
      </c>
      <c r="X26" s="23">
        <v>-44313467</v>
      </c>
      <c r="Y26" s="23">
        <v>9217889</v>
      </c>
      <c r="Z26" s="24">
        <v>-20.8</v>
      </c>
      <c r="AA26" s="25">
        <v>-58417956</v>
      </c>
    </row>
    <row r="27" spans="1:27" ht="12.75">
      <c r="A27" s="27" t="s">
        <v>51</v>
      </c>
      <c r="B27" s="28"/>
      <c r="C27" s="29">
        <f aca="true" t="shared" si="1" ref="C27:Y27">SUM(C21:C26)</f>
        <v>-28729805</v>
      </c>
      <c r="D27" s="29">
        <f>SUM(D21:D26)</f>
        <v>0</v>
      </c>
      <c r="E27" s="30">
        <f t="shared" si="1"/>
        <v>-58417956</v>
      </c>
      <c r="F27" s="31">
        <f t="shared" si="1"/>
        <v>-58417956</v>
      </c>
      <c r="G27" s="31">
        <f t="shared" si="1"/>
        <v>-15872171</v>
      </c>
      <c r="H27" s="31">
        <f t="shared" si="1"/>
        <v>7835161</v>
      </c>
      <c r="I27" s="31">
        <f t="shared" si="1"/>
        <v>600091</v>
      </c>
      <c r="J27" s="31">
        <f t="shared" si="1"/>
        <v>-7436919</v>
      </c>
      <c r="K27" s="31">
        <f t="shared" si="1"/>
        <v>8045573</v>
      </c>
      <c r="L27" s="31">
        <f t="shared" si="1"/>
        <v>5464980</v>
      </c>
      <c r="M27" s="31">
        <f t="shared" si="1"/>
        <v>-21353253</v>
      </c>
      <c r="N27" s="31">
        <f t="shared" si="1"/>
        <v>-7842700</v>
      </c>
      <c r="O27" s="31">
        <f t="shared" si="1"/>
        <v>10765890</v>
      </c>
      <c r="P27" s="31">
        <f t="shared" si="1"/>
        <v>14466534</v>
      </c>
      <c r="Q27" s="31">
        <f t="shared" si="1"/>
        <v>-9646391</v>
      </c>
      <c r="R27" s="31">
        <f t="shared" si="1"/>
        <v>15586033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306414</v>
      </c>
      <c r="X27" s="31">
        <f t="shared" si="1"/>
        <v>-44313467</v>
      </c>
      <c r="Y27" s="31">
        <f t="shared" si="1"/>
        <v>44619881</v>
      </c>
      <c r="Z27" s="32">
        <f>+IF(X27&lt;&gt;0,+(Y27/X27)*100,0)</f>
        <v>-100.6914692547076</v>
      </c>
      <c r="AA27" s="33">
        <f>SUM(AA21:AA26)</f>
        <v>-58417956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>
        <v>1990</v>
      </c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>
        <v>9660</v>
      </c>
      <c r="M33" s="23"/>
      <c r="N33" s="23">
        <v>9660</v>
      </c>
      <c r="O33" s="40"/>
      <c r="P33" s="40"/>
      <c r="Q33" s="40"/>
      <c r="R33" s="23"/>
      <c r="S33" s="23"/>
      <c r="T33" s="23"/>
      <c r="U33" s="23"/>
      <c r="V33" s="40"/>
      <c r="W33" s="40">
        <v>9660</v>
      </c>
      <c r="X33" s="40"/>
      <c r="Y33" s="23">
        <v>9660</v>
      </c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1990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9660</v>
      </c>
      <c r="M36" s="31">
        <f t="shared" si="2"/>
        <v>0</v>
      </c>
      <c r="N36" s="31">
        <f t="shared" si="2"/>
        <v>9660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9660</v>
      </c>
      <c r="X36" s="31">
        <f t="shared" si="2"/>
        <v>0</v>
      </c>
      <c r="Y36" s="31">
        <f t="shared" si="2"/>
        <v>9660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-6308275</v>
      </c>
      <c r="D38" s="35">
        <f>+D17+D27+D36</f>
        <v>0</v>
      </c>
      <c r="E38" s="36">
        <f t="shared" si="3"/>
        <v>-7654749</v>
      </c>
      <c r="F38" s="37">
        <f t="shared" si="3"/>
        <v>-7654749</v>
      </c>
      <c r="G38" s="37">
        <f t="shared" si="3"/>
        <v>-640859</v>
      </c>
      <c r="H38" s="37">
        <f t="shared" si="3"/>
        <v>2414834</v>
      </c>
      <c r="I38" s="37">
        <f t="shared" si="3"/>
        <v>-1944909</v>
      </c>
      <c r="J38" s="37">
        <f t="shared" si="3"/>
        <v>-170934</v>
      </c>
      <c r="K38" s="37">
        <f t="shared" si="3"/>
        <v>-69668</v>
      </c>
      <c r="L38" s="37">
        <f t="shared" si="3"/>
        <v>-131068</v>
      </c>
      <c r="M38" s="37">
        <f t="shared" si="3"/>
        <v>-184</v>
      </c>
      <c r="N38" s="37">
        <f t="shared" si="3"/>
        <v>-200920</v>
      </c>
      <c r="O38" s="37">
        <f t="shared" si="3"/>
        <v>-915039</v>
      </c>
      <c r="P38" s="37">
        <f t="shared" si="3"/>
        <v>1923589</v>
      </c>
      <c r="Q38" s="37">
        <f t="shared" si="3"/>
        <v>10426362</v>
      </c>
      <c r="R38" s="37">
        <f t="shared" si="3"/>
        <v>11434912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11063058</v>
      </c>
      <c r="X38" s="37">
        <f t="shared" si="3"/>
        <v>5209693</v>
      </c>
      <c r="Y38" s="37">
        <f t="shared" si="3"/>
        <v>5853365</v>
      </c>
      <c r="Z38" s="38">
        <f>+IF(X38&lt;&gt;0,+(Y38/X38)*100,0)</f>
        <v>112.35527698081249</v>
      </c>
      <c r="AA38" s="39">
        <f>+AA17+AA27+AA36</f>
        <v>-7654749</v>
      </c>
    </row>
    <row r="39" spans="1:27" ht="12.75">
      <c r="A39" s="26" t="s">
        <v>59</v>
      </c>
      <c r="B39" s="20"/>
      <c r="C39" s="35">
        <v>7197621</v>
      </c>
      <c r="D39" s="35"/>
      <c r="E39" s="36">
        <v>5000</v>
      </c>
      <c r="F39" s="37">
        <v>5000</v>
      </c>
      <c r="G39" s="37">
        <v>622180</v>
      </c>
      <c r="H39" s="37">
        <v>-18679</v>
      </c>
      <c r="I39" s="37">
        <v>2396155</v>
      </c>
      <c r="J39" s="37">
        <v>622180</v>
      </c>
      <c r="K39" s="37">
        <v>451246</v>
      </c>
      <c r="L39" s="37">
        <v>381578</v>
      </c>
      <c r="M39" s="37">
        <v>250510</v>
      </c>
      <c r="N39" s="37">
        <v>451246</v>
      </c>
      <c r="O39" s="37">
        <v>250326</v>
      </c>
      <c r="P39" s="37">
        <v>-664713</v>
      </c>
      <c r="Q39" s="37">
        <v>1258876</v>
      </c>
      <c r="R39" s="37">
        <v>250326</v>
      </c>
      <c r="S39" s="37"/>
      <c r="T39" s="37"/>
      <c r="U39" s="37"/>
      <c r="V39" s="37"/>
      <c r="W39" s="37">
        <v>622180</v>
      </c>
      <c r="X39" s="37">
        <v>5000</v>
      </c>
      <c r="Y39" s="37">
        <v>617180</v>
      </c>
      <c r="Z39" s="38">
        <v>12343.6</v>
      </c>
      <c r="AA39" s="39">
        <v>5000</v>
      </c>
    </row>
    <row r="40" spans="1:27" ht="12.75">
      <c r="A40" s="45" t="s">
        <v>60</v>
      </c>
      <c r="B40" s="46"/>
      <c r="C40" s="47">
        <v>889346</v>
      </c>
      <c r="D40" s="47"/>
      <c r="E40" s="48">
        <v>-7649749</v>
      </c>
      <c r="F40" s="49">
        <v>-7649749</v>
      </c>
      <c r="G40" s="49">
        <v>-18679</v>
      </c>
      <c r="H40" s="49">
        <v>2396155</v>
      </c>
      <c r="I40" s="49">
        <v>451246</v>
      </c>
      <c r="J40" s="49">
        <v>451246</v>
      </c>
      <c r="K40" s="49">
        <v>381578</v>
      </c>
      <c r="L40" s="49">
        <v>250510</v>
      </c>
      <c r="M40" s="49">
        <v>250326</v>
      </c>
      <c r="N40" s="49">
        <v>250326</v>
      </c>
      <c r="O40" s="49">
        <v>-664713</v>
      </c>
      <c r="P40" s="49">
        <v>1258876</v>
      </c>
      <c r="Q40" s="49">
        <v>11685238</v>
      </c>
      <c r="R40" s="49">
        <v>11685238</v>
      </c>
      <c r="S40" s="49"/>
      <c r="T40" s="49"/>
      <c r="U40" s="49"/>
      <c r="V40" s="49"/>
      <c r="W40" s="49">
        <v>11685238</v>
      </c>
      <c r="X40" s="49">
        <v>5214693</v>
      </c>
      <c r="Y40" s="49">
        <v>6470545</v>
      </c>
      <c r="Z40" s="50">
        <v>124.08</v>
      </c>
      <c r="AA40" s="51">
        <v>-7649749</v>
      </c>
    </row>
    <row r="41" spans="1:27" ht="12.75">
      <c r="A41" s="52" t="s">
        <v>84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85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86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4"/>
      <c r="AA6" s="25"/>
    </row>
    <row r="7" spans="1:27" ht="12.75">
      <c r="A7" s="26" t="s">
        <v>34</v>
      </c>
      <c r="B7" s="20"/>
      <c r="C7" s="21"/>
      <c r="D7" s="21"/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4"/>
      <c r="AA7" s="25"/>
    </row>
    <row r="8" spans="1:27" ht="12.75">
      <c r="A8" s="26" t="s">
        <v>35</v>
      </c>
      <c r="B8" s="20"/>
      <c r="C8" s="21">
        <v>212853</v>
      </c>
      <c r="D8" s="21"/>
      <c r="E8" s="22">
        <v>3450916</v>
      </c>
      <c r="F8" s="23">
        <v>3450916</v>
      </c>
      <c r="G8" s="23">
        <v>158693</v>
      </c>
      <c r="H8" s="23">
        <v>25550</v>
      </c>
      <c r="I8" s="23">
        <v>1245936</v>
      </c>
      <c r="J8" s="23">
        <v>1430179</v>
      </c>
      <c r="K8" s="23">
        <v>28647</v>
      </c>
      <c r="L8" s="23">
        <v>148037</v>
      </c>
      <c r="M8" s="23">
        <v>4118</v>
      </c>
      <c r="N8" s="23">
        <v>180802</v>
      </c>
      <c r="O8" s="23">
        <v>158696</v>
      </c>
      <c r="P8" s="23">
        <v>343898</v>
      </c>
      <c r="Q8" s="23">
        <v>261950</v>
      </c>
      <c r="R8" s="23">
        <v>764544</v>
      </c>
      <c r="S8" s="23"/>
      <c r="T8" s="23"/>
      <c r="U8" s="23"/>
      <c r="V8" s="23"/>
      <c r="W8" s="23">
        <v>2375525</v>
      </c>
      <c r="X8" s="23">
        <v>2486344</v>
      </c>
      <c r="Y8" s="23">
        <v>-110819</v>
      </c>
      <c r="Z8" s="24">
        <v>-4.46</v>
      </c>
      <c r="AA8" s="25">
        <v>3450916</v>
      </c>
    </row>
    <row r="9" spans="1:27" ht="12.75">
      <c r="A9" s="26" t="s">
        <v>36</v>
      </c>
      <c r="B9" s="20"/>
      <c r="C9" s="21">
        <v>103704289</v>
      </c>
      <c r="D9" s="21"/>
      <c r="E9" s="22">
        <v>102401000</v>
      </c>
      <c r="F9" s="23">
        <v>102401000</v>
      </c>
      <c r="G9" s="23">
        <v>40718000</v>
      </c>
      <c r="H9" s="23">
        <v>1530000</v>
      </c>
      <c r="I9" s="23">
        <v>1100000</v>
      </c>
      <c r="J9" s="23">
        <v>43348000</v>
      </c>
      <c r="K9" s="23"/>
      <c r="L9" s="23">
        <v>504000</v>
      </c>
      <c r="M9" s="23">
        <v>34302350</v>
      </c>
      <c r="N9" s="23">
        <v>34806350</v>
      </c>
      <c r="O9" s="23">
        <v>28041</v>
      </c>
      <c r="P9" s="23">
        <v>336000</v>
      </c>
      <c r="Q9" s="23">
        <v>24431000</v>
      </c>
      <c r="R9" s="23">
        <v>24795041</v>
      </c>
      <c r="S9" s="23"/>
      <c r="T9" s="23"/>
      <c r="U9" s="23"/>
      <c r="V9" s="23"/>
      <c r="W9" s="23">
        <v>102949391</v>
      </c>
      <c r="X9" s="23">
        <v>102401000</v>
      </c>
      <c r="Y9" s="23">
        <v>548391</v>
      </c>
      <c r="Z9" s="24">
        <v>0.54</v>
      </c>
      <c r="AA9" s="25">
        <v>102401000</v>
      </c>
    </row>
    <row r="10" spans="1:27" ht="12.7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2.75">
      <c r="A11" s="26" t="s">
        <v>38</v>
      </c>
      <c r="B11" s="20"/>
      <c r="C11" s="21">
        <v>1172745</v>
      </c>
      <c r="D11" s="21"/>
      <c r="E11" s="22">
        <v>1264249</v>
      </c>
      <c r="F11" s="23">
        <v>1264249</v>
      </c>
      <c r="G11" s="23">
        <v>43701</v>
      </c>
      <c r="H11" s="23">
        <v>245184</v>
      </c>
      <c r="I11" s="23">
        <v>133949</v>
      </c>
      <c r="J11" s="23">
        <v>422834</v>
      </c>
      <c r="K11" s="23">
        <v>116896</v>
      </c>
      <c r="L11" s="23">
        <v>41697</v>
      </c>
      <c r="M11" s="23">
        <v>88027</v>
      </c>
      <c r="N11" s="23">
        <v>246620</v>
      </c>
      <c r="O11" s="23">
        <v>56006</v>
      </c>
      <c r="P11" s="23">
        <v>112737</v>
      </c>
      <c r="Q11" s="23">
        <v>68851</v>
      </c>
      <c r="R11" s="23">
        <v>237594</v>
      </c>
      <c r="S11" s="23"/>
      <c r="T11" s="23"/>
      <c r="U11" s="23"/>
      <c r="V11" s="23"/>
      <c r="W11" s="23">
        <v>907048</v>
      </c>
      <c r="X11" s="23">
        <v>1050416</v>
      </c>
      <c r="Y11" s="23">
        <v>-143368</v>
      </c>
      <c r="Z11" s="24">
        <v>-13.65</v>
      </c>
      <c r="AA11" s="25">
        <v>1264249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-121582376</v>
      </c>
      <c r="D14" s="21"/>
      <c r="E14" s="22">
        <v>-104629045</v>
      </c>
      <c r="F14" s="23">
        <v>-104629045</v>
      </c>
      <c r="G14" s="23">
        <v>-10094635</v>
      </c>
      <c r="H14" s="23">
        <v>-7495336</v>
      </c>
      <c r="I14" s="23">
        <v>-9875618</v>
      </c>
      <c r="J14" s="23">
        <v>-27465589</v>
      </c>
      <c r="K14" s="23">
        <v>-11941228</v>
      </c>
      <c r="L14" s="23">
        <v>-6846294</v>
      </c>
      <c r="M14" s="23">
        <v>-10316956</v>
      </c>
      <c r="N14" s="23">
        <v>-29104478</v>
      </c>
      <c r="O14" s="23">
        <v>-8635953</v>
      </c>
      <c r="P14" s="23">
        <v>-8297980</v>
      </c>
      <c r="Q14" s="23">
        <v>-14043983</v>
      </c>
      <c r="R14" s="23">
        <v>-30977916</v>
      </c>
      <c r="S14" s="23"/>
      <c r="T14" s="23"/>
      <c r="U14" s="23"/>
      <c r="V14" s="23"/>
      <c r="W14" s="23">
        <v>-87547983</v>
      </c>
      <c r="X14" s="23">
        <v>-78100965</v>
      </c>
      <c r="Y14" s="23">
        <v>-9447018</v>
      </c>
      <c r="Z14" s="24">
        <v>12.1</v>
      </c>
      <c r="AA14" s="25">
        <v>-104629045</v>
      </c>
    </row>
    <row r="15" spans="1:27" ht="12.75">
      <c r="A15" s="26" t="s">
        <v>42</v>
      </c>
      <c r="B15" s="20"/>
      <c r="C15" s="21">
        <v>-388118</v>
      </c>
      <c r="D15" s="21"/>
      <c r="E15" s="22">
        <v>-75036</v>
      </c>
      <c r="F15" s="23">
        <v>-75036</v>
      </c>
      <c r="G15" s="23">
        <v>-8031</v>
      </c>
      <c r="H15" s="23">
        <v>-6177</v>
      </c>
      <c r="I15" s="23">
        <v>-5647</v>
      </c>
      <c r="J15" s="23">
        <v>-19855</v>
      </c>
      <c r="K15" s="23">
        <v>-10348</v>
      </c>
      <c r="L15" s="23">
        <v>-8314</v>
      </c>
      <c r="M15" s="23">
        <v>-4089</v>
      </c>
      <c r="N15" s="23">
        <v>-22751</v>
      </c>
      <c r="O15" s="23">
        <v>-11790</v>
      </c>
      <c r="P15" s="23">
        <v>-4856</v>
      </c>
      <c r="Q15" s="23">
        <v>-7377</v>
      </c>
      <c r="R15" s="23">
        <v>-24023</v>
      </c>
      <c r="S15" s="23"/>
      <c r="T15" s="23"/>
      <c r="U15" s="23"/>
      <c r="V15" s="23"/>
      <c r="W15" s="23">
        <v>-66629</v>
      </c>
      <c r="X15" s="23">
        <v>-56277</v>
      </c>
      <c r="Y15" s="23">
        <v>-10352</v>
      </c>
      <c r="Z15" s="24">
        <v>18.39</v>
      </c>
      <c r="AA15" s="25">
        <v>-75036</v>
      </c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>
        <v>-159600</v>
      </c>
      <c r="I16" s="23"/>
      <c r="J16" s="23">
        <v>-159600</v>
      </c>
      <c r="K16" s="23">
        <v>-336197</v>
      </c>
      <c r="L16" s="23"/>
      <c r="M16" s="23"/>
      <c r="N16" s="23">
        <v>-336197</v>
      </c>
      <c r="O16" s="23"/>
      <c r="P16" s="23"/>
      <c r="Q16" s="23"/>
      <c r="R16" s="23"/>
      <c r="S16" s="23"/>
      <c r="T16" s="23"/>
      <c r="U16" s="23"/>
      <c r="V16" s="23"/>
      <c r="W16" s="23">
        <v>-495797</v>
      </c>
      <c r="X16" s="23"/>
      <c r="Y16" s="23">
        <v>-495797</v>
      </c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-16880607</v>
      </c>
      <c r="D17" s="29">
        <f>SUM(D6:D16)</f>
        <v>0</v>
      </c>
      <c r="E17" s="30">
        <f t="shared" si="0"/>
        <v>2412084</v>
      </c>
      <c r="F17" s="31">
        <f t="shared" si="0"/>
        <v>2412084</v>
      </c>
      <c r="G17" s="31">
        <f t="shared" si="0"/>
        <v>30817728</v>
      </c>
      <c r="H17" s="31">
        <f t="shared" si="0"/>
        <v>-5860379</v>
      </c>
      <c r="I17" s="31">
        <f t="shared" si="0"/>
        <v>-7401380</v>
      </c>
      <c r="J17" s="31">
        <f t="shared" si="0"/>
        <v>17555969</v>
      </c>
      <c r="K17" s="31">
        <f t="shared" si="0"/>
        <v>-12142230</v>
      </c>
      <c r="L17" s="31">
        <f t="shared" si="0"/>
        <v>-6160874</v>
      </c>
      <c r="M17" s="31">
        <f t="shared" si="0"/>
        <v>24073450</v>
      </c>
      <c r="N17" s="31">
        <f t="shared" si="0"/>
        <v>5770346</v>
      </c>
      <c r="O17" s="31">
        <f t="shared" si="0"/>
        <v>-8405000</v>
      </c>
      <c r="P17" s="31">
        <f t="shared" si="0"/>
        <v>-7510201</v>
      </c>
      <c r="Q17" s="31">
        <f t="shared" si="0"/>
        <v>10710441</v>
      </c>
      <c r="R17" s="31">
        <f t="shared" si="0"/>
        <v>-5204760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18121555</v>
      </c>
      <c r="X17" s="31">
        <f t="shared" si="0"/>
        <v>27780518</v>
      </c>
      <c r="Y17" s="31">
        <f t="shared" si="0"/>
        <v>-9658963</v>
      </c>
      <c r="Z17" s="32">
        <f>+IF(X17&lt;&gt;0,+(Y17/X17)*100,0)</f>
        <v>-34.76883692377514</v>
      </c>
      <c r="AA17" s="33">
        <f>SUM(AA6:AA16)</f>
        <v>2412084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15286181</v>
      </c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-2732704</v>
      </c>
      <c r="D26" s="21"/>
      <c r="E26" s="22">
        <v>-2412088</v>
      </c>
      <c r="F26" s="23">
        <v>-2412088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>
        <v>-2322000</v>
      </c>
      <c r="Y26" s="23">
        <v>2322000</v>
      </c>
      <c r="Z26" s="24">
        <v>-100</v>
      </c>
      <c r="AA26" s="25">
        <v>-2412088</v>
      </c>
    </row>
    <row r="27" spans="1:27" ht="12.75">
      <c r="A27" s="27" t="s">
        <v>51</v>
      </c>
      <c r="B27" s="28"/>
      <c r="C27" s="29">
        <f aca="true" t="shared" si="1" ref="C27:Y27">SUM(C21:C26)</f>
        <v>12553477</v>
      </c>
      <c r="D27" s="29">
        <f>SUM(D21:D26)</f>
        <v>0</v>
      </c>
      <c r="E27" s="30">
        <f t="shared" si="1"/>
        <v>-2412088</v>
      </c>
      <c r="F27" s="31">
        <f t="shared" si="1"/>
        <v>-2412088</v>
      </c>
      <c r="G27" s="31">
        <f t="shared" si="1"/>
        <v>0</v>
      </c>
      <c r="H27" s="31">
        <f t="shared" si="1"/>
        <v>0</v>
      </c>
      <c r="I27" s="31">
        <f t="shared" si="1"/>
        <v>0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  <c r="N27" s="31">
        <f t="shared" si="1"/>
        <v>0</v>
      </c>
      <c r="O27" s="31">
        <f t="shared" si="1"/>
        <v>0</v>
      </c>
      <c r="P27" s="31">
        <f t="shared" si="1"/>
        <v>0</v>
      </c>
      <c r="Q27" s="31">
        <f t="shared" si="1"/>
        <v>0</v>
      </c>
      <c r="R27" s="31">
        <f t="shared" si="1"/>
        <v>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0</v>
      </c>
      <c r="X27" s="31">
        <f t="shared" si="1"/>
        <v>-2322000</v>
      </c>
      <c r="Y27" s="31">
        <f t="shared" si="1"/>
        <v>2322000</v>
      </c>
      <c r="Z27" s="32">
        <f>+IF(X27&lt;&gt;0,+(Y27/X27)*100,0)</f>
        <v>-100</v>
      </c>
      <c r="AA27" s="33">
        <f>SUM(AA21:AA26)</f>
        <v>-2412088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-1451371</v>
      </c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-1451371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-5778501</v>
      </c>
      <c r="D38" s="35">
        <f>+D17+D27+D36</f>
        <v>0</v>
      </c>
      <c r="E38" s="36">
        <f t="shared" si="3"/>
        <v>-4</v>
      </c>
      <c r="F38" s="37">
        <f t="shared" si="3"/>
        <v>-4</v>
      </c>
      <c r="G38" s="37">
        <f t="shared" si="3"/>
        <v>30817728</v>
      </c>
      <c r="H38" s="37">
        <f t="shared" si="3"/>
        <v>-5860379</v>
      </c>
      <c r="I38" s="37">
        <f t="shared" si="3"/>
        <v>-7401380</v>
      </c>
      <c r="J38" s="37">
        <f t="shared" si="3"/>
        <v>17555969</v>
      </c>
      <c r="K38" s="37">
        <f t="shared" si="3"/>
        <v>-12142230</v>
      </c>
      <c r="L38" s="37">
        <f t="shared" si="3"/>
        <v>-6160874</v>
      </c>
      <c r="M38" s="37">
        <f t="shared" si="3"/>
        <v>24073450</v>
      </c>
      <c r="N38" s="37">
        <f t="shared" si="3"/>
        <v>5770346</v>
      </c>
      <c r="O38" s="37">
        <f t="shared" si="3"/>
        <v>-8405000</v>
      </c>
      <c r="P38" s="37">
        <f t="shared" si="3"/>
        <v>-7510201</v>
      </c>
      <c r="Q38" s="37">
        <f t="shared" si="3"/>
        <v>10710441</v>
      </c>
      <c r="R38" s="37">
        <f t="shared" si="3"/>
        <v>-5204760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18121555</v>
      </c>
      <c r="X38" s="37">
        <f t="shared" si="3"/>
        <v>25458518</v>
      </c>
      <c r="Y38" s="37">
        <f t="shared" si="3"/>
        <v>-7336963</v>
      </c>
      <c r="Z38" s="38">
        <f>+IF(X38&lt;&gt;0,+(Y38/X38)*100,0)</f>
        <v>-28.81928555307108</v>
      </c>
      <c r="AA38" s="39">
        <f>+AA17+AA27+AA36</f>
        <v>-4</v>
      </c>
    </row>
    <row r="39" spans="1:27" ht="12.75">
      <c r="A39" s="26" t="s">
        <v>59</v>
      </c>
      <c r="B39" s="20"/>
      <c r="C39" s="35">
        <v>6516364</v>
      </c>
      <c r="D39" s="35"/>
      <c r="E39" s="36"/>
      <c r="F39" s="37"/>
      <c r="G39" s="37">
        <v>737869</v>
      </c>
      <c r="H39" s="37">
        <v>31555597</v>
      </c>
      <c r="I39" s="37">
        <v>25695218</v>
      </c>
      <c r="J39" s="37">
        <v>737869</v>
      </c>
      <c r="K39" s="37">
        <v>18293838</v>
      </c>
      <c r="L39" s="37">
        <v>6151608</v>
      </c>
      <c r="M39" s="37">
        <v>-9266</v>
      </c>
      <c r="N39" s="37">
        <v>18293838</v>
      </c>
      <c r="O39" s="37">
        <v>24064184</v>
      </c>
      <c r="P39" s="37">
        <v>15659184</v>
      </c>
      <c r="Q39" s="37">
        <v>8148983</v>
      </c>
      <c r="R39" s="37">
        <v>24064184</v>
      </c>
      <c r="S39" s="37"/>
      <c r="T39" s="37"/>
      <c r="U39" s="37"/>
      <c r="V39" s="37"/>
      <c r="W39" s="37">
        <v>737869</v>
      </c>
      <c r="X39" s="37"/>
      <c r="Y39" s="37">
        <v>737869</v>
      </c>
      <c r="Z39" s="38"/>
      <c r="AA39" s="39"/>
    </row>
    <row r="40" spans="1:27" ht="12.75">
      <c r="A40" s="45" t="s">
        <v>60</v>
      </c>
      <c r="B40" s="46"/>
      <c r="C40" s="47">
        <v>737863</v>
      </c>
      <c r="D40" s="47"/>
      <c r="E40" s="48">
        <v>-4</v>
      </c>
      <c r="F40" s="49">
        <v>-4</v>
      </c>
      <c r="G40" s="49">
        <v>31555597</v>
      </c>
      <c r="H40" s="49">
        <v>25695218</v>
      </c>
      <c r="I40" s="49">
        <v>18293838</v>
      </c>
      <c r="J40" s="49">
        <v>18293838</v>
      </c>
      <c r="K40" s="49">
        <v>6151608</v>
      </c>
      <c r="L40" s="49">
        <v>-9266</v>
      </c>
      <c r="M40" s="49">
        <v>24064184</v>
      </c>
      <c r="N40" s="49">
        <v>24064184</v>
      </c>
      <c r="O40" s="49">
        <v>15659184</v>
      </c>
      <c r="P40" s="49">
        <v>8148983</v>
      </c>
      <c r="Q40" s="49">
        <v>18859424</v>
      </c>
      <c r="R40" s="49">
        <v>18859424</v>
      </c>
      <c r="S40" s="49"/>
      <c r="T40" s="49"/>
      <c r="U40" s="49"/>
      <c r="V40" s="49"/>
      <c r="W40" s="49">
        <v>18859424</v>
      </c>
      <c r="X40" s="49">
        <v>25458518</v>
      </c>
      <c r="Y40" s="49">
        <v>-6599094</v>
      </c>
      <c r="Z40" s="50">
        <v>-25.92</v>
      </c>
      <c r="AA40" s="51">
        <v>-4</v>
      </c>
    </row>
    <row r="41" spans="1:27" ht="12.75">
      <c r="A41" s="52" t="s">
        <v>84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85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86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48467154</v>
      </c>
      <c r="D6" s="21"/>
      <c r="E6" s="22">
        <v>65709288</v>
      </c>
      <c r="F6" s="23">
        <v>67069000</v>
      </c>
      <c r="G6" s="23">
        <v>2456360</v>
      </c>
      <c r="H6" s="23">
        <v>2720449</v>
      </c>
      <c r="I6" s="23">
        <v>7375847</v>
      </c>
      <c r="J6" s="23">
        <v>12552656</v>
      </c>
      <c r="K6" s="23">
        <v>3882967</v>
      </c>
      <c r="L6" s="23">
        <v>4207739</v>
      </c>
      <c r="M6" s="23">
        <v>2964011</v>
      </c>
      <c r="N6" s="23">
        <v>11054717</v>
      </c>
      <c r="O6" s="23">
        <v>4128181</v>
      </c>
      <c r="P6" s="23">
        <v>2579630</v>
      </c>
      <c r="Q6" s="23">
        <v>4130613</v>
      </c>
      <c r="R6" s="23">
        <v>10838424</v>
      </c>
      <c r="S6" s="23"/>
      <c r="T6" s="23"/>
      <c r="U6" s="23"/>
      <c r="V6" s="23"/>
      <c r="W6" s="23">
        <v>34445797</v>
      </c>
      <c r="X6" s="23">
        <v>50301000</v>
      </c>
      <c r="Y6" s="23">
        <v>-15855203</v>
      </c>
      <c r="Z6" s="24">
        <v>-31.52</v>
      </c>
      <c r="AA6" s="25">
        <v>67069000</v>
      </c>
    </row>
    <row r="7" spans="1:27" ht="12.75">
      <c r="A7" s="26" t="s">
        <v>34</v>
      </c>
      <c r="B7" s="20"/>
      <c r="C7" s="21">
        <v>292043734</v>
      </c>
      <c r="D7" s="21"/>
      <c r="E7" s="22">
        <v>397354372</v>
      </c>
      <c r="F7" s="23">
        <v>403769000</v>
      </c>
      <c r="G7" s="23">
        <v>26734692</v>
      </c>
      <c r="H7" s="23">
        <v>27815206</v>
      </c>
      <c r="I7" s="23">
        <v>25957252</v>
      </c>
      <c r="J7" s="23">
        <v>80507150</v>
      </c>
      <c r="K7" s="23">
        <v>25596484</v>
      </c>
      <c r="L7" s="23">
        <v>27782483</v>
      </c>
      <c r="M7" s="23">
        <v>24774510</v>
      </c>
      <c r="N7" s="23">
        <v>78153477</v>
      </c>
      <c r="O7" s="23">
        <v>28091522</v>
      </c>
      <c r="P7" s="23">
        <v>23599419</v>
      </c>
      <c r="Q7" s="23">
        <v>25357376</v>
      </c>
      <c r="R7" s="23">
        <v>77048317</v>
      </c>
      <c r="S7" s="23"/>
      <c r="T7" s="23"/>
      <c r="U7" s="23"/>
      <c r="V7" s="23"/>
      <c r="W7" s="23">
        <v>235708944</v>
      </c>
      <c r="X7" s="23">
        <v>302796000</v>
      </c>
      <c r="Y7" s="23">
        <v>-67087056</v>
      </c>
      <c r="Z7" s="24">
        <v>-22.16</v>
      </c>
      <c r="AA7" s="25">
        <v>403769000</v>
      </c>
    </row>
    <row r="8" spans="1:27" ht="12.75">
      <c r="A8" s="26" t="s">
        <v>35</v>
      </c>
      <c r="B8" s="20"/>
      <c r="C8" s="21">
        <v>18777406</v>
      </c>
      <c r="D8" s="21"/>
      <c r="E8" s="22">
        <v>19039037</v>
      </c>
      <c r="F8" s="23">
        <v>15947000</v>
      </c>
      <c r="G8" s="23">
        <v>1445145</v>
      </c>
      <c r="H8" s="23">
        <v>4751166</v>
      </c>
      <c r="I8" s="23">
        <v>5685430</v>
      </c>
      <c r="J8" s="23">
        <v>11881741</v>
      </c>
      <c r="K8" s="23">
        <v>5430814</v>
      </c>
      <c r="L8" s="23">
        <v>5008821</v>
      </c>
      <c r="M8" s="23">
        <v>18165786</v>
      </c>
      <c r="N8" s="23">
        <v>28605421</v>
      </c>
      <c r="O8" s="23">
        <v>2291042</v>
      </c>
      <c r="P8" s="23">
        <v>5339085</v>
      </c>
      <c r="Q8" s="23">
        <v>10624838</v>
      </c>
      <c r="R8" s="23">
        <v>18254965</v>
      </c>
      <c r="S8" s="23"/>
      <c r="T8" s="23"/>
      <c r="U8" s="23"/>
      <c r="V8" s="23"/>
      <c r="W8" s="23">
        <v>58742127</v>
      </c>
      <c r="X8" s="23">
        <v>11961000</v>
      </c>
      <c r="Y8" s="23">
        <v>46781127</v>
      </c>
      <c r="Z8" s="24">
        <v>391.11</v>
      </c>
      <c r="AA8" s="25">
        <v>15947000</v>
      </c>
    </row>
    <row r="9" spans="1:27" ht="12.75">
      <c r="A9" s="26" t="s">
        <v>36</v>
      </c>
      <c r="B9" s="20"/>
      <c r="C9" s="21">
        <v>264725506</v>
      </c>
      <c r="D9" s="21"/>
      <c r="E9" s="22">
        <v>160968000</v>
      </c>
      <c r="F9" s="23">
        <v>160968000</v>
      </c>
      <c r="G9" s="23">
        <v>66473000</v>
      </c>
      <c r="H9" s="23">
        <v>2472000</v>
      </c>
      <c r="I9" s="23"/>
      <c r="J9" s="23">
        <v>68945000</v>
      </c>
      <c r="K9" s="23"/>
      <c r="L9" s="23">
        <v>2706324</v>
      </c>
      <c r="M9" s="23">
        <v>52840000</v>
      </c>
      <c r="N9" s="23">
        <v>55546324</v>
      </c>
      <c r="O9" s="23"/>
      <c r="P9" s="23"/>
      <c r="Q9" s="23">
        <v>39630000</v>
      </c>
      <c r="R9" s="23">
        <v>39630000</v>
      </c>
      <c r="S9" s="23"/>
      <c r="T9" s="23"/>
      <c r="U9" s="23"/>
      <c r="V9" s="23"/>
      <c r="W9" s="23">
        <v>164121324</v>
      </c>
      <c r="X9" s="23">
        <v>160968000</v>
      </c>
      <c r="Y9" s="23">
        <v>3153324</v>
      </c>
      <c r="Z9" s="24">
        <v>1.96</v>
      </c>
      <c r="AA9" s="25">
        <v>160968000</v>
      </c>
    </row>
    <row r="10" spans="1:27" ht="12.75">
      <c r="A10" s="26" t="s">
        <v>37</v>
      </c>
      <c r="B10" s="20"/>
      <c r="C10" s="21"/>
      <c r="D10" s="21"/>
      <c r="E10" s="22">
        <v>86349000</v>
      </c>
      <c r="F10" s="23">
        <v>48349000</v>
      </c>
      <c r="G10" s="23">
        <v>14780000</v>
      </c>
      <c r="H10" s="23"/>
      <c r="I10" s="23">
        <v>1762000</v>
      </c>
      <c r="J10" s="23">
        <v>16542000</v>
      </c>
      <c r="K10" s="23">
        <v>547000</v>
      </c>
      <c r="L10" s="23"/>
      <c r="M10" s="23">
        <v>13041000</v>
      </c>
      <c r="N10" s="23">
        <v>13588000</v>
      </c>
      <c r="O10" s="23"/>
      <c r="P10" s="23">
        <v>725000</v>
      </c>
      <c r="Q10" s="23">
        <v>2528315</v>
      </c>
      <c r="R10" s="23">
        <v>3253315</v>
      </c>
      <c r="S10" s="23"/>
      <c r="T10" s="23"/>
      <c r="U10" s="23"/>
      <c r="V10" s="23"/>
      <c r="W10" s="23">
        <v>33383315</v>
      </c>
      <c r="X10" s="23">
        <v>32232000</v>
      </c>
      <c r="Y10" s="23">
        <v>1151315</v>
      </c>
      <c r="Z10" s="24">
        <v>3.57</v>
      </c>
      <c r="AA10" s="25">
        <v>48349000</v>
      </c>
    </row>
    <row r="11" spans="1:27" ht="12.75">
      <c r="A11" s="26" t="s">
        <v>38</v>
      </c>
      <c r="B11" s="20"/>
      <c r="C11" s="21">
        <v>17724177</v>
      </c>
      <c r="D11" s="21"/>
      <c r="E11" s="22">
        <v>14567041</v>
      </c>
      <c r="F11" s="23"/>
      <c r="G11" s="23">
        <v>137893</v>
      </c>
      <c r="H11" s="23">
        <v>111018</v>
      </c>
      <c r="I11" s="23">
        <v>108419</v>
      </c>
      <c r="J11" s="23">
        <v>357330</v>
      </c>
      <c r="K11" s="23">
        <v>102746</v>
      </c>
      <c r="L11" s="23">
        <v>121820</v>
      </c>
      <c r="M11" s="23">
        <v>85985</v>
      </c>
      <c r="N11" s="23">
        <v>310551</v>
      </c>
      <c r="O11" s="23">
        <v>141964</v>
      </c>
      <c r="P11" s="23">
        <v>111830</v>
      </c>
      <c r="Q11" s="23">
        <v>148779</v>
      </c>
      <c r="R11" s="23">
        <v>402573</v>
      </c>
      <c r="S11" s="23"/>
      <c r="T11" s="23"/>
      <c r="U11" s="23"/>
      <c r="V11" s="23"/>
      <c r="W11" s="23">
        <v>1070454</v>
      </c>
      <c r="X11" s="23"/>
      <c r="Y11" s="23">
        <v>1070454</v>
      </c>
      <c r="Z11" s="24"/>
      <c r="AA11" s="25"/>
    </row>
    <row r="12" spans="1:27" ht="12.75">
      <c r="A12" s="26" t="s">
        <v>39</v>
      </c>
      <c r="B12" s="20"/>
      <c r="C12" s="21">
        <v>11831</v>
      </c>
      <c r="D12" s="21"/>
      <c r="E12" s="22"/>
      <c r="F12" s="23">
        <v>14567000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>
        <v>10926000</v>
      </c>
      <c r="Y12" s="23">
        <v>-10926000</v>
      </c>
      <c r="Z12" s="24">
        <v>-100</v>
      </c>
      <c r="AA12" s="25">
        <v>14567000</v>
      </c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-542968901</v>
      </c>
      <c r="D14" s="21"/>
      <c r="E14" s="22">
        <v>-659540988</v>
      </c>
      <c r="F14" s="23">
        <v>-633440000</v>
      </c>
      <c r="G14" s="23">
        <v>-108565632</v>
      </c>
      <c r="H14" s="23">
        <v>-36606157</v>
      </c>
      <c r="I14" s="23">
        <v>-39561581</v>
      </c>
      <c r="J14" s="23">
        <v>-184733370</v>
      </c>
      <c r="K14" s="23">
        <v>-22905297</v>
      </c>
      <c r="L14" s="23">
        <v>-27875467</v>
      </c>
      <c r="M14" s="23">
        <v>-95401526</v>
      </c>
      <c r="N14" s="23">
        <v>-146182290</v>
      </c>
      <c r="O14" s="23">
        <v>-45788311</v>
      </c>
      <c r="P14" s="23">
        <v>-27812012</v>
      </c>
      <c r="Q14" s="23">
        <v>-79705087</v>
      </c>
      <c r="R14" s="23">
        <v>-153305410</v>
      </c>
      <c r="S14" s="23"/>
      <c r="T14" s="23"/>
      <c r="U14" s="23"/>
      <c r="V14" s="23"/>
      <c r="W14" s="23">
        <v>-484221070</v>
      </c>
      <c r="X14" s="23">
        <v>-474345000</v>
      </c>
      <c r="Y14" s="23">
        <v>-9876070</v>
      </c>
      <c r="Z14" s="24">
        <v>2.08</v>
      </c>
      <c r="AA14" s="25">
        <v>-633440000</v>
      </c>
    </row>
    <row r="15" spans="1:27" ht="12.75">
      <c r="A15" s="26" t="s">
        <v>42</v>
      </c>
      <c r="B15" s="20"/>
      <c r="C15" s="21">
        <v>-8562250</v>
      </c>
      <c r="D15" s="21"/>
      <c r="E15" s="22">
        <v>-2699000</v>
      </c>
      <c r="F15" s="23">
        <v>-2354000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5">
        <v>-2354000</v>
      </c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90218657</v>
      </c>
      <c r="D17" s="29">
        <f>SUM(D6:D16)</f>
        <v>0</v>
      </c>
      <c r="E17" s="30">
        <f t="shared" si="0"/>
        <v>81746750</v>
      </c>
      <c r="F17" s="31">
        <f t="shared" si="0"/>
        <v>74875000</v>
      </c>
      <c r="G17" s="31">
        <f t="shared" si="0"/>
        <v>3461458</v>
      </c>
      <c r="H17" s="31">
        <f t="shared" si="0"/>
        <v>1263682</v>
      </c>
      <c r="I17" s="31">
        <f t="shared" si="0"/>
        <v>1327367</v>
      </c>
      <c r="J17" s="31">
        <f t="shared" si="0"/>
        <v>6052507</v>
      </c>
      <c r="K17" s="31">
        <f t="shared" si="0"/>
        <v>12654714</v>
      </c>
      <c r="L17" s="31">
        <f t="shared" si="0"/>
        <v>11951720</v>
      </c>
      <c r="M17" s="31">
        <f t="shared" si="0"/>
        <v>16469766</v>
      </c>
      <c r="N17" s="31">
        <f t="shared" si="0"/>
        <v>41076200</v>
      </c>
      <c r="O17" s="31">
        <f t="shared" si="0"/>
        <v>-11135602</v>
      </c>
      <c r="P17" s="31">
        <f t="shared" si="0"/>
        <v>4542952</v>
      </c>
      <c r="Q17" s="31">
        <f t="shared" si="0"/>
        <v>2714834</v>
      </c>
      <c r="R17" s="31">
        <f t="shared" si="0"/>
        <v>-3877816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43250891</v>
      </c>
      <c r="X17" s="31">
        <f t="shared" si="0"/>
        <v>94839000</v>
      </c>
      <c r="Y17" s="31">
        <f t="shared" si="0"/>
        <v>-51588109</v>
      </c>
      <c r="Z17" s="32">
        <f>+IF(X17&lt;&gt;0,+(Y17/X17)*100,0)</f>
        <v>-54.39545861934436</v>
      </c>
      <c r="AA17" s="33">
        <f>SUM(AA6:AA16)</f>
        <v>74875000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-108917557</v>
      </c>
      <c r="D26" s="21"/>
      <c r="E26" s="22">
        <v>-102687528</v>
      </c>
      <c r="F26" s="23">
        <v>-72094000</v>
      </c>
      <c r="G26" s="23">
        <v>-1875245</v>
      </c>
      <c r="H26" s="23">
        <v>-2478185</v>
      </c>
      <c r="I26" s="23">
        <v>-914701</v>
      </c>
      <c r="J26" s="23">
        <v>-5268131</v>
      </c>
      <c r="K26" s="23">
        <v>-13558721</v>
      </c>
      <c r="L26" s="23">
        <v>-10190068</v>
      </c>
      <c r="M26" s="23">
        <v>-1807933</v>
      </c>
      <c r="N26" s="23">
        <v>-25556722</v>
      </c>
      <c r="O26" s="23">
        <v>-5424163</v>
      </c>
      <c r="P26" s="23">
        <v>-3383372</v>
      </c>
      <c r="Q26" s="23">
        <v>-3369904</v>
      </c>
      <c r="R26" s="23">
        <v>-12177439</v>
      </c>
      <c r="S26" s="23"/>
      <c r="T26" s="23"/>
      <c r="U26" s="23"/>
      <c r="V26" s="23"/>
      <c r="W26" s="23">
        <v>-43002292</v>
      </c>
      <c r="X26" s="23">
        <v>-54072000</v>
      </c>
      <c r="Y26" s="23">
        <v>11069708</v>
      </c>
      <c r="Z26" s="24">
        <v>-20.47</v>
      </c>
      <c r="AA26" s="25">
        <v>-72094000</v>
      </c>
    </row>
    <row r="27" spans="1:27" ht="12.75">
      <c r="A27" s="27" t="s">
        <v>51</v>
      </c>
      <c r="B27" s="28"/>
      <c r="C27" s="29">
        <f aca="true" t="shared" si="1" ref="C27:Y27">SUM(C21:C26)</f>
        <v>-108917557</v>
      </c>
      <c r="D27" s="29">
        <f>SUM(D21:D26)</f>
        <v>0</v>
      </c>
      <c r="E27" s="30">
        <f t="shared" si="1"/>
        <v>-102687528</v>
      </c>
      <c r="F27" s="31">
        <f t="shared" si="1"/>
        <v>-72094000</v>
      </c>
      <c r="G27" s="31">
        <f t="shared" si="1"/>
        <v>-1875245</v>
      </c>
      <c r="H27" s="31">
        <f t="shared" si="1"/>
        <v>-2478185</v>
      </c>
      <c r="I27" s="31">
        <f t="shared" si="1"/>
        <v>-914701</v>
      </c>
      <c r="J27" s="31">
        <f t="shared" si="1"/>
        <v>-5268131</v>
      </c>
      <c r="K27" s="31">
        <f t="shared" si="1"/>
        <v>-13558721</v>
      </c>
      <c r="L27" s="31">
        <f t="shared" si="1"/>
        <v>-10190068</v>
      </c>
      <c r="M27" s="31">
        <f t="shared" si="1"/>
        <v>-1807933</v>
      </c>
      <c r="N27" s="31">
        <f t="shared" si="1"/>
        <v>-25556722</v>
      </c>
      <c r="O27" s="31">
        <f t="shared" si="1"/>
        <v>-5424163</v>
      </c>
      <c r="P27" s="31">
        <f t="shared" si="1"/>
        <v>-3383372</v>
      </c>
      <c r="Q27" s="31">
        <f t="shared" si="1"/>
        <v>-3369904</v>
      </c>
      <c r="R27" s="31">
        <f t="shared" si="1"/>
        <v>-12177439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-43002292</v>
      </c>
      <c r="X27" s="31">
        <f t="shared" si="1"/>
        <v>-54072000</v>
      </c>
      <c r="Y27" s="31">
        <f t="shared" si="1"/>
        <v>11069708</v>
      </c>
      <c r="Z27" s="32">
        <f>+IF(X27&lt;&gt;0,+(Y27/X27)*100,0)</f>
        <v>-20.472163041870097</v>
      </c>
      <c r="AA27" s="33">
        <f>SUM(AA21:AA26)</f>
        <v>-72094000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>
        <v>1150033</v>
      </c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-1165651</v>
      </c>
      <c r="D35" s="21"/>
      <c r="E35" s="22">
        <v>-3200000</v>
      </c>
      <c r="F35" s="23">
        <v>-3200000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>
        <v>-2400000</v>
      </c>
      <c r="Y35" s="23">
        <v>2400000</v>
      </c>
      <c r="Z35" s="24">
        <v>-100</v>
      </c>
      <c r="AA35" s="25">
        <v>-3200000</v>
      </c>
    </row>
    <row r="36" spans="1:27" ht="12.75">
      <c r="A36" s="27" t="s">
        <v>57</v>
      </c>
      <c r="B36" s="28"/>
      <c r="C36" s="29">
        <f aca="true" t="shared" si="2" ref="C36:Y36">SUM(C31:C35)</f>
        <v>-15618</v>
      </c>
      <c r="D36" s="29">
        <f>SUM(D31:D35)</f>
        <v>0</v>
      </c>
      <c r="E36" s="30">
        <f t="shared" si="2"/>
        <v>-3200000</v>
      </c>
      <c r="F36" s="31">
        <f t="shared" si="2"/>
        <v>-3200000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-2400000</v>
      </c>
      <c r="Y36" s="31">
        <f t="shared" si="2"/>
        <v>2400000</v>
      </c>
      <c r="Z36" s="32">
        <f>+IF(X36&lt;&gt;0,+(Y36/X36)*100,0)</f>
        <v>-100</v>
      </c>
      <c r="AA36" s="33">
        <f>SUM(AA31:AA35)</f>
        <v>-3200000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-18714518</v>
      </c>
      <c r="D38" s="35">
        <f>+D17+D27+D36</f>
        <v>0</v>
      </c>
      <c r="E38" s="36">
        <f t="shared" si="3"/>
        <v>-24140778</v>
      </c>
      <c r="F38" s="37">
        <f t="shared" si="3"/>
        <v>-419000</v>
      </c>
      <c r="G38" s="37">
        <f t="shared" si="3"/>
        <v>1586213</v>
      </c>
      <c r="H38" s="37">
        <f t="shared" si="3"/>
        <v>-1214503</v>
      </c>
      <c r="I38" s="37">
        <f t="shared" si="3"/>
        <v>412666</v>
      </c>
      <c r="J38" s="37">
        <f t="shared" si="3"/>
        <v>784376</v>
      </c>
      <c r="K38" s="37">
        <f t="shared" si="3"/>
        <v>-904007</v>
      </c>
      <c r="L38" s="37">
        <f t="shared" si="3"/>
        <v>1761652</v>
      </c>
      <c r="M38" s="37">
        <f t="shared" si="3"/>
        <v>14661833</v>
      </c>
      <c r="N38" s="37">
        <f t="shared" si="3"/>
        <v>15519478</v>
      </c>
      <c r="O38" s="37">
        <f t="shared" si="3"/>
        <v>-16559765</v>
      </c>
      <c r="P38" s="37">
        <f t="shared" si="3"/>
        <v>1159580</v>
      </c>
      <c r="Q38" s="37">
        <f t="shared" si="3"/>
        <v>-655070</v>
      </c>
      <c r="R38" s="37">
        <f t="shared" si="3"/>
        <v>-16055255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248599</v>
      </c>
      <c r="X38" s="37">
        <f t="shared" si="3"/>
        <v>38367000</v>
      </c>
      <c r="Y38" s="37">
        <f t="shared" si="3"/>
        <v>-38118401</v>
      </c>
      <c r="Z38" s="38">
        <f>+IF(X38&lt;&gt;0,+(Y38/X38)*100,0)</f>
        <v>-99.35204993874945</v>
      </c>
      <c r="AA38" s="39">
        <f>+AA17+AA27+AA36</f>
        <v>-419000</v>
      </c>
    </row>
    <row r="39" spans="1:27" ht="12.75">
      <c r="A39" s="26" t="s">
        <v>59</v>
      </c>
      <c r="B39" s="20"/>
      <c r="C39" s="35">
        <v>30560306</v>
      </c>
      <c r="D39" s="35"/>
      <c r="E39" s="36">
        <v>30560000</v>
      </c>
      <c r="F39" s="37">
        <v>11846000</v>
      </c>
      <c r="G39" s="37">
        <v>5063141</v>
      </c>
      <c r="H39" s="37">
        <v>6649354</v>
      </c>
      <c r="I39" s="37">
        <v>5434851</v>
      </c>
      <c r="J39" s="37">
        <v>5063141</v>
      </c>
      <c r="K39" s="37">
        <v>5847517</v>
      </c>
      <c r="L39" s="37">
        <v>4943510</v>
      </c>
      <c r="M39" s="37">
        <v>6705162</v>
      </c>
      <c r="N39" s="37">
        <v>5847517</v>
      </c>
      <c r="O39" s="37">
        <v>21366995</v>
      </c>
      <c r="P39" s="37">
        <v>4807230</v>
      </c>
      <c r="Q39" s="37">
        <v>5966810</v>
      </c>
      <c r="R39" s="37">
        <v>21366995</v>
      </c>
      <c r="S39" s="37"/>
      <c r="T39" s="37"/>
      <c r="U39" s="37"/>
      <c r="V39" s="37"/>
      <c r="W39" s="37">
        <v>5063141</v>
      </c>
      <c r="X39" s="37">
        <v>11846000</v>
      </c>
      <c r="Y39" s="37">
        <v>-6782859</v>
      </c>
      <c r="Z39" s="38">
        <v>-57.26</v>
      </c>
      <c r="AA39" s="39">
        <v>11846000</v>
      </c>
    </row>
    <row r="40" spans="1:27" ht="12.75">
      <c r="A40" s="45" t="s">
        <v>60</v>
      </c>
      <c r="B40" s="46"/>
      <c r="C40" s="47">
        <v>11845788</v>
      </c>
      <c r="D40" s="47"/>
      <c r="E40" s="48">
        <v>6419222</v>
      </c>
      <c r="F40" s="49">
        <v>11427000</v>
      </c>
      <c r="G40" s="49">
        <v>6649354</v>
      </c>
      <c r="H40" s="49">
        <v>5434851</v>
      </c>
      <c r="I40" s="49">
        <v>5847517</v>
      </c>
      <c r="J40" s="49">
        <v>5847517</v>
      </c>
      <c r="K40" s="49">
        <v>4943510</v>
      </c>
      <c r="L40" s="49">
        <v>6705162</v>
      </c>
      <c r="M40" s="49">
        <v>21366995</v>
      </c>
      <c r="N40" s="49">
        <v>21366995</v>
      </c>
      <c r="O40" s="49">
        <v>4807230</v>
      </c>
      <c r="P40" s="49">
        <v>5966810</v>
      </c>
      <c r="Q40" s="49">
        <v>5311740</v>
      </c>
      <c r="R40" s="49">
        <v>5311740</v>
      </c>
      <c r="S40" s="49"/>
      <c r="T40" s="49"/>
      <c r="U40" s="49"/>
      <c r="V40" s="49"/>
      <c r="W40" s="49">
        <v>5311740</v>
      </c>
      <c r="X40" s="49">
        <v>50213000</v>
      </c>
      <c r="Y40" s="49">
        <v>-44901260</v>
      </c>
      <c r="Z40" s="50">
        <v>-89.42</v>
      </c>
      <c r="AA40" s="51">
        <v>11427000</v>
      </c>
    </row>
    <row r="41" spans="1:27" ht="12.75">
      <c r="A41" s="52" t="s">
        <v>84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85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86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>
        <v>12846733</v>
      </c>
      <c r="F6" s="23">
        <v>12846733</v>
      </c>
      <c r="G6" s="23">
        <v>273318</v>
      </c>
      <c r="H6" s="23">
        <v>388714</v>
      </c>
      <c r="I6" s="23">
        <v>420710</v>
      </c>
      <c r="J6" s="23">
        <v>1082742</v>
      </c>
      <c r="K6" s="23">
        <v>369082</v>
      </c>
      <c r="L6" s="23">
        <v>418135</v>
      </c>
      <c r="M6" s="23">
        <v>148519</v>
      </c>
      <c r="N6" s="23">
        <v>935736</v>
      </c>
      <c r="O6" s="23">
        <v>628210</v>
      </c>
      <c r="P6" s="23">
        <v>2219697</v>
      </c>
      <c r="Q6" s="23">
        <v>1923727</v>
      </c>
      <c r="R6" s="23">
        <v>4771634</v>
      </c>
      <c r="S6" s="23"/>
      <c r="T6" s="23"/>
      <c r="U6" s="23"/>
      <c r="V6" s="23"/>
      <c r="W6" s="23">
        <v>6790112</v>
      </c>
      <c r="X6" s="23">
        <v>8452000</v>
      </c>
      <c r="Y6" s="23">
        <v>-1661888</v>
      </c>
      <c r="Z6" s="24">
        <v>-19.66</v>
      </c>
      <c r="AA6" s="25">
        <v>12846733</v>
      </c>
    </row>
    <row r="7" spans="1:27" ht="12.75">
      <c r="A7" s="26" t="s">
        <v>34</v>
      </c>
      <c r="B7" s="20"/>
      <c r="C7" s="21">
        <v>37904777</v>
      </c>
      <c r="D7" s="21"/>
      <c r="E7" s="22">
        <v>27339787</v>
      </c>
      <c r="F7" s="23">
        <v>27339787</v>
      </c>
      <c r="G7" s="23">
        <v>1622624</v>
      </c>
      <c r="H7" s="23">
        <v>2441056</v>
      </c>
      <c r="I7" s="23">
        <v>2091214</v>
      </c>
      <c r="J7" s="23">
        <v>6154894</v>
      </c>
      <c r="K7" s="23">
        <v>1989230</v>
      </c>
      <c r="L7" s="23">
        <v>2016271</v>
      </c>
      <c r="M7" s="23">
        <v>1156455</v>
      </c>
      <c r="N7" s="23">
        <v>5161956</v>
      </c>
      <c r="O7" s="23">
        <v>3345362</v>
      </c>
      <c r="P7" s="23">
        <v>2250337</v>
      </c>
      <c r="Q7" s="23">
        <v>1680702</v>
      </c>
      <c r="R7" s="23">
        <v>7276401</v>
      </c>
      <c r="S7" s="23"/>
      <c r="T7" s="23"/>
      <c r="U7" s="23"/>
      <c r="V7" s="23"/>
      <c r="W7" s="23">
        <v>18593251</v>
      </c>
      <c r="X7" s="23">
        <v>12418083</v>
      </c>
      <c r="Y7" s="23">
        <v>6175168</v>
      </c>
      <c r="Z7" s="24">
        <v>49.73</v>
      </c>
      <c r="AA7" s="25">
        <v>27339787</v>
      </c>
    </row>
    <row r="8" spans="1:27" ht="12.75">
      <c r="A8" s="26" t="s">
        <v>35</v>
      </c>
      <c r="B8" s="20"/>
      <c r="C8" s="21"/>
      <c r="D8" s="21"/>
      <c r="E8" s="22">
        <v>4542961</v>
      </c>
      <c r="F8" s="23">
        <v>4542961</v>
      </c>
      <c r="G8" s="23">
        <v>66117</v>
      </c>
      <c r="H8" s="23">
        <v>103847</v>
      </c>
      <c r="I8" s="23">
        <v>137592</v>
      </c>
      <c r="J8" s="23">
        <v>307556</v>
      </c>
      <c r="K8" s="23">
        <v>46133</v>
      </c>
      <c r="L8" s="23">
        <v>110895</v>
      </c>
      <c r="M8" s="23">
        <v>18058</v>
      </c>
      <c r="N8" s="23">
        <v>175086</v>
      </c>
      <c r="O8" s="23">
        <v>122328</v>
      </c>
      <c r="P8" s="23">
        <v>91222</v>
      </c>
      <c r="Q8" s="23">
        <v>58655</v>
      </c>
      <c r="R8" s="23">
        <v>272205</v>
      </c>
      <c r="S8" s="23"/>
      <c r="T8" s="23"/>
      <c r="U8" s="23"/>
      <c r="V8" s="23"/>
      <c r="W8" s="23">
        <v>754847</v>
      </c>
      <c r="X8" s="23">
        <v>3186000</v>
      </c>
      <c r="Y8" s="23">
        <v>-2431153</v>
      </c>
      <c r="Z8" s="24">
        <v>-76.31</v>
      </c>
      <c r="AA8" s="25">
        <v>4542961</v>
      </c>
    </row>
    <row r="9" spans="1:27" ht="12.75">
      <c r="A9" s="26" t="s">
        <v>36</v>
      </c>
      <c r="B9" s="20"/>
      <c r="C9" s="21">
        <v>69891999</v>
      </c>
      <c r="D9" s="21"/>
      <c r="E9" s="22">
        <v>50227000</v>
      </c>
      <c r="F9" s="23">
        <v>50227000</v>
      </c>
      <c r="G9" s="23">
        <v>19750000</v>
      </c>
      <c r="H9" s="23">
        <v>2075000</v>
      </c>
      <c r="I9" s="23"/>
      <c r="J9" s="23">
        <v>21825000</v>
      </c>
      <c r="K9" s="23"/>
      <c r="L9" s="23">
        <v>11005000</v>
      </c>
      <c r="M9" s="23"/>
      <c r="N9" s="23">
        <v>11005000</v>
      </c>
      <c r="O9" s="23"/>
      <c r="P9" s="23"/>
      <c r="Q9" s="23">
        <v>12150000</v>
      </c>
      <c r="R9" s="23">
        <v>12150000</v>
      </c>
      <c r="S9" s="23"/>
      <c r="T9" s="23"/>
      <c r="U9" s="23"/>
      <c r="V9" s="23"/>
      <c r="W9" s="23">
        <v>44980000</v>
      </c>
      <c r="X9" s="23">
        <v>35535000</v>
      </c>
      <c r="Y9" s="23">
        <v>9445000</v>
      </c>
      <c r="Z9" s="24">
        <v>26.58</v>
      </c>
      <c r="AA9" s="25">
        <v>50227000</v>
      </c>
    </row>
    <row r="10" spans="1:27" ht="12.75">
      <c r="A10" s="26" t="s">
        <v>37</v>
      </c>
      <c r="B10" s="20"/>
      <c r="C10" s="21"/>
      <c r="D10" s="21"/>
      <c r="E10" s="22">
        <v>71636004</v>
      </c>
      <c r="F10" s="23">
        <v>71636004</v>
      </c>
      <c r="G10" s="23">
        <v>5161000</v>
      </c>
      <c r="H10" s="23">
        <v>7500000</v>
      </c>
      <c r="I10" s="23"/>
      <c r="J10" s="23">
        <v>12661000</v>
      </c>
      <c r="K10" s="23">
        <v>16500000</v>
      </c>
      <c r="L10" s="23"/>
      <c r="M10" s="23">
        <v>11474000</v>
      </c>
      <c r="N10" s="23">
        <v>27974000</v>
      </c>
      <c r="O10" s="23"/>
      <c r="P10" s="23"/>
      <c r="Q10" s="23">
        <v>20140000</v>
      </c>
      <c r="R10" s="23">
        <v>20140000</v>
      </c>
      <c r="S10" s="23"/>
      <c r="T10" s="23"/>
      <c r="U10" s="23"/>
      <c r="V10" s="23"/>
      <c r="W10" s="23">
        <v>60775000</v>
      </c>
      <c r="X10" s="23">
        <v>53727003</v>
      </c>
      <c r="Y10" s="23">
        <v>7047997</v>
      </c>
      <c r="Z10" s="24">
        <v>13.12</v>
      </c>
      <c r="AA10" s="25">
        <v>71636004</v>
      </c>
    </row>
    <row r="11" spans="1:27" ht="12.75">
      <c r="A11" s="26" t="s">
        <v>38</v>
      </c>
      <c r="B11" s="20"/>
      <c r="C11" s="21">
        <v>231731</v>
      </c>
      <c r="D11" s="21"/>
      <c r="E11" s="22">
        <v>936000</v>
      </c>
      <c r="F11" s="23">
        <v>936000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>
        <v>2403</v>
      </c>
      <c r="R11" s="23">
        <v>2403</v>
      </c>
      <c r="S11" s="23"/>
      <c r="T11" s="23"/>
      <c r="U11" s="23"/>
      <c r="V11" s="23"/>
      <c r="W11" s="23">
        <v>2403</v>
      </c>
      <c r="X11" s="23"/>
      <c r="Y11" s="23">
        <v>2403</v>
      </c>
      <c r="Z11" s="24"/>
      <c r="AA11" s="25">
        <v>936000</v>
      </c>
    </row>
    <row r="12" spans="1:27" ht="12.75">
      <c r="A12" s="26" t="s">
        <v>39</v>
      </c>
      <c r="B12" s="20"/>
      <c r="C12" s="21">
        <v>6866</v>
      </c>
      <c r="D12" s="21"/>
      <c r="E12" s="22">
        <v>4000</v>
      </c>
      <c r="F12" s="23">
        <v>4000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>
        <v>4000</v>
      </c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-95160448</v>
      </c>
      <c r="D14" s="21"/>
      <c r="E14" s="22">
        <v>-103559410</v>
      </c>
      <c r="F14" s="23">
        <v>-103559410</v>
      </c>
      <c r="G14" s="23">
        <v>-9695839</v>
      </c>
      <c r="H14" s="23">
        <v>-3916497</v>
      </c>
      <c r="I14" s="23">
        <v>-5560602</v>
      </c>
      <c r="J14" s="23">
        <v>-19172938</v>
      </c>
      <c r="K14" s="23">
        <v>-6712413</v>
      </c>
      <c r="L14" s="23">
        <v>-10857597</v>
      </c>
      <c r="M14" s="23">
        <v>-11473208</v>
      </c>
      <c r="N14" s="23">
        <v>-29043218</v>
      </c>
      <c r="O14" s="23">
        <v>-8933463</v>
      </c>
      <c r="P14" s="23">
        <v>-4893267</v>
      </c>
      <c r="Q14" s="23">
        <v>-11404871</v>
      </c>
      <c r="R14" s="23">
        <v>-25231601</v>
      </c>
      <c r="S14" s="23"/>
      <c r="T14" s="23"/>
      <c r="U14" s="23"/>
      <c r="V14" s="23"/>
      <c r="W14" s="23">
        <v>-73447757</v>
      </c>
      <c r="X14" s="23">
        <v>-66033500</v>
      </c>
      <c r="Y14" s="23">
        <v>-7414257</v>
      </c>
      <c r="Z14" s="24">
        <v>11.23</v>
      </c>
      <c r="AA14" s="25">
        <v>-103559410</v>
      </c>
    </row>
    <row r="15" spans="1:27" ht="12.75">
      <c r="A15" s="26" t="s">
        <v>42</v>
      </c>
      <c r="B15" s="20"/>
      <c r="C15" s="21">
        <v>-1521945</v>
      </c>
      <c r="D15" s="21"/>
      <c r="E15" s="22">
        <v>-53004</v>
      </c>
      <c r="F15" s="23">
        <v>-53004</v>
      </c>
      <c r="G15" s="23">
        <v>-38838</v>
      </c>
      <c r="H15" s="23"/>
      <c r="I15" s="23">
        <v>-1324</v>
      </c>
      <c r="J15" s="23">
        <v>-40162</v>
      </c>
      <c r="K15" s="23">
        <v>-3847</v>
      </c>
      <c r="L15" s="23">
        <v>-7947</v>
      </c>
      <c r="M15" s="23">
        <v>-34163</v>
      </c>
      <c r="N15" s="23">
        <v>-45957</v>
      </c>
      <c r="O15" s="23">
        <v>-1569</v>
      </c>
      <c r="P15" s="23">
        <v>-1773</v>
      </c>
      <c r="Q15" s="23">
        <v>-9554</v>
      </c>
      <c r="R15" s="23">
        <v>-12896</v>
      </c>
      <c r="S15" s="23"/>
      <c r="T15" s="23"/>
      <c r="U15" s="23"/>
      <c r="V15" s="23"/>
      <c r="W15" s="23">
        <v>-99015</v>
      </c>
      <c r="X15" s="23">
        <v>-39753</v>
      </c>
      <c r="Y15" s="23">
        <v>-59262</v>
      </c>
      <c r="Z15" s="24">
        <v>149.08</v>
      </c>
      <c r="AA15" s="25">
        <v>-53004</v>
      </c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11352980</v>
      </c>
      <c r="D17" s="29">
        <f>SUM(D6:D16)</f>
        <v>0</v>
      </c>
      <c r="E17" s="30">
        <f t="shared" si="0"/>
        <v>63920071</v>
      </c>
      <c r="F17" s="31">
        <f t="shared" si="0"/>
        <v>63920071</v>
      </c>
      <c r="G17" s="31">
        <f t="shared" si="0"/>
        <v>17138382</v>
      </c>
      <c r="H17" s="31">
        <f t="shared" si="0"/>
        <v>8592120</v>
      </c>
      <c r="I17" s="31">
        <f t="shared" si="0"/>
        <v>-2912410</v>
      </c>
      <c r="J17" s="31">
        <f t="shared" si="0"/>
        <v>22818092</v>
      </c>
      <c r="K17" s="31">
        <f t="shared" si="0"/>
        <v>12188185</v>
      </c>
      <c r="L17" s="31">
        <f t="shared" si="0"/>
        <v>2684757</v>
      </c>
      <c r="M17" s="31">
        <f t="shared" si="0"/>
        <v>1289661</v>
      </c>
      <c r="N17" s="31">
        <f t="shared" si="0"/>
        <v>16162603</v>
      </c>
      <c r="O17" s="31">
        <f t="shared" si="0"/>
        <v>-4839132</v>
      </c>
      <c r="P17" s="31">
        <f t="shared" si="0"/>
        <v>-333784</v>
      </c>
      <c r="Q17" s="31">
        <f t="shared" si="0"/>
        <v>24541062</v>
      </c>
      <c r="R17" s="31">
        <f t="shared" si="0"/>
        <v>19368146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58348841</v>
      </c>
      <c r="X17" s="31">
        <f t="shared" si="0"/>
        <v>47244833</v>
      </c>
      <c r="Y17" s="31">
        <f t="shared" si="0"/>
        <v>11104008</v>
      </c>
      <c r="Z17" s="32">
        <f>+IF(X17&lt;&gt;0,+(Y17/X17)*100,0)</f>
        <v>23.503116203204698</v>
      </c>
      <c r="AA17" s="33">
        <f>SUM(AA6:AA16)</f>
        <v>63920071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>
        <v>11044447</v>
      </c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-24769863</v>
      </c>
      <c r="D26" s="21"/>
      <c r="E26" s="22">
        <v>-71636000</v>
      </c>
      <c r="F26" s="23">
        <v>-71636000</v>
      </c>
      <c r="G26" s="23">
        <v>-2031601</v>
      </c>
      <c r="H26" s="23">
        <v>-2214541</v>
      </c>
      <c r="I26" s="23">
        <v>-1007482</v>
      </c>
      <c r="J26" s="23">
        <v>-5253624</v>
      </c>
      <c r="K26" s="23">
        <v>-12388880</v>
      </c>
      <c r="L26" s="23">
        <v>-676160</v>
      </c>
      <c r="M26" s="23">
        <v>-852806</v>
      </c>
      <c r="N26" s="23">
        <v>-13917846</v>
      </c>
      <c r="O26" s="23">
        <v>-307433</v>
      </c>
      <c r="P26" s="23">
        <v>-15001456</v>
      </c>
      <c r="Q26" s="23">
        <v>-480250</v>
      </c>
      <c r="R26" s="23">
        <v>-15789139</v>
      </c>
      <c r="S26" s="23"/>
      <c r="T26" s="23"/>
      <c r="U26" s="23"/>
      <c r="V26" s="23"/>
      <c r="W26" s="23">
        <v>-34960609</v>
      </c>
      <c r="X26" s="23">
        <v>-53729667</v>
      </c>
      <c r="Y26" s="23">
        <v>18769058</v>
      </c>
      <c r="Z26" s="24">
        <v>-34.93</v>
      </c>
      <c r="AA26" s="25">
        <v>-71636000</v>
      </c>
    </row>
    <row r="27" spans="1:27" ht="12.75">
      <c r="A27" s="27" t="s">
        <v>51</v>
      </c>
      <c r="B27" s="28"/>
      <c r="C27" s="29">
        <f aca="true" t="shared" si="1" ref="C27:Y27">SUM(C21:C26)</f>
        <v>-13725416</v>
      </c>
      <c r="D27" s="29">
        <f>SUM(D21:D26)</f>
        <v>0</v>
      </c>
      <c r="E27" s="30">
        <f t="shared" si="1"/>
        <v>-71636000</v>
      </c>
      <c r="F27" s="31">
        <f t="shared" si="1"/>
        <v>-71636000</v>
      </c>
      <c r="G27" s="31">
        <f t="shared" si="1"/>
        <v>-2031601</v>
      </c>
      <c r="H27" s="31">
        <f t="shared" si="1"/>
        <v>-2214541</v>
      </c>
      <c r="I27" s="31">
        <f t="shared" si="1"/>
        <v>-1007482</v>
      </c>
      <c r="J27" s="31">
        <f t="shared" si="1"/>
        <v>-5253624</v>
      </c>
      <c r="K27" s="31">
        <f t="shared" si="1"/>
        <v>-12388880</v>
      </c>
      <c r="L27" s="31">
        <f t="shared" si="1"/>
        <v>-676160</v>
      </c>
      <c r="M27" s="31">
        <f t="shared" si="1"/>
        <v>-852806</v>
      </c>
      <c r="N27" s="31">
        <f t="shared" si="1"/>
        <v>-13917846</v>
      </c>
      <c r="O27" s="31">
        <f t="shared" si="1"/>
        <v>-307433</v>
      </c>
      <c r="P27" s="31">
        <f t="shared" si="1"/>
        <v>-15001456</v>
      </c>
      <c r="Q27" s="31">
        <f t="shared" si="1"/>
        <v>-480250</v>
      </c>
      <c r="R27" s="31">
        <f t="shared" si="1"/>
        <v>-15789139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-34960609</v>
      </c>
      <c r="X27" s="31">
        <f t="shared" si="1"/>
        <v>-53729667</v>
      </c>
      <c r="Y27" s="31">
        <f t="shared" si="1"/>
        <v>18769058</v>
      </c>
      <c r="Z27" s="32">
        <f>+IF(X27&lt;&gt;0,+(Y27/X27)*100,0)</f>
        <v>-34.93239219219431</v>
      </c>
      <c r="AA27" s="33">
        <f>SUM(AA21:AA26)</f>
        <v>-71636000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>
        <v>-92402</v>
      </c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-92402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-2464838</v>
      </c>
      <c r="D38" s="35">
        <f>+D17+D27+D36</f>
        <v>0</v>
      </c>
      <c r="E38" s="36">
        <f t="shared" si="3"/>
        <v>-7715929</v>
      </c>
      <c r="F38" s="37">
        <f t="shared" si="3"/>
        <v>-7715929</v>
      </c>
      <c r="G38" s="37">
        <f t="shared" si="3"/>
        <v>15106781</v>
      </c>
      <c r="H38" s="37">
        <f t="shared" si="3"/>
        <v>6377579</v>
      </c>
      <c r="I38" s="37">
        <f t="shared" si="3"/>
        <v>-3919892</v>
      </c>
      <c r="J38" s="37">
        <f t="shared" si="3"/>
        <v>17564468</v>
      </c>
      <c r="K38" s="37">
        <f t="shared" si="3"/>
        <v>-200695</v>
      </c>
      <c r="L38" s="37">
        <f t="shared" si="3"/>
        <v>2008597</v>
      </c>
      <c r="M38" s="37">
        <f t="shared" si="3"/>
        <v>436855</v>
      </c>
      <c r="N38" s="37">
        <f t="shared" si="3"/>
        <v>2244757</v>
      </c>
      <c r="O38" s="37">
        <f t="shared" si="3"/>
        <v>-5146565</v>
      </c>
      <c r="P38" s="37">
        <f t="shared" si="3"/>
        <v>-15335240</v>
      </c>
      <c r="Q38" s="37">
        <f t="shared" si="3"/>
        <v>24060812</v>
      </c>
      <c r="R38" s="37">
        <f t="shared" si="3"/>
        <v>3579007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23388232</v>
      </c>
      <c r="X38" s="37">
        <f t="shared" si="3"/>
        <v>-6484834</v>
      </c>
      <c r="Y38" s="37">
        <f t="shared" si="3"/>
        <v>29873066</v>
      </c>
      <c r="Z38" s="38">
        <f>+IF(X38&lt;&gt;0,+(Y38/X38)*100,0)</f>
        <v>-460.66045792382664</v>
      </c>
      <c r="AA38" s="39">
        <f>+AA17+AA27+AA36</f>
        <v>-7715929</v>
      </c>
    </row>
    <row r="39" spans="1:27" ht="12.75">
      <c r="A39" s="26" t="s">
        <v>59</v>
      </c>
      <c r="B39" s="20"/>
      <c r="C39" s="35">
        <v>3194564</v>
      </c>
      <c r="D39" s="35"/>
      <c r="E39" s="36">
        <v>2000000</v>
      </c>
      <c r="F39" s="37">
        <v>2000000</v>
      </c>
      <c r="G39" s="37">
        <v>632230</v>
      </c>
      <c r="H39" s="37">
        <v>15739011</v>
      </c>
      <c r="I39" s="37">
        <v>22116590</v>
      </c>
      <c r="J39" s="37">
        <v>632230</v>
      </c>
      <c r="K39" s="37">
        <v>18196698</v>
      </c>
      <c r="L39" s="37">
        <v>17996003</v>
      </c>
      <c r="M39" s="37">
        <v>20004600</v>
      </c>
      <c r="N39" s="37">
        <v>18196698</v>
      </c>
      <c r="O39" s="37">
        <v>20441455</v>
      </c>
      <c r="P39" s="37">
        <v>15294890</v>
      </c>
      <c r="Q39" s="37">
        <v>-40350</v>
      </c>
      <c r="R39" s="37">
        <v>20441455</v>
      </c>
      <c r="S39" s="37"/>
      <c r="T39" s="37"/>
      <c r="U39" s="37"/>
      <c r="V39" s="37"/>
      <c r="W39" s="37">
        <v>632230</v>
      </c>
      <c r="X39" s="37">
        <v>2000000</v>
      </c>
      <c r="Y39" s="37">
        <v>-1367770</v>
      </c>
      <c r="Z39" s="38">
        <v>-68.39</v>
      </c>
      <c r="AA39" s="39">
        <v>2000000</v>
      </c>
    </row>
    <row r="40" spans="1:27" ht="12.75">
      <c r="A40" s="45" t="s">
        <v>60</v>
      </c>
      <c r="B40" s="46"/>
      <c r="C40" s="47">
        <v>729726</v>
      </c>
      <c r="D40" s="47"/>
      <c r="E40" s="48">
        <v>-5715929</v>
      </c>
      <c r="F40" s="49">
        <v>-5715929</v>
      </c>
      <c r="G40" s="49">
        <v>15739011</v>
      </c>
      <c r="H40" s="49">
        <v>22116590</v>
      </c>
      <c r="I40" s="49">
        <v>18196698</v>
      </c>
      <c r="J40" s="49">
        <v>18196698</v>
      </c>
      <c r="K40" s="49">
        <v>17996003</v>
      </c>
      <c r="L40" s="49">
        <v>20004600</v>
      </c>
      <c r="M40" s="49">
        <v>20441455</v>
      </c>
      <c r="N40" s="49">
        <v>20441455</v>
      </c>
      <c r="O40" s="49">
        <v>15294890</v>
      </c>
      <c r="P40" s="49">
        <v>-40350</v>
      </c>
      <c r="Q40" s="49">
        <v>24020462</v>
      </c>
      <c r="R40" s="49">
        <v>24020462</v>
      </c>
      <c r="S40" s="49"/>
      <c r="T40" s="49"/>
      <c r="U40" s="49"/>
      <c r="V40" s="49"/>
      <c r="W40" s="49">
        <v>24020462</v>
      </c>
      <c r="X40" s="49">
        <v>-4484834</v>
      </c>
      <c r="Y40" s="49">
        <v>28505296</v>
      </c>
      <c r="Z40" s="50">
        <v>-635.59</v>
      </c>
      <c r="AA40" s="51">
        <v>-5715929</v>
      </c>
    </row>
    <row r="41" spans="1:27" ht="12.75">
      <c r="A41" s="52" t="s">
        <v>84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85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86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28077873</v>
      </c>
      <c r="D6" s="21"/>
      <c r="E6" s="22">
        <v>59460324</v>
      </c>
      <c r="F6" s="23">
        <v>47509696</v>
      </c>
      <c r="G6" s="23">
        <v>2549361</v>
      </c>
      <c r="H6" s="23">
        <v>2712865</v>
      </c>
      <c r="I6" s="23">
        <v>3307303</v>
      </c>
      <c r="J6" s="23">
        <v>8569529</v>
      </c>
      <c r="K6" s="23">
        <v>4411488</v>
      </c>
      <c r="L6" s="23">
        <v>3181444</v>
      </c>
      <c r="M6" s="23">
        <v>4124039</v>
      </c>
      <c r="N6" s="23">
        <v>11716971</v>
      </c>
      <c r="O6" s="23">
        <v>3443556</v>
      </c>
      <c r="P6" s="23">
        <v>3451381</v>
      </c>
      <c r="Q6" s="23">
        <v>4083675</v>
      </c>
      <c r="R6" s="23">
        <v>10978612</v>
      </c>
      <c r="S6" s="23"/>
      <c r="T6" s="23"/>
      <c r="U6" s="23"/>
      <c r="V6" s="23"/>
      <c r="W6" s="23">
        <v>31265112</v>
      </c>
      <c r="X6" s="23">
        <v>33241912</v>
      </c>
      <c r="Y6" s="23">
        <v>-1976800</v>
      </c>
      <c r="Z6" s="24">
        <v>-5.95</v>
      </c>
      <c r="AA6" s="25">
        <v>47509696</v>
      </c>
    </row>
    <row r="7" spans="1:27" ht="12.75">
      <c r="A7" s="26" t="s">
        <v>34</v>
      </c>
      <c r="B7" s="20"/>
      <c r="C7" s="21">
        <v>144049406</v>
      </c>
      <c r="D7" s="21"/>
      <c r="E7" s="22">
        <v>277053684</v>
      </c>
      <c r="F7" s="23">
        <v>194549323</v>
      </c>
      <c r="G7" s="23">
        <v>13344195</v>
      </c>
      <c r="H7" s="23">
        <v>11930540</v>
      </c>
      <c r="I7" s="23">
        <v>16472473</v>
      </c>
      <c r="J7" s="23">
        <v>41747208</v>
      </c>
      <c r="K7" s="23">
        <v>11489237</v>
      </c>
      <c r="L7" s="23">
        <v>14255526</v>
      </c>
      <c r="M7" s="23">
        <v>15708706</v>
      </c>
      <c r="N7" s="23">
        <v>41453469</v>
      </c>
      <c r="O7" s="23">
        <v>16487141</v>
      </c>
      <c r="P7" s="23">
        <v>14014541</v>
      </c>
      <c r="Q7" s="23">
        <v>15999588</v>
      </c>
      <c r="R7" s="23">
        <v>46501270</v>
      </c>
      <c r="S7" s="23"/>
      <c r="T7" s="23"/>
      <c r="U7" s="23"/>
      <c r="V7" s="23"/>
      <c r="W7" s="23">
        <v>129701947</v>
      </c>
      <c r="X7" s="23">
        <v>137632420</v>
      </c>
      <c r="Y7" s="23">
        <v>-7930473</v>
      </c>
      <c r="Z7" s="24">
        <v>-5.76</v>
      </c>
      <c r="AA7" s="25">
        <v>194549323</v>
      </c>
    </row>
    <row r="8" spans="1:27" ht="12.75">
      <c r="A8" s="26" t="s">
        <v>35</v>
      </c>
      <c r="B8" s="20"/>
      <c r="C8" s="21">
        <v>3783393</v>
      </c>
      <c r="D8" s="21"/>
      <c r="E8" s="22">
        <v>15264000</v>
      </c>
      <c r="F8" s="23">
        <v>12329642</v>
      </c>
      <c r="G8" s="23">
        <v>2119352</v>
      </c>
      <c r="H8" s="23">
        <v>7174997</v>
      </c>
      <c r="I8" s="23">
        <v>2948141</v>
      </c>
      <c r="J8" s="23">
        <v>12242490</v>
      </c>
      <c r="K8" s="23">
        <v>7939796</v>
      </c>
      <c r="L8" s="23">
        <v>2225518</v>
      </c>
      <c r="M8" s="23">
        <v>2349165</v>
      </c>
      <c r="N8" s="23">
        <v>12514479</v>
      </c>
      <c r="O8" s="23">
        <v>2444889</v>
      </c>
      <c r="P8" s="23">
        <v>3123346</v>
      </c>
      <c r="Q8" s="23">
        <v>3932631</v>
      </c>
      <c r="R8" s="23">
        <v>9500866</v>
      </c>
      <c r="S8" s="23"/>
      <c r="T8" s="23"/>
      <c r="U8" s="23"/>
      <c r="V8" s="23"/>
      <c r="W8" s="23">
        <v>34257835</v>
      </c>
      <c r="X8" s="23">
        <v>21155336</v>
      </c>
      <c r="Y8" s="23">
        <v>13102499</v>
      </c>
      <c r="Z8" s="24">
        <v>61.93</v>
      </c>
      <c r="AA8" s="25">
        <v>12329642</v>
      </c>
    </row>
    <row r="9" spans="1:27" ht="12.75">
      <c r="A9" s="26" t="s">
        <v>36</v>
      </c>
      <c r="B9" s="20"/>
      <c r="C9" s="21">
        <v>192095246</v>
      </c>
      <c r="D9" s="21"/>
      <c r="E9" s="22">
        <v>161827000</v>
      </c>
      <c r="F9" s="23">
        <v>161827000</v>
      </c>
      <c r="G9" s="23">
        <v>65683000</v>
      </c>
      <c r="H9" s="23">
        <v>2080000</v>
      </c>
      <c r="I9" s="23"/>
      <c r="J9" s="23">
        <v>67763000</v>
      </c>
      <c r="K9" s="23"/>
      <c r="L9" s="23"/>
      <c r="M9" s="23">
        <v>52112000</v>
      </c>
      <c r="N9" s="23">
        <v>52112000</v>
      </c>
      <c r="O9" s="23">
        <v>485000</v>
      </c>
      <c r="P9" s="23">
        <v>323000</v>
      </c>
      <c r="Q9" s="23">
        <v>42410000</v>
      </c>
      <c r="R9" s="23">
        <v>43218000</v>
      </c>
      <c r="S9" s="23"/>
      <c r="T9" s="23"/>
      <c r="U9" s="23"/>
      <c r="V9" s="23"/>
      <c r="W9" s="23">
        <v>163093000</v>
      </c>
      <c r="X9" s="23">
        <v>136946800</v>
      </c>
      <c r="Y9" s="23">
        <v>26146200</v>
      </c>
      <c r="Z9" s="24">
        <v>19.09</v>
      </c>
      <c r="AA9" s="25">
        <v>161827000</v>
      </c>
    </row>
    <row r="10" spans="1:27" ht="12.75">
      <c r="A10" s="26" t="s">
        <v>37</v>
      </c>
      <c r="B10" s="20"/>
      <c r="C10" s="21">
        <v>75283321</v>
      </c>
      <c r="D10" s="21"/>
      <c r="E10" s="22">
        <v>64920000</v>
      </c>
      <c r="F10" s="23">
        <v>69920000</v>
      </c>
      <c r="G10" s="23">
        <v>11463000</v>
      </c>
      <c r="H10" s="23">
        <v>2000000</v>
      </c>
      <c r="I10" s="23">
        <v>2000000</v>
      </c>
      <c r="J10" s="23">
        <v>15463000</v>
      </c>
      <c r="K10" s="23">
        <v>13000000</v>
      </c>
      <c r="L10" s="23">
        <v>850000</v>
      </c>
      <c r="M10" s="23">
        <v>17681000</v>
      </c>
      <c r="N10" s="23">
        <v>31531000</v>
      </c>
      <c r="O10" s="23"/>
      <c r="P10" s="23"/>
      <c r="Q10" s="23">
        <v>24926000</v>
      </c>
      <c r="R10" s="23">
        <v>24926000</v>
      </c>
      <c r="S10" s="23"/>
      <c r="T10" s="23"/>
      <c r="U10" s="23"/>
      <c r="V10" s="23"/>
      <c r="W10" s="23">
        <v>71920000</v>
      </c>
      <c r="X10" s="23">
        <v>51994000</v>
      </c>
      <c r="Y10" s="23">
        <v>19926000</v>
      </c>
      <c r="Z10" s="24">
        <v>38.32</v>
      </c>
      <c r="AA10" s="25">
        <v>69920000</v>
      </c>
    </row>
    <row r="11" spans="1:27" ht="12.75">
      <c r="A11" s="26" t="s">
        <v>38</v>
      </c>
      <c r="B11" s="20"/>
      <c r="C11" s="21">
        <v>35863894</v>
      </c>
      <c r="D11" s="21"/>
      <c r="E11" s="22">
        <v>5000000</v>
      </c>
      <c r="F11" s="23">
        <v>7499997</v>
      </c>
      <c r="G11" s="23">
        <v>115857</v>
      </c>
      <c r="H11" s="23">
        <v>456837</v>
      </c>
      <c r="I11" s="23">
        <v>185743</v>
      </c>
      <c r="J11" s="23">
        <v>758437</v>
      </c>
      <c r="K11" s="23">
        <v>558059</v>
      </c>
      <c r="L11" s="23">
        <v>327748</v>
      </c>
      <c r="M11" s="23">
        <v>458811</v>
      </c>
      <c r="N11" s="23">
        <v>1344618</v>
      </c>
      <c r="O11" s="23">
        <v>358176</v>
      </c>
      <c r="P11" s="23">
        <v>324484</v>
      </c>
      <c r="Q11" s="23">
        <v>456883</v>
      </c>
      <c r="R11" s="23">
        <v>1139543</v>
      </c>
      <c r="S11" s="23"/>
      <c r="T11" s="23"/>
      <c r="U11" s="23"/>
      <c r="V11" s="23"/>
      <c r="W11" s="23">
        <v>3242598</v>
      </c>
      <c r="X11" s="23">
        <v>4574373</v>
      </c>
      <c r="Y11" s="23">
        <v>-1331775</v>
      </c>
      <c r="Z11" s="24">
        <v>-29.11</v>
      </c>
      <c r="AA11" s="25">
        <v>7499997</v>
      </c>
    </row>
    <row r="12" spans="1:27" ht="12.75">
      <c r="A12" s="26" t="s">
        <v>39</v>
      </c>
      <c r="B12" s="20"/>
      <c r="C12" s="21">
        <v>1860</v>
      </c>
      <c r="D12" s="21"/>
      <c r="E12" s="22">
        <v>8004</v>
      </c>
      <c r="F12" s="23">
        <v>4000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>
        <v>1600</v>
      </c>
      <c r="Y12" s="23">
        <v>-1600</v>
      </c>
      <c r="Z12" s="24">
        <v>-100</v>
      </c>
      <c r="AA12" s="25">
        <v>4000</v>
      </c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-309496866</v>
      </c>
      <c r="D14" s="21"/>
      <c r="E14" s="22">
        <v>-463296000</v>
      </c>
      <c r="F14" s="23">
        <v>-463296003</v>
      </c>
      <c r="G14" s="23">
        <v>-38253558</v>
      </c>
      <c r="H14" s="23">
        <v>-31222982</v>
      </c>
      <c r="I14" s="23">
        <v>-53904890</v>
      </c>
      <c r="J14" s="23">
        <v>-123381430</v>
      </c>
      <c r="K14" s="23">
        <v>-29500846</v>
      </c>
      <c r="L14" s="23">
        <v>-31433914</v>
      </c>
      <c r="M14" s="23">
        <v>-62195231</v>
      </c>
      <c r="N14" s="23">
        <v>-123129991</v>
      </c>
      <c r="O14" s="23">
        <v>-34064827</v>
      </c>
      <c r="P14" s="23">
        <v>-23089298</v>
      </c>
      <c r="Q14" s="23">
        <v>-55481316</v>
      </c>
      <c r="R14" s="23">
        <v>-112635441</v>
      </c>
      <c r="S14" s="23"/>
      <c r="T14" s="23"/>
      <c r="U14" s="23"/>
      <c r="V14" s="23"/>
      <c r="W14" s="23">
        <v>-359146862</v>
      </c>
      <c r="X14" s="23">
        <v>-353664150</v>
      </c>
      <c r="Y14" s="23">
        <v>-5482712</v>
      </c>
      <c r="Z14" s="24">
        <v>1.55</v>
      </c>
      <c r="AA14" s="25">
        <v>-463296003</v>
      </c>
    </row>
    <row r="15" spans="1:27" ht="12.75">
      <c r="A15" s="26" t="s">
        <v>42</v>
      </c>
      <c r="B15" s="20"/>
      <c r="C15" s="21">
        <v>-81100328</v>
      </c>
      <c r="D15" s="21"/>
      <c r="E15" s="22">
        <v>-30000000</v>
      </c>
      <c r="F15" s="23">
        <v>-30000002</v>
      </c>
      <c r="G15" s="23"/>
      <c r="H15" s="23">
        <v>-66272</v>
      </c>
      <c r="I15" s="23"/>
      <c r="J15" s="23">
        <v>-66272</v>
      </c>
      <c r="K15" s="23">
        <v>-32042</v>
      </c>
      <c r="L15" s="23">
        <v>-27897</v>
      </c>
      <c r="M15" s="23">
        <v>-26997</v>
      </c>
      <c r="N15" s="23">
        <v>-86936</v>
      </c>
      <c r="O15" s="23">
        <v>-27724</v>
      </c>
      <c r="P15" s="23">
        <v>-22544</v>
      </c>
      <c r="Q15" s="23">
        <v>-9574332</v>
      </c>
      <c r="R15" s="23">
        <v>-9624600</v>
      </c>
      <c r="S15" s="23"/>
      <c r="T15" s="23"/>
      <c r="U15" s="23"/>
      <c r="V15" s="23"/>
      <c r="W15" s="23">
        <v>-9777808</v>
      </c>
      <c r="X15" s="23">
        <v>-12108560</v>
      </c>
      <c r="Y15" s="23">
        <v>2330752</v>
      </c>
      <c r="Z15" s="24">
        <v>-19.25</v>
      </c>
      <c r="AA15" s="25">
        <v>-30000002</v>
      </c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88557799</v>
      </c>
      <c r="D17" s="29">
        <f>SUM(D6:D16)</f>
        <v>0</v>
      </c>
      <c r="E17" s="30">
        <f t="shared" si="0"/>
        <v>90237012</v>
      </c>
      <c r="F17" s="31">
        <f t="shared" si="0"/>
        <v>343653</v>
      </c>
      <c r="G17" s="31">
        <f t="shared" si="0"/>
        <v>57021207</v>
      </c>
      <c r="H17" s="31">
        <f t="shared" si="0"/>
        <v>-4934015</v>
      </c>
      <c r="I17" s="31">
        <f t="shared" si="0"/>
        <v>-28991230</v>
      </c>
      <c r="J17" s="31">
        <f t="shared" si="0"/>
        <v>23095962</v>
      </c>
      <c r="K17" s="31">
        <f t="shared" si="0"/>
        <v>7865692</v>
      </c>
      <c r="L17" s="31">
        <f t="shared" si="0"/>
        <v>-10621575</v>
      </c>
      <c r="M17" s="31">
        <f t="shared" si="0"/>
        <v>30211493</v>
      </c>
      <c r="N17" s="31">
        <f t="shared" si="0"/>
        <v>27455610</v>
      </c>
      <c r="O17" s="31">
        <f t="shared" si="0"/>
        <v>-10873789</v>
      </c>
      <c r="P17" s="31">
        <f t="shared" si="0"/>
        <v>-1875090</v>
      </c>
      <c r="Q17" s="31">
        <f t="shared" si="0"/>
        <v>26753129</v>
      </c>
      <c r="R17" s="31">
        <f t="shared" si="0"/>
        <v>14004250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64555822</v>
      </c>
      <c r="X17" s="31">
        <f t="shared" si="0"/>
        <v>19773731</v>
      </c>
      <c r="Y17" s="31">
        <f t="shared" si="0"/>
        <v>44782091</v>
      </c>
      <c r="Z17" s="32">
        <f>+IF(X17&lt;&gt;0,+(Y17/X17)*100,0)</f>
        <v>226.47264191062374</v>
      </c>
      <c r="AA17" s="33">
        <f>SUM(AA6:AA16)</f>
        <v>343653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>
        <v>615485</v>
      </c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-77811491</v>
      </c>
      <c r="D26" s="21"/>
      <c r="E26" s="22">
        <v>-64920000</v>
      </c>
      <c r="F26" s="23">
        <v>-74920002</v>
      </c>
      <c r="G26" s="23">
        <v>-585000</v>
      </c>
      <c r="H26" s="23"/>
      <c r="I26" s="23">
        <v>-3052427</v>
      </c>
      <c r="J26" s="23">
        <v>-3637427</v>
      </c>
      <c r="K26" s="23">
        <v>-6397465</v>
      </c>
      <c r="L26" s="23">
        <v>-2958140</v>
      </c>
      <c r="M26" s="23">
        <v>-17666790</v>
      </c>
      <c r="N26" s="23">
        <v>-27022395</v>
      </c>
      <c r="O26" s="23">
        <v>-3227625</v>
      </c>
      <c r="P26" s="23">
        <v>-2427062</v>
      </c>
      <c r="Q26" s="23">
        <v>-645205</v>
      </c>
      <c r="R26" s="23">
        <v>-6299892</v>
      </c>
      <c r="S26" s="23"/>
      <c r="T26" s="23"/>
      <c r="U26" s="23"/>
      <c r="V26" s="23"/>
      <c r="W26" s="23">
        <v>-36959714</v>
      </c>
      <c r="X26" s="23">
        <v>-50300469</v>
      </c>
      <c r="Y26" s="23">
        <v>13340755</v>
      </c>
      <c r="Z26" s="24">
        <v>-26.52</v>
      </c>
      <c r="AA26" s="25">
        <v>-74920002</v>
      </c>
    </row>
    <row r="27" spans="1:27" ht="12.75">
      <c r="A27" s="27" t="s">
        <v>51</v>
      </c>
      <c r="B27" s="28"/>
      <c r="C27" s="29">
        <f aca="true" t="shared" si="1" ref="C27:Y27">SUM(C21:C26)</f>
        <v>-77196006</v>
      </c>
      <c r="D27" s="29">
        <f>SUM(D21:D26)</f>
        <v>0</v>
      </c>
      <c r="E27" s="30">
        <f t="shared" si="1"/>
        <v>-64920000</v>
      </c>
      <c r="F27" s="31">
        <f t="shared" si="1"/>
        <v>-74920002</v>
      </c>
      <c r="G27" s="31">
        <f t="shared" si="1"/>
        <v>-585000</v>
      </c>
      <c r="H27" s="31">
        <f t="shared" si="1"/>
        <v>0</v>
      </c>
      <c r="I27" s="31">
        <f t="shared" si="1"/>
        <v>-3052427</v>
      </c>
      <c r="J27" s="31">
        <f t="shared" si="1"/>
        <v>-3637427</v>
      </c>
      <c r="K27" s="31">
        <f t="shared" si="1"/>
        <v>-6397465</v>
      </c>
      <c r="L27" s="31">
        <f t="shared" si="1"/>
        <v>-2958140</v>
      </c>
      <c r="M27" s="31">
        <f t="shared" si="1"/>
        <v>-17666790</v>
      </c>
      <c r="N27" s="31">
        <f t="shared" si="1"/>
        <v>-27022395</v>
      </c>
      <c r="O27" s="31">
        <f t="shared" si="1"/>
        <v>-3227625</v>
      </c>
      <c r="P27" s="31">
        <f t="shared" si="1"/>
        <v>-2427062</v>
      </c>
      <c r="Q27" s="31">
        <f t="shared" si="1"/>
        <v>-645205</v>
      </c>
      <c r="R27" s="31">
        <f t="shared" si="1"/>
        <v>-6299892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-36959714</v>
      </c>
      <c r="X27" s="31">
        <f t="shared" si="1"/>
        <v>-50300469</v>
      </c>
      <c r="Y27" s="31">
        <f t="shared" si="1"/>
        <v>13340755</v>
      </c>
      <c r="Z27" s="32">
        <f>+IF(X27&lt;&gt;0,+(Y27/X27)*100,0)</f>
        <v>-26.522128451724775</v>
      </c>
      <c r="AA27" s="33">
        <f>SUM(AA21:AA26)</f>
        <v>-74920002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-6003241</v>
      </c>
      <c r="D35" s="21"/>
      <c r="E35" s="22">
        <v>-2880000</v>
      </c>
      <c r="F35" s="23">
        <v>-2880000</v>
      </c>
      <c r="G35" s="23">
        <v>-100000</v>
      </c>
      <c r="H35" s="23">
        <v>-100000</v>
      </c>
      <c r="I35" s="23">
        <v>-600000</v>
      </c>
      <c r="J35" s="23">
        <v>-800000</v>
      </c>
      <c r="K35" s="23">
        <v>-100000</v>
      </c>
      <c r="L35" s="23">
        <v>-100000</v>
      </c>
      <c r="M35" s="23">
        <v>-600000</v>
      </c>
      <c r="N35" s="23">
        <v>-800000</v>
      </c>
      <c r="O35" s="23">
        <v>-100000</v>
      </c>
      <c r="P35" s="23">
        <v>-100000</v>
      </c>
      <c r="Q35" s="23">
        <v>-600000</v>
      </c>
      <c r="R35" s="23">
        <v>-800000</v>
      </c>
      <c r="S35" s="23"/>
      <c r="T35" s="23"/>
      <c r="U35" s="23"/>
      <c r="V35" s="23"/>
      <c r="W35" s="23">
        <v>-2400000</v>
      </c>
      <c r="X35" s="23">
        <v>-2400000</v>
      </c>
      <c r="Y35" s="23"/>
      <c r="Z35" s="24"/>
      <c r="AA35" s="25">
        <v>-2880000</v>
      </c>
    </row>
    <row r="36" spans="1:27" ht="12.75">
      <c r="A36" s="27" t="s">
        <v>57</v>
      </c>
      <c r="B36" s="28"/>
      <c r="C36" s="29">
        <f aca="true" t="shared" si="2" ref="C36:Y36">SUM(C31:C35)</f>
        <v>-6003241</v>
      </c>
      <c r="D36" s="29">
        <f>SUM(D31:D35)</f>
        <v>0</v>
      </c>
      <c r="E36" s="30">
        <f t="shared" si="2"/>
        <v>-2880000</v>
      </c>
      <c r="F36" s="31">
        <f t="shared" si="2"/>
        <v>-2880000</v>
      </c>
      <c r="G36" s="31">
        <f t="shared" si="2"/>
        <v>-100000</v>
      </c>
      <c r="H36" s="31">
        <f t="shared" si="2"/>
        <v>-100000</v>
      </c>
      <c r="I36" s="31">
        <f t="shared" si="2"/>
        <v>-600000</v>
      </c>
      <c r="J36" s="31">
        <f t="shared" si="2"/>
        <v>-800000</v>
      </c>
      <c r="K36" s="31">
        <f t="shared" si="2"/>
        <v>-100000</v>
      </c>
      <c r="L36" s="31">
        <f t="shared" si="2"/>
        <v>-100000</v>
      </c>
      <c r="M36" s="31">
        <f t="shared" si="2"/>
        <v>-600000</v>
      </c>
      <c r="N36" s="31">
        <f t="shared" si="2"/>
        <v>-800000</v>
      </c>
      <c r="O36" s="31">
        <f t="shared" si="2"/>
        <v>-100000</v>
      </c>
      <c r="P36" s="31">
        <f t="shared" si="2"/>
        <v>-100000</v>
      </c>
      <c r="Q36" s="31">
        <f t="shared" si="2"/>
        <v>-600000</v>
      </c>
      <c r="R36" s="31">
        <f t="shared" si="2"/>
        <v>-800000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-2400000</v>
      </c>
      <c r="X36" s="31">
        <f t="shared" si="2"/>
        <v>-2400000</v>
      </c>
      <c r="Y36" s="31">
        <f t="shared" si="2"/>
        <v>0</v>
      </c>
      <c r="Z36" s="32">
        <f>+IF(X36&lt;&gt;0,+(Y36/X36)*100,0)</f>
        <v>0</v>
      </c>
      <c r="AA36" s="33">
        <f>SUM(AA31:AA35)</f>
        <v>-2880000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5358552</v>
      </c>
      <c r="D38" s="35">
        <f>+D17+D27+D36</f>
        <v>0</v>
      </c>
      <c r="E38" s="36">
        <f t="shared" si="3"/>
        <v>22437012</v>
      </c>
      <c r="F38" s="37">
        <f t="shared" si="3"/>
        <v>-77456349</v>
      </c>
      <c r="G38" s="37">
        <f t="shared" si="3"/>
        <v>56336207</v>
      </c>
      <c r="H38" s="37">
        <f t="shared" si="3"/>
        <v>-5034015</v>
      </c>
      <c r="I38" s="37">
        <f t="shared" si="3"/>
        <v>-32643657</v>
      </c>
      <c r="J38" s="37">
        <f t="shared" si="3"/>
        <v>18658535</v>
      </c>
      <c r="K38" s="37">
        <f t="shared" si="3"/>
        <v>1368227</v>
      </c>
      <c r="L38" s="37">
        <f t="shared" si="3"/>
        <v>-13679715</v>
      </c>
      <c r="M38" s="37">
        <f t="shared" si="3"/>
        <v>11944703</v>
      </c>
      <c r="N38" s="37">
        <f t="shared" si="3"/>
        <v>-366785</v>
      </c>
      <c r="O38" s="37">
        <f t="shared" si="3"/>
        <v>-14201414</v>
      </c>
      <c r="P38" s="37">
        <f t="shared" si="3"/>
        <v>-4402152</v>
      </c>
      <c r="Q38" s="37">
        <f t="shared" si="3"/>
        <v>25507924</v>
      </c>
      <c r="R38" s="37">
        <f t="shared" si="3"/>
        <v>6904358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25196108</v>
      </c>
      <c r="X38" s="37">
        <f t="shared" si="3"/>
        <v>-32926738</v>
      </c>
      <c r="Y38" s="37">
        <f t="shared" si="3"/>
        <v>58122846</v>
      </c>
      <c r="Z38" s="38">
        <f>+IF(X38&lt;&gt;0,+(Y38/X38)*100,0)</f>
        <v>-176.52172529207115</v>
      </c>
      <c r="AA38" s="39">
        <f>+AA17+AA27+AA36</f>
        <v>-77456349</v>
      </c>
    </row>
    <row r="39" spans="1:27" ht="12.75">
      <c r="A39" s="26" t="s">
        <v>59</v>
      </c>
      <c r="B39" s="20"/>
      <c r="C39" s="35">
        <v>3085216</v>
      </c>
      <c r="D39" s="35"/>
      <c r="E39" s="36">
        <v>5000000</v>
      </c>
      <c r="F39" s="37">
        <v>1377991</v>
      </c>
      <c r="G39" s="37">
        <v>12399197</v>
      </c>
      <c r="H39" s="37">
        <v>68735404</v>
      </c>
      <c r="I39" s="37">
        <v>63701389</v>
      </c>
      <c r="J39" s="37">
        <v>12399197</v>
      </c>
      <c r="K39" s="37">
        <v>31057732</v>
      </c>
      <c r="L39" s="37">
        <v>32425959</v>
      </c>
      <c r="M39" s="37">
        <v>18746244</v>
      </c>
      <c r="N39" s="37">
        <v>31057732</v>
      </c>
      <c r="O39" s="37">
        <v>30690947</v>
      </c>
      <c r="P39" s="37">
        <v>16489533</v>
      </c>
      <c r="Q39" s="37">
        <v>12087381</v>
      </c>
      <c r="R39" s="37">
        <v>30690947</v>
      </c>
      <c r="S39" s="37"/>
      <c r="T39" s="37"/>
      <c r="U39" s="37"/>
      <c r="V39" s="37"/>
      <c r="W39" s="37">
        <v>12399197</v>
      </c>
      <c r="X39" s="37">
        <v>1377991</v>
      </c>
      <c r="Y39" s="37">
        <v>11021206</v>
      </c>
      <c r="Z39" s="38">
        <v>799.8</v>
      </c>
      <c r="AA39" s="39">
        <v>1377991</v>
      </c>
    </row>
    <row r="40" spans="1:27" ht="12.75">
      <c r="A40" s="45" t="s">
        <v>60</v>
      </c>
      <c r="B40" s="46"/>
      <c r="C40" s="47">
        <v>8443768</v>
      </c>
      <c r="D40" s="47"/>
      <c r="E40" s="48">
        <v>27437011</v>
      </c>
      <c r="F40" s="49">
        <v>-76078358</v>
      </c>
      <c r="G40" s="49">
        <v>68735404</v>
      </c>
      <c r="H40" s="49">
        <v>63701389</v>
      </c>
      <c r="I40" s="49">
        <v>31057732</v>
      </c>
      <c r="J40" s="49">
        <v>31057732</v>
      </c>
      <c r="K40" s="49">
        <v>32425959</v>
      </c>
      <c r="L40" s="49">
        <v>18746244</v>
      </c>
      <c r="M40" s="49">
        <v>30690947</v>
      </c>
      <c r="N40" s="49">
        <v>30690947</v>
      </c>
      <c r="O40" s="49">
        <v>16489533</v>
      </c>
      <c r="P40" s="49">
        <v>12087381</v>
      </c>
      <c r="Q40" s="49">
        <v>37595305</v>
      </c>
      <c r="R40" s="49">
        <v>37595305</v>
      </c>
      <c r="S40" s="49"/>
      <c r="T40" s="49"/>
      <c r="U40" s="49"/>
      <c r="V40" s="49"/>
      <c r="W40" s="49">
        <v>37595305</v>
      </c>
      <c r="X40" s="49">
        <v>-31548747</v>
      </c>
      <c r="Y40" s="49">
        <v>69144052</v>
      </c>
      <c r="Z40" s="50">
        <v>-219.17</v>
      </c>
      <c r="AA40" s="51">
        <v>-76078358</v>
      </c>
    </row>
    <row r="41" spans="1:27" ht="12.75">
      <c r="A41" s="52" t="s">
        <v>84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85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86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93845306</v>
      </c>
      <c r="D6" s="21"/>
      <c r="E6" s="22">
        <v>98628794</v>
      </c>
      <c r="F6" s="23">
        <v>101041237</v>
      </c>
      <c r="G6" s="23">
        <v>8046682</v>
      </c>
      <c r="H6" s="23">
        <v>8692721</v>
      </c>
      <c r="I6" s="23">
        <v>10915005</v>
      </c>
      <c r="J6" s="23">
        <v>27654408</v>
      </c>
      <c r="K6" s="23">
        <v>8221454</v>
      </c>
      <c r="L6" s="23">
        <v>8653211</v>
      </c>
      <c r="M6" s="23">
        <v>7685765</v>
      </c>
      <c r="N6" s="23">
        <v>24560430</v>
      </c>
      <c r="O6" s="23">
        <v>7841772</v>
      </c>
      <c r="P6" s="23">
        <v>6463937</v>
      </c>
      <c r="Q6" s="23">
        <v>9675109</v>
      </c>
      <c r="R6" s="23">
        <v>23980818</v>
      </c>
      <c r="S6" s="23"/>
      <c r="T6" s="23"/>
      <c r="U6" s="23"/>
      <c r="V6" s="23"/>
      <c r="W6" s="23">
        <v>76195656</v>
      </c>
      <c r="X6" s="23">
        <v>76627848</v>
      </c>
      <c r="Y6" s="23">
        <v>-432192</v>
      </c>
      <c r="Z6" s="24">
        <v>-0.56</v>
      </c>
      <c r="AA6" s="25">
        <v>101041237</v>
      </c>
    </row>
    <row r="7" spans="1:27" ht="12.75">
      <c r="A7" s="26" t="s">
        <v>34</v>
      </c>
      <c r="B7" s="20"/>
      <c r="C7" s="21">
        <v>436880923</v>
      </c>
      <c r="D7" s="21"/>
      <c r="E7" s="22">
        <v>623231389</v>
      </c>
      <c r="F7" s="23">
        <v>563024730</v>
      </c>
      <c r="G7" s="23">
        <v>42307092</v>
      </c>
      <c r="H7" s="23">
        <v>43474218</v>
      </c>
      <c r="I7" s="23">
        <v>43361249</v>
      </c>
      <c r="J7" s="23">
        <v>129142559</v>
      </c>
      <c r="K7" s="23">
        <v>41932244</v>
      </c>
      <c r="L7" s="23">
        <v>37862863</v>
      </c>
      <c r="M7" s="23">
        <v>35932812</v>
      </c>
      <c r="N7" s="23">
        <v>115727919</v>
      </c>
      <c r="O7" s="23">
        <v>35311050</v>
      </c>
      <c r="P7" s="23">
        <v>30671396</v>
      </c>
      <c r="Q7" s="23">
        <v>40099095</v>
      </c>
      <c r="R7" s="23">
        <v>106081541</v>
      </c>
      <c r="S7" s="23"/>
      <c r="T7" s="23"/>
      <c r="U7" s="23"/>
      <c r="V7" s="23"/>
      <c r="W7" s="23">
        <v>350952019</v>
      </c>
      <c r="X7" s="23">
        <v>403947488</v>
      </c>
      <c r="Y7" s="23">
        <v>-52995469</v>
      </c>
      <c r="Z7" s="24">
        <v>-13.12</v>
      </c>
      <c r="AA7" s="25">
        <v>563024730</v>
      </c>
    </row>
    <row r="8" spans="1:27" ht="12.75">
      <c r="A8" s="26" t="s">
        <v>35</v>
      </c>
      <c r="B8" s="20"/>
      <c r="C8" s="21">
        <v>17420837</v>
      </c>
      <c r="D8" s="21"/>
      <c r="E8" s="22">
        <v>15428718</v>
      </c>
      <c r="F8" s="23">
        <v>31949105</v>
      </c>
      <c r="G8" s="23">
        <v>612327</v>
      </c>
      <c r="H8" s="23">
        <v>4316453</v>
      </c>
      <c r="I8" s="23">
        <v>7756135</v>
      </c>
      <c r="J8" s="23">
        <v>12684915</v>
      </c>
      <c r="K8" s="23">
        <v>304835</v>
      </c>
      <c r="L8" s="23">
        <v>2291715</v>
      </c>
      <c r="M8" s="23">
        <v>6038520</v>
      </c>
      <c r="N8" s="23">
        <v>8635070</v>
      </c>
      <c r="O8" s="23">
        <v>9003437</v>
      </c>
      <c r="P8" s="23">
        <v>9682523</v>
      </c>
      <c r="Q8" s="23">
        <v>3114998</v>
      </c>
      <c r="R8" s="23">
        <v>21800958</v>
      </c>
      <c r="S8" s="23"/>
      <c r="T8" s="23"/>
      <c r="U8" s="23"/>
      <c r="V8" s="23"/>
      <c r="W8" s="23">
        <v>43120943</v>
      </c>
      <c r="X8" s="23">
        <v>26634995</v>
      </c>
      <c r="Y8" s="23">
        <v>16485948</v>
      </c>
      <c r="Z8" s="24">
        <v>61.9</v>
      </c>
      <c r="AA8" s="25">
        <v>31949105</v>
      </c>
    </row>
    <row r="9" spans="1:27" ht="12.75">
      <c r="A9" s="26" t="s">
        <v>36</v>
      </c>
      <c r="B9" s="20"/>
      <c r="C9" s="21">
        <v>202893358</v>
      </c>
      <c r="D9" s="21"/>
      <c r="E9" s="22">
        <v>131694150</v>
      </c>
      <c r="F9" s="23">
        <v>133172950</v>
      </c>
      <c r="G9" s="23">
        <v>69180074</v>
      </c>
      <c r="H9" s="23">
        <v>-14414492</v>
      </c>
      <c r="I9" s="23">
        <v>583250</v>
      </c>
      <c r="J9" s="23">
        <v>55348832</v>
      </c>
      <c r="K9" s="23"/>
      <c r="L9" s="23">
        <v>6623784</v>
      </c>
      <c r="M9" s="23">
        <v>42601306</v>
      </c>
      <c r="N9" s="23">
        <v>49225090</v>
      </c>
      <c r="O9" s="23">
        <v>738011</v>
      </c>
      <c r="P9" s="23">
        <v>318000</v>
      </c>
      <c r="Q9" s="23">
        <v>31929491</v>
      </c>
      <c r="R9" s="23">
        <v>32985502</v>
      </c>
      <c r="S9" s="23"/>
      <c r="T9" s="23"/>
      <c r="U9" s="23"/>
      <c r="V9" s="23"/>
      <c r="W9" s="23">
        <v>137559424</v>
      </c>
      <c r="X9" s="23">
        <v>118873422</v>
      </c>
      <c r="Y9" s="23">
        <v>18686002</v>
      </c>
      <c r="Z9" s="24">
        <v>15.72</v>
      </c>
      <c r="AA9" s="25">
        <v>133172950</v>
      </c>
    </row>
    <row r="10" spans="1:27" ht="12.75">
      <c r="A10" s="26" t="s">
        <v>37</v>
      </c>
      <c r="B10" s="20"/>
      <c r="C10" s="21"/>
      <c r="D10" s="21"/>
      <c r="E10" s="22">
        <v>59591850</v>
      </c>
      <c r="F10" s="23">
        <v>68591850</v>
      </c>
      <c r="G10" s="23">
        <v>560000</v>
      </c>
      <c r="H10" s="23">
        <v>19054492</v>
      </c>
      <c r="I10" s="23">
        <v>4022000</v>
      </c>
      <c r="J10" s="23">
        <v>23636492</v>
      </c>
      <c r="K10" s="23">
        <v>9036870</v>
      </c>
      <c r="L10" s="23">
        <v>2672000</v>
      </c>
      <c r="M10" s="23">
        <v>10086000</v>
      </c>
      <c r="N10" s="23">
        <v>21794870</v>
      </c>
      <c r="O10" s="23">
        <v>344000</v>
      </c>
      <c r="P10" s="23">
        <v>3736000</v>
      </c>
      <c r="Q10" s="23">
        <v>34862919</v>
      </c>
      <c r="R10" s="23">
        <v>38942919</v>
      </c>
      <c r="S10" s="23"/>
      <c r="T10" s="23"/>
      <c r="U10" s="23"/>
      <c r="V10" s="23"/>
      <c r="W10" s="23">
        <v>84374281</v>
      </c>
      <c r="X10" s="23">
        <v>57011362</v>
      </c>
      <c r="Y10" s="23">
        <v>27362919</v>
      </c>
      <c r="Z10" s="24">
        <v>48</v>
      </c>
      <c r="AA10" s="25">
        <v>68591850</v>
      </c>
    </row>
    <row r="11" spans="1:27" ht="12.75">
      <c r="A11" s="26" t="s">
        <v>38</v>
      </c>
      <c r="B11" s="20"/>
      <c r="C11" s="21">
        <v>15861017</v>
      </c>
      <c r="D11" s="21"/>
      <c r="E11" s="22">
        <v>19077948</v>
      </c>
      <c r="F11" s="23">
        <v>7930128</v>
      </c>
      <c r="G11" s="23">
        <v>217503</v>
      </c>
      <c r="H11" s="23">
        <v>254003</v>
      </c>
      <c r="I11" s="23">
        <v>232829</v>
      </c>
      <c r="J11" s="23">
        <v>704335</v>
      </c>
      <c r="K11" s="23">
        <v>514695</v>
      </c>
      <c r="L11" s="23">
        <v>255819</v>
      </c>
      <c r="M11" s="23">
        <v>337739</v>
      </c>
      <c r="N11" s="23">
        <v>1108253</v>
      </c>
      <c r="O11" s="23">
        <v>185018</v>
      </c>
      <c r="P11" s="23">
        <v>228261</v>
      </c>
      <c r="Q11" s="23">
        <v>282359</v>
      </c>
      <c r="R11" s="23">
        <v>695638</v>
      </c>
      <c r="S11" s="23"/>
      <c r="T11" s="23"/>
      <c r="U11" s="23"/>
      <c r="V11" s="23"/>
      <c r="W11" s="23">
        <v>2508226</v>
      </c>
      <c r="X11" s="23">
        <v>4871568</v>
      </c>
      <c r="Y11" s="23">
        <v>-2363342</v>
      </c>
      <c r="Z11" s="24">
        <v>-48.51</v>
      </c>
      <c r="AA11" s="25">
        <v>7930128</v>
      </c>
    </row>
    <row r="12" spans="1:27" ht="12.75">
      <c r="A12" s="26" t="s">
        <v>39</v>
      </c>
      <c r="B12" s="20"/>
      <c r="C12" s="21">
        <v>96022</v>
      </c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-688740414</v>
      </c>
      <c r="D14" s="21"/>
      <c r="E14" s="22">
        <v>-819709345</v>
      </c>
      <c r="F14" s="23">
        <v>-812553471</v>
      </c>
      <c r="G14" s="23">
        <v>-107343280</v>
      </c>
      <c r="H14" s="23">
        <v>-86172013</v>
      </c>
      <c r="I14" s="23">
        <v>-60838336</v>
      </c>
      <c r="J14" s="23">
        <v>-254353629</v>
      </c>
      <c r="K14" s="23">
        <v>-60555678</v>
      </c>
      <c r="L14" s="23">
        <v>-55480475</v>
      </c>
      <c r="M14" s="23">
        <v>-67452818</v>
      </c>
      <c r="N14" s="23">
        <v>-183488971</v>
      </c>
      <c r="O14" s="23">
        <v>-48389684</v>
      </c>
      <c r="P14" s="23">
        <v>-60674277</v>
      </c>
      <c r="Q14" s="23">
        <v>-90671680</v>
      </c>
      <c r="R14" s="23">
        <v>-199735641</v>
      </c>
      <c r="S14" s="23"/>
      <c r="T14" s="23"/>
      <c r="U14" s="23"/>
      <c r="V14" s="23"/>
      <c r="W14" s="23">
        <v>-637578241</v>
      </c>
      <c r="X14" s="23">
        <v>-625197610</v>
      </c>
      <c r="Y14" s="23">
        <v>-12380631</v>
      </c>
      <c r="Z14" s="24">
        <v>1.98</v>
      </c>
      <c r="AA14" s="25">
        <v>-812553471</v>
      </c>
    </row>
    <row r="15" spans="1:27" ht="12.75">
      <c r="A15" s="26" t="s">
        <v>42</v>
      </c>
      <c r="B15" s="20"/>
      <c r="C15" s="21">
        <v>-991347</v>
      </c>
      <c r="D15" s="21"/>
      <c r="E15" s="22">
        <v>-2541470</v>
      </c>
      <c r="F15" s="23">
        <v>-2835870</v>
      </c>
      <c r="G15" s="23">
        <v>-43095</v>
      </c>
      <c r="H15" s="23">
        <v>-137966</v>
      </c>
      <c r="I15" s="23">
        <v>-453287</v>
      </c>
      <c r="J15" s="23">
        <v>-634348</v>
      </c>
      <c r="K15" s="23">
        <v>-114605</v>
      </c>
      <c r="L15" s="23">
        <v>-114100</v>
      </c>
      <c r="M15" s="23">
        <v>-371027</v>
      </c>
      <c r="N15" s="23">
        <v>-599732</v>
      </c>
      <c r="O15" s="23">
        <v>-75749</v>
      </c>
      <c r="P15" s="23">
        <v>-333298</v>
      </c>
      <c r="Q15" s="23">
        <v>-189180</v>
      </c>
      <c r="R15" s="23">
        <v>-598227</v>
      </c>
      <c r="S15" s="23"/>
      <c r="T15" s="23"/>
      <c r="U15" s="23"/>
      <c r="V15" s="23"/>
      <c r="W15" s="23">
        <v>-1832307</v>
      </c>
      <c r="X15" s="23">
        <v>-2035080</v>
      </c>
      <c r="Y15" s="23">
        <v>202773</v>
      </c>
      <c r="Z15" s="24">
        <v>-9.96</v>
      </c>
      <c r="AA15" s="25">
        <v>-2835870</v>
      </c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77265702</v>
      </c>
      <c r="D17" s="29">
        <f>SUM(D6:D16)</f>
        <v>0</v>
      </c>
      <c r="E17" s="30">
        <f t="shared" si="0"/>
        <v>125402034</v>
      </c>
      <c r="F17" s="31">
        <f t="shared" si="0"/>
        <v>90320659</v>
      </c>
      <c r="G17" s="31">
        <f t="shared" si="0"/>
        <v>13537303</v>
      </c>
      <c r="H17" s="31">
        <f t="shared" si="0"/>
        <v>-24932584</v>
      </c>
      <c r="I17" s="31">
        <f t="shared" si="0"/>
        <v>5578845</v>
      </c>
      <c r="J17" s="31">
        <f t="shared" si="0"/>
        <v>-5816436</v>
      </c>
      <c r="K17" s="31">
        <f t="shared" si="0"/>
        <v>-660185</v>
      </c>
      <c r="L17" s="31">
        <f t="shared" si="0"/>
        <v>2764817</v>
      </c>
      <c r="M17" s="31">
        <f t="shared" si="0"/>
        <v>34858297</v>
      </c>
      <c r="N17" s="31">
        <f t="shared" si="0"/>
        <v>36962929</v>
      </c>
      <c r="O17" s="31">
        <f t="shared" si="0"/>
        <v>4957855</v>
      </c>
      <c r="P17" s="31">
        <f t="shared" si="0"/>
        <v>-9907458</v>
      </c>
      <c r="Q17" s="31">
        <f t="shared" si="0"/>
        <v>29103111</v>
      </c>
      <c r="R17" s="31">
        <f t="shared" si="0"/>
        <v>24153508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55300001</v>
      </c>
      <c r="X17" s="31">
        <f t="shared" si="0"/>
        <v>60733993</v>
      </c>
      <c r="Y17" s="31">
        <f t="shared" si="0"/>
        <v>-5433992</v>
      </c>
      <c r="Z17" s="32">
        <f>+IF(X17&lt;&gt;0,+(Y17/X17)*100,0)</f>
        <v>-8.947200293581883</v>
      </c>
      <c r="AA17" s="33">
        <f>SUM(AA6:AA16)</f>
        <v>90320659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1425535</v>
      </c>
      <c r="D21" s="21"/>
      <c r="E21" s="22">
        <v>1001000</v>
      </c>
      <c r="F21" s="23">
        <v>1001000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>
        <v>500490</v>
      </c>
      <c r="Y21" s="40">
        <v>-500490</v>
      </c>
      <c r="Z21" s="41">
        <v>-100</v>
      </c>
      <c r="AA21" s="42">
        <v>1001000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>
        <v>659699</v>
      </c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-99267340</v>
      </c>
      <c r="D26" s="21"/>
      <c r="E26" s="22">
        <v>-105745440</v>
      </c>
      <c r="F26" s="23">
        <v>-113965000</v>
      </c>
      <c r="G26" s="23">
        <v>-446968</v>
      </c>
      <c r="H26" s="23">
        <v>-8738886</v>
      </c>
      <c r="I26" s="23">
        <v>-10023352</v>
      </c>
      <c r="J26" s="23">
        <v>-19209206</v>
      </c>
      <c r="K26" s="23">
        <v>-10976246</v>
      </c>
      <c r="L26" s="23">
        <v>-3022972</v>
      </c>
      <c r="M26" s="23">
        <v>-10952749</v>
      </c>
      <c r="N26" s="23">
        <v>-24951967</v>
      </c>
      <c r="O26" s="23">
        <v>-2900705</v>
      </c>
      <c r="P26" s="23">
        <v>-1679343</v>
      </c>
      <c r="Q26" s="23">
        <v>-11601830</v>
      </c>
      <c r="R26" s="23">
        <v>-16181878</v>
      </c>
      <c r="S26" s="23"/>
      <c r="T26" s="23"/>
      <c r="U26" s="23"/>
      <c r="V26" s="23"/>
      <c r="W26" s="23">
        <v>-60343051</v>
      </c>
      <c r="X26" s="23">
        <v>-78966663</v>
      </c>
      <c r="Y26" s="23">
        <v>18623612</v>
      </c>
      <c r="Z26" s="24">
        <v>-23.58</v>
      </c>
      <c r="AA26" s="25">
        <v>-113965000</v>
      </c>
    </row>
    <row r="27" spans="1:27" ht="12.75">
      <c r="A27" s="27" t="s">
        <v>51</v>
      </c>
      <c r="B27" s="28"/>
      <c r="C27" s="29">
        <f aca="true" t="shared" si="1" ref="C27:Y27">SUM(C21:C26)</f>
        <v>-97182106</v>
      </c>
      <c r="D27" s="29">
        <f>SUM(D21:D26)</f>
        <v>0</v>
      </c>
      <c r="E27" s="30">
        <f t="shared" si="1"/>
        <v>-104744440</v>
      </c>
      <c r="F27" s="31">
        <f t="shared" si="1"/>
        <v>-112964000</v>
      </c>
      <c r="G27" s="31">
        <f t="shared" si="1"/>
        <v>-446968</v>
      </c>
      <c r="H27" s="31">
        <f t="shared" si="1"/>
        <v>-8738886</v>
      </c>
      <c r="I27" s="31">
        <f t="shared" si="1"/>
        <v>-10023352</v>
      </c>
      <c r="J27" s="31">
        <f t="shared" si="1"/>
        <v>-19209206</v>
      </c>
      <c r="K27" s="31">
        <f t="shared" si="1"/>
        <v>-10976246</v>
      </c>
      <c r="L27" s="31">
        <f t="shared" si="1"/>
        <v>-3022972</v>
      </c>
      <c r="M27" s="31">
        <f t="shared" si="1"/>
        <v>-10952749</v>
      </c>
      <c r="N27" s="31">
        <f t="shared" si="1"/>
        <v>-24951967</v>
      </c>
      <c r="O27" s="31">
        <f t="shared" si="1"/>
        <v>-2900705</v>
      </c>
      <c r="P27" s="31">
        <f t="shared" si="1"/>
        <v>-1679343</v>
      </c>
      <c r="Q27" s="31">
        <f t="shared" si="1"/>
        <v>-11601830</v>
      </c>
      <c r="R27" s="31">
        <f t="shared" si="1"/>
        <v>-16181878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-60343051</v>
      </c>
      <c r="X27" s="31">
        <f t="shared" si="1"/>
        <v>-78466173</v>
      </c>
      <c r="Y27" s="31">
        <f t="shared" si="1"/>
        <v>18123122</v>
      </c>
      <c r="Z27" s="32">
        <f>+IF(X27&lt;&gt;0,+(Y27/X27)*100,0)</f>
        <v>-23.096732397029225</v>
      </c>
      <c r="AA27" s="33">
        <f>SUM(AA21:AA26)</f>
        <v>-112964000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>
        <v>11084050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>
        <v>5445990</v>
      </c>
      <c r="Y31" s="23">
        <v>-5445990</v>
      </c>
      <c r="Z31" s="24">
        <v>-100</v>
      </c>
      <c r="AA31" s="25">
        <v>11084050</v>
      </c>
    </row>
    <row r="32" spans="1:27" ht="12.75">
      <c r="A32" s="26" t="s">
        <v>54</v>
      </c>
      <c r="B32" s="20"/>
      <c r="C32" s="21">
        <v>9230215</v>
      </c>
      <c r="D32" s="21"/>
      <c r="E32" s="22">
        <v>1000000</v>
      </c>
      <c r="F32" s="23">
        <v>1348000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>
        <v>1010614</v>
      </c>
      <c r="Y32" s="23">
        <v>-1010614</v>
      </c>
      <c r="Z32" s="24">
        <v>-100</v>
      </c>
      <c r="AA32" s="25">
        <v>1348000</v>
      </c>
    </row>
    <row r="33" spans="1:27" ht="12.75">
      <c r="A33" s="26" t="s">
        <v>55</v>
      </c>
      <c r="B33" s="20"/>
      <c r="C33" s="21"/>
      <c r="D33" s="21"/>
      <c r="E33" s="22">
        <v>1100000</v>
      </c>
      <c r="F33" s="23"/>
      <c r="G33" s="23">
        <v>210452</v>
      </c>
      <c r="H33" s="40">
        <v>143365</v>
      </c>
      <c r="I33" s="40">
        <v>125062</v>
      </c>
      <c r="J33" s="40">
        <v>478879</v>
      </c>
      <c r="K33" s="23">
        <v>74312</v>
      </c>
      <c r="L33" s="23">
        <v>42415</v>
      </c>
      <c r="M33" s="23">
        <v>78018</v>
      </c>
      <c r="N33" s="23">
        <v>194745</v>
      </c>
      <c r="O33" s="40">
        <v>-29788</v>
      </c>
      <c r="P33" s="40">
        <v>139223</v>
      </c>
      <c r="Q33" s="40">
        <v>115939</v>
      </c>
      <c r="R33" s="23">
        <v>225374</v>
      </c>
      <c r="S33" s="23"/>
      <c r="T33" s="23"/>
      <c r="U33" s="23"/>
      <c r="V33" s="40"/>
      <c r="W33" s="40">
        <v>898998</v>
      </c>
      <c r="X33" s="40"/>
      <c r="Y33" s="23">
        <v>898998</v>
      </c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-1163296</v>
      </c>
      <c r="D35" s="21"/>
      <c r="E35" s="22">
        <v>-4489050</v>
      </c>
      <c r="F35" s="23">
        <v>-3670655</v>
      </c>
      <c r="G35" s="23"/>
      <c r="H35" s="23">
        <v>-6509</v>
      </c>
      <c r="I35" s="23">
        <v>-210517</v>
      </c>
      <c r="J35" s="23">
        <v>-217026</v>
      </c>
      <c r="K35" s="23"/>
      <c r="L35" s="23"/>
      <c r="M35" s="23">
        <v>-917882</v>
      </c>
      <c r="N35" s="23">
        <v>-917882</v>
      </c>
      <c r="O35" s="23">
        <v>-89088</v>
      </c>
      <c r="P35" s="23">
        <v>-191073</v>
      </c>
      <c r="Q35" s="23">
        <v>-203152</v>
      </c>
      <c r="R35" s="23">
        <v>-483313</v>
      </c>
      <c r="S35" s="23"/>
      <c r="T35" s="23"/>
      <c r="U35" s="23"/>
      <c r="V35" s="23"/>
      <c r="W35" s="23">
        <v>-1618221</v>
      </c>
      <c r="X35" s="23">
        <v>-2402918</v>
      </c>
      <c r="Y35" s="23">
        <v>784697</v>
      </c>
      <c r="Z35" s="24">
        <v>-32.66</v>
      </c>
      <c r="AA35" s="25">
        <v>-3670655</v>
      </c>
    </row>
    <row r="36" spans="1:27" ht="12.75">
      <c r="A36" s="27" t="s">
        <v>57</v>
      </c>
      <c r="B36" s="28"/>
      <c r="C36" s="29">
        <f aca="true" t="shared" si="2" ref="C36:Y36">SUM(C31:C35)</f>
        <v>8066919</v>
      </c>
      <c r="D36" s="29">
        <f>SUM(D31:D35)</f>
        <v>0</v>
      </c>
      <c r="E36" s="30">
        <f t="shared" si="2"/>
        <v>-2389050</v>
      </c>
      <c r="F36" s="31">
        <f t="shared" si="2"/>
        <v>8761395</v>
      </c>
      <c r="G36" s="31">
        <f t="shared" si="2"/>
        <v>210452</v>
      </c>
      <c r="H36" s="31">
        <f t="shared" si="2"/>
        <v>136856</v>
      </c>
      <c r="I36" s="31">
        <f t="shared" si="2"/>
        <v>-85455</v>
      </c>
      <c r="J36" s="31">
        <f t="shared" si="2"/>
        <v>261853</v>
      </c>
      <c r="K36" s="31">
        <f t="shared" si="2"/>
        <v>74312</v>
      </c>
      <c r="L36" s="31">
        <f t="shared" si="2"/>
        <v>42415</v>
      </c>
      <c r="M36" s="31">
        <f t="shared" si="2"/>
        <v>-839864</v>
      </c>
      <c r="N36" s="31">
        <f t="shared" si="2"/>
        <v>-723137</v>
      </c>
      <c r="O36" s="31">
        <f t="shared" si="2"/>
        <v>-118876</v>
      </c>
      <c r="P36" s="31">
        <f t="shared" si="2"/>
        <v>-51850</v>
      </c>
      <c r="Q36" s="31">
        <f t="shared" si="2"/>
        <v>-87213</v>
      </c>
      <c r="R36" s="31">
        <f t="shared" si="2"/>
        <v>-257939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-719223</v>
      </c>
      <c r="X36" s="31">
        <f t="shared" si="2"/>
        <v>4053686</v>
      </c>
      <c r="Y36" s="31">
        <f t="shared" si="2"/>
        <v>-4772909</v>
      </c>
      <c r="Z36" s="32">
        <f>+IF(X36&lt;&gt;0,+(Y36/X36)*100,0)</f>
        <v>-117.74244477741986</v>
      </c>
      <c r="AA36" s="33">
        <f>SUM(AA31:AA35)</f>
        <v>8761395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-11849485</v>
      </c>
      <c r="D38" s="35">
        <f>+D17+D27+D36</f>
        <v>0</v>
      </c>
      <c r="E38" s="36">
        <f t="shared" si="3"/>
        <v>18268544</v>
      </c>
      <c r="F38" s="37">
        <f t="shared" si="3"/>
        <v>-13881946</v>
      </c>
      <c r="G38" s="37">
        <f t="shared" si="3"/>
        <v>13300787</v>
      </c>
      <c r="H38" s="37">
        <f t="shared" si="3"/>
        <v>-33534614</v>
      </c>
      <c r="I38" s="37">
        <f t="shared" si="3"/>
        <v>-4529962</v>
      </c>
      <c r="J38" s="37">
        <f t="shared" si="3"/>
        <v>-24763789</v>
      </c>
      <c r="K38" s="37">
        <f t="shared" si="3"/>
        <v>-11562119</v>
      </c>
      <c r="L38" s="37">
        <f t="shared" si="3"/>
        <v>-215740</v>
      </c>
      <c r="M38" s="37">
        <f t="shared" si="3"/>
        <v>23065684</v>
      </c>
      <c r="N38" s="37">
        <f t="shared" si="3"/>
        <v>11287825</v>
      </c>
      <c r="O38" s="37">
        <f t="shared" si="3"/>
        <v>1938274</v>
      </c>
      <c r="P38" s="37">
        <f t="shared" si="3"/>
        <v>-11638651</v>
      </c>
      <c r="Q38" s="37">
        <f t="shared" si="3"/>
        <v>17414068</v>
      </c>
      <c r="R38" s="37">
        <f t="shared" si="3"/>
        <v>7713691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-5762273</v>
      </c>
      <c r="X38" s="37">
        <f t="shared" si="3"/>
        <v>-13678494</v>
      </c>
      <c r="Y38" s="37">
        <f t="shared" si="3"/>
        <v>7916221</v>
      </c>
      <c r="Z38" s="38">
        <f>+IF(X38&lt;&gt;0,+(Y38/X38)*100,0)</f>
        <v>-57.87348373293142</v>
      </c>
      <c r="AA38" s="39">
        <f>+AA17+AA27+AA36</f>
        <v>-13881946</v>
      </c>
    </row>
    <row r="39" spans="1:27" ht="12.75">
      <c r="A39" s="26" t="s">
        <v>59</v>
      </c>
      <c r="B39" s="20"/>
      <c r="C39" s="35">
        <v>26194963</v>
      </c>
      <c r="D39" s="35"/>
      <c r="E39" s="36">
        <v>732000</v>
      </c>
      <c r="F39" s="37">
        <v>14345478</v>
      </c>
      <c r="G39" s="37">
        <v>14345478</v>
      </c>
      <c r="H39" s="37">
        <v>27646265</v>
      </c>
      <c r="I39" s="37">
        <v>-5888349</v>
      </c>
      <c r="J39" s="37">
        <v>14345478</v>
      </c>
      <c r="K39" s="37">
        <v>-10418311</v>
      </c>
      <c r="L39" s="37">
        <v>-21980430</v>
      </c>
      <c r="M39" s="37">
        <v>-22196170</v>
      </c>
      <c r="N39" s="37">
        <v>-10418311</v>
      </c>
      <c r="O39" s="37">
        <v>869514</v>
      </c>
      <c r="P39" s="37">
        <v>2807788</v>
      </c>
      <c r="Q39" s="37">
        <v>-8830863</v>
      </c>
      <c r="R39" s="37">
        <v>869514</v>
      </c>
      <c r="S39" s="37"/>
      <c r="T39" s="37"/>
      <c r="U39" s="37"/>
      <c r="V39" s="37"/>
      <c r="W39" s="37">
        <v>14345478</v>
      </c>
      <c r="X39" s="37">
        <v>14345478</v>
      </c>
      <c r="Y39" s="37"/>
      <c r="Z39" s="38"/>
      <c r="AA39" s="39">
        <v>14345478</v>
      </c>
    </row>
    <row r="40" spans="1:27" ht="12.75">
      <c r="A40" s="45" t="s">
        <v>60</v>
      </c>
      <c r="B40" s="46"/>
      <c r="C40" s="47">
        <v>14345478</v>
      </c>
      <c r="D40" s="47"/>
      <c r="E40" s="48">
        <v>19000544</v>
      </c>
      <c r="F40" s="49">
        <v>463532</v>
      </c>
      <c r="G40" s="49">
        <v>27646265</v>
      </c>
      <c r="H40" s="49">
        <v>-5888349</v>
      </c>
      <c r="I40" s="49">
        <v>-10418311</v>
      </c>
      <c r="J40" s="49">
        <v>-10418311</v>
      </c>
      <c r="K40" s="49">
        <v>-21980430</v>
      </c>
      <c r="L40" s="49">
        <v>-22196170</v>
      </c>
      <c r="M40" s="49">
        <v>869514</v>
      </c>
      <c r="N40" s="49">
        <v>869514</v>
      </c>
      <c r="O40" s="49">
        <v>2807788</v>
      </c>
      <c r="P40" s="49">
        <v>-8830863</v>
      </c>
      <c r="Q40" s="49">
        <v>8583205</v>
      </c>
      <c r="R40" s="49">
        <v>8583205</v>
      </c>
      <c r="S40" s="49"/>
      <c r="T40" s="49"/>
      <c r="U40" s="49"/>
      <c r="V40" s="49"/>
      <c r="W40" s="49">
        <v>8583205</v>
      </c>
      <c r="X40" s="49">
        <v>666984</v>
      </c>
      <c r="Y40" s="49">
        <v>7916221</v>
      </c>
      <c r="Z40" s="50">
        <v>1186.87</v>
      </c>
      <c r="AA40" s="51">
        <v>463532</v>
      </c>
    </row>
    <row r="41" spans="1:27" ht="12.75">
      <c r="A41" s="52" t="s">
        <v>84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85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86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22693193</v>
      </c>
      <c r="D6" s="21"/>
      <c r="E6" s="22">
        <v>27148891</v>
      </c>
      <c r="F6" s="23">
        <v>27148891</v>
      </c>
      <c r="G6" s="23">
        <v>1003788</v>
      </c>
      <c r="H6" s="23">
        <v>2381755</v>
      </c>
      <c r="I6" s="23"/>
      <c r="J6" s="23">
        <v>3385543</v>
      </c>
      <c r="K6" s="23">
        <v>1094868</v>
      </c>
      <c r="L6" s="23">
        <v>871555</v>
      </c>
      <c r="M6" s="23"/>
      <c r="N6" s="23">
        <v>1966423</v>
      </c>
      <c r="O6" s="23">
        <v>1005555</v>
      </c>
      <c r="P6" s="23">
        <v>1126169</v>
      </c>
      <c r="Q6" s="23"/>
      <c r="R6" s="23">
        <v>2131724</v>
      </c>
      <c r="S6" s="23"/>
      <c r="T6" s="23"/>
      <c r="U6" s="23"/>
      <c r="V6" s="23"/>
      <c r="W6" s="23">
        <v>7483690</v>
      </c>
      <c r="X6" s="23">
        <v>15349406</v>
      </c>
      <c r="Y6" s="23">
        <v>-7865716</v>
      </c>
      <c r="Z6" s="24">
        <v>-51.24</v>
      </c>
      <c r="AA6" s="25">
        <v>27148891</v>
      </c>
    </row>
    <row r="7" spans="1:27" ht="12.75">
      <c r="A7" s="26" t="s">
        <v>34</v>
      </c>
      <c r="B7" s="20"/>
      <c r="C7" s="21">
        <v>65138739</v>
      </c>
      <c r="D7" s="21"/>
      <c r="E7" s="22">
        <v>24201783</v>
      </c>
      <c r="F7" s="23">
        <v>53781740</v>
      </c>
      <c r="G7" s="23">
        <v>1404712</v>
      </c>
      <c r="H7" s="23">
        <v>1329834</v>
      </c>
      <c r="I7" s="23"/>
      <c r="J7" s="23">
        <v>2734546</v>
      </c>
      <c r="K7" s="23">
        <v>1444404</v>
      </c>
      <c r="L7" s="23">
        <v>982331</v>
      </c>
      <c r="M7" s="23"/>
      <c r="N7" s="23">
        <v>2426735</v>
      </c>
      <c r="O7" s="23">
        <v>572477</v>
      </c>
      <c r="P7" s="23">
        <v>1191667</v>
      </c>
      <c r="Q7" s="23"/>
      <c r="R7" s="23">
        <v>1764144</v>
      </c>
      <c r="S7" s="23"/>
      <c r="T7" s="23"/>
      <c r="U7" s="23"/>
      <c r="V7" s="23"/>
      <c r="W7" s="23">
        <v>6925425</v>
      </c>
      <c r="X7" s="23">
        <v>20704084</v>
      </c>
      <c r="Y7" s="23">
        <v>-13778659</v>
      </c>
      <c r="Z7" s="24">
        <v>-66.55</v>
      </c>
      <c r="AA7" s="25">
        <v>53781740</v>
      </c>
    </row>
    <row r="8" spans="1:27" ht="12.75">
      <c r="A8" s="26" t="s">
        <v>35</v>
      </c>
      <c r="B8" s="20"/>
      <c r="C8" s="21">
        <v>3169799</v>
      </c>
      <c r="D8" s="21"/>
      <c r="E8" s="22">
        <v>3521420</v>
      </c>
      <c r="F8" s="23">
        <v>2921566</v>
      </c>
      <c r="G8" s="23">
        <v>1392889</v>
      </c>
      <c r="H8" s="23">
        <v>519298</v>
      </c>
      <c r="I8" s="23">
        <v>4754132</v>
      </c>
      <c r="J8" s="23">
        <v>6666319</v>
      </c>
      <c r="K8" s="23">
        <v>3420578</v>
      </c>
      <c r="L8" s="23">
        <v>631830</v>
      </c>
      <c r="M8" s="23">
        <v>8078158</v>
      </c>
      <c r="N8" s="23">
        <v>12130566</v>
      </c>
      <c r="O8" s="23">
        <v>409985</v>
      </c>
      <c r="P8" s="23">
        <v>2426813</v>
      </c>
      <c r="Q8" s="23">
        <v>4053581</v>
      </c>
      <c r="R8" s="23">
        <v>6890379</v>
      </c>
      <c r="S8" s="23"/>
      <c r="T8" s="23"/>
      <c r="U8" s="23"/>
      <c r="V8" s="23"/>
      <c r="W8" s="23">
        <v>25687264</v>
      </c>
      <c r="X8" s="23">
        <v>18051824</v>
      </c>
      <c r="Y8" s="23">
        <v>7635440</v>
      </c>
      <c r="Z8" s="24">
        <v>42.3</v>
      </c>
      <c r="AA8" s="25">
        <v>2921566</v>
      </c>
    </row>
    <row r="9" spans="1:27" ht="12.75">
      <c r="A9" s="26" t="s">
        <v>36</v>
      </c>
      <c r="B9" s="20"/>
      <c r="C9" s="21">
        <v>96317704</v>
      </c>
      <c r="D9" s="21"/>
      <c r="E9" s="22">
        <v>81524000</v>
      </c>
      <c r="F9" s="23">
        <v>87524000</v>
      </c>
      <c r="G9" s="23">
        <v>32172000</v>
      </c>
      <c r="H9" s="23">
        <v>2010000</v>
      </c>
      <c r="I9" s="23"/>
      <c r="J9" s="23">
        <v>34182000</v>
      </c>
      <c r="K9" s="23"/>
      <c r="L9" s="23">
        <v>450000</v>
      </c>
      <c r="M9" s="23">
        <v>13864000</v>
      </c>
      <c r="N9" s="23">
        <v>14314000</v>
      </c>
      <c r="O9" s="23"/>
      <c r="P9" s="23"/>
      <c r="Q9" s="23">
        <v>19304000</v>
      </c>
      <c r="R9" s="23">
        <v>19304000</v>
      </c>
      <c r="S9" s="23"/>
      <c r="T9" s="23"/>
      <c r="U9" s="23"/>
      <c r="V9" s="23"/>
      <c r="W9" s="23">
        <v>67800000</v>
      </c>
      <c r="X9" s="23">
        <v>70156696</v>
      </c>
      <c r="Y9" s="23">
        <v>-2356696</v>
      </c>
      <c r="Z9" s="24">
        <v>-3.36</v>
      </c>
      <c r="AA9" s="25">
        <v>87524000</v>
      </c>
    </row>
    <row r="10" spans="1:27" ht="12.75">
      <c r="A10" s="26" t="s">
        <v>37</v>
      </c>
      <c r="B10" s="20"/>
      <c r="C10" s="21">
        <v>3266880</v>
      </c>
      <c r="D10" s="21"/>
      <c r="E10" s="22">
        <v>32422000</v>
      </c>
      <c r="F10" s="23">
        <v>32422000</v>
      </c>
      <c r="G10" s="23"/>
      <c r="H10" s="23">
        <v>2000000</v>
      </c>
      <c r="I10" s="23">
        <v>2000000</v>
      </c>
      <c r="J10" s="23">
        <v>4000000</v>
      </c>
      <c r="K10" s="23"/>
      <c r="L10" s="23"/>
      <c r="M10" s="23">
        <v>1000000</v>
      </c>
      <c r="N10" s="23">
        <v>1000000</v>
      </c>
      <c r="O10" s="23"/>
      <c r="P10" s="23"/>
      <c r="Q10" s="23">
        <v>572000</v>
      </c>
      <c r="R10" s="23">
        <v>572000</v>
      </c>
      <c r="S10" s="23"/>
      <c r="T10" s="23"/>
      <c r="U10" s="23"/>
      <c r="V10" s="23"/>
      <c r="W10" s="23">
        <v>5572000</v>
      </c>
      <c r="X10" s="23">
        <v>10377699</v>
      </c>
      <c r="Y10" s="23">
        <v>-4805699</v>
      </c>
      <c r="Z10" s="24">
        <v>-46.31</v>
      </c>
      <c r="AA10" s="25">
        <v>32422000</v>
      </c>
    </row>
    <row r="11" spans="1:27" ht="12.75">
      <c r="A11" s="26" t="s">
        <v>38</v>
      </c>
      <c r="B11" s="20"/>
      <c r="C11" s="21">
        <v>26053407</v>
      </c>
      <c r="D11" s="21"/>
      <c r="E11" s="22">
        <v>26474501</v>
      </c>
      <c r="F11" s="23">
        <v>26474501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>
        <v>3769000</v>
      </c>
      <c r="Y11" s="23">
        <v>-3769000</v>
      </c>
      <c r="Z11" s="24">
        <v>-100</v>
      </c>
      <c r="AA11" s="25">
        <v>26474501</v>
      </c>
    </row>
    <row r="12" spans="1:27" ht="12.75">
      <c r="A12" s="26" t="s">
        <v>39</v>
      </c>
      <c r="B12" s="20"/>
      <c r="C12" s="21"/>
      <c r="D12" s="21"/>
      <c r="E12" s="22">
        <v>3342298</v>
      </c>
      <c r="F12" s="23">
        <v>3342298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>
        <v>3342298</v>
      </c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-196972524</v>
      </c>
      <c r="D14" s="21"/>
      <c r="E14" s="22">
        <v>-177795560</v>
      </c>
      <c r="F14" s="23">
        <v>-183318020</v>
      </c>
      <c r="G14" s="23">
        <v>-67509879</v>
      </c>
      <c r="H14" s="23">
        <v>-16237560</v>
      </c>
      <c r="I14" s="23">
        <v>-14387920</v>
      </c>
      <c r="J14" s="23">
        <v>-98135359</v>
      </c>
      <c r="K14" s="23">
        <v>-10953778</v>
      </c>
      <c r="L14" s="23">
        <v>-8746071</v>
      </c>
      <c r="M14" s="23">
        <v>-37275959</v>
      </c>
      <c r="N14" s="23">
        <v>-56975808</v>
      </c>
      <c r="O14" s="23">
        <v>-7724457</v>
      </c>
      <c r="P14" s="23">
        <v>-408886</v>
      </c>
      <c r="Q14" s="23">
        <v>-45810500</v>
      </c>
      <c r="R14" s="23">
        <v>-53943843</v>
      </c>
      <c r="S14" s="23"/>
      <c r="T14" s="23"/>
      <c r="U14" s="23"/>
      <c r="V14" s="23"/>
      <c r="W14" s="23">
        <v>-209055010</v>
      </c>
      <c r="X14" s="23">
        <v>-140690470</v>
      </c>
      <c r="Y14" s="23">
        <v>-68364540</v>
      </c>
      <c r="Z14" s="24">
        <v>48.59</v>
      </c>
      <c r="AA14" s="25">
        <v>-183318020</v>
      </c>
    </row>
    <row r="15" spans="1:27" ht="12.75">
      <c r="A15" s="26" t="s">
        <v>42</v>
      </c>
      <c r="B15" s="20"/>
      <c r="C15" s="21">
        <v>-19479001</v>
      </c>
      <c r="D15" s="21"/>
      <c r="E15" s="22">
        <v>-3211126</v>
      </c>
      <c r="F15" s="23">
        <v>-3211126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-285000</v>
      </c>
      <c r="Y15" s="23">
        <v>285000</v>
      </c>
      <c r="Z15" s="24">
        <v>-100</v>
      </c>
      <c r="AA15" s="25">
        <v>-3211126</v>
      </c>
    </row>
    <row r="16" spans="1:27" ht="12.75">
      <c r="A16" s="26" t="s">
        <v>43</v>
      </c>
      <c r="B16" s="20"/>
      <c r="C16" s="21"/>
      <c r="D16" s="21"/>
      <c r="E16" s="22">
        <v>-5252545</v>
      </c>
      <c r="F16" s="23">
        <v>-5252545</v>
      </c>
      <c r="G16" s="23">
        <v>-646308</v>
      </c>
      <c r="H16" s="23"/>
      <c r="I16" s="23"/>
      <c r="J16" s="23">
        <v>-646308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>
        <v>-646308</v>
      </c>
      <c r="X16" s="23">
        <v>-1959444</v>
      </c>
      <c r="Y16" s="23">
        <v>1313136</v>
      </c>
      <c r="Z16" s="24">
        <v>-67.02</v>
      </c>
      <c r="AA16" s="25">
        <v>-5252545</v>
      </c>
    </row>
    <row r="17" spans="1:27" ht="12.75">
      <c r="A17" s="27" t="s">
        <v>44</v>
      </c>
      <c r="B17" s="28"/>
      <c r="C17" s="29">
        <f aca="true" t="shared" si="0" ref="C17:Y17">SUM(C6:C16)</f>
        <v>188197</v>
      </c>
      <c r="D17" s="29">
        <f>SUM(D6:D16)</f>
        <v>0</v>
      </c>
      <c r="E17" s="30">
        <f t="shared" si="0"/>
        <v>12375662</v>
      </c>
      <c r="F17" s="31">
        <f t="shared" si="0"/>
        <v>41833305</v>
      </c>
      <c r="G17" s="31">
        <f t="shared" si="0"/>
        <v>-32182798</v>
      </c>
      <c r="H17" s="31">
        <f t="shared" si="0"/>
        <v>-7996673</v>
      </c>
      <c r="I17" s="31">
        <f t="shared" si="0"/>
        <v>-7633788</v>
      </c>
      <c r="J17" s="31">
        <f t="shared" si="0"/>
        <v>-47813259</v>
      </c>
      <c r="K17" s="31">
        <f t="shared" si="0"/>
        <v>-4993928</v>
      </c>
      <c r="L17" s="31">
        <f t="shared" si="0"/>
        <v>-5810355</v>
      </c>
      <c r="M17" s="31">
        <f t="shared" si="0"/>
        <v>-14333801</v>
      </c>
      <c r="N17" s="31">
        <f t="shared" si="0"/>
        <v>-25138084</v>
      </c>
      <c r="O17" s="31">
        <f t="shared" si="0"/>
        <v>-5736440</v>
      </c>
      <c r="P17" s="31">
        <f t="shared" si="0"/>
        <v>4335763</v>
      </c>
      <c r="Q17" s="31">
        <f t="shared" si="0"/>
        <v>-21880919</v>
      </c>
      <c r="R17" s="31">
        <f t="shared" si="0"/>
        <v>-23281596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-96232939</v>
      </c>
      <c r="X17" s="31">
        <f t="shared" si="0"/>
        <v>-4526205</v>
      </c>
      <c r="Y17" s="31">
        <f t="shared" si="0"/>
        <v>-91706734</v>
      </c>
      <c r="Z17" s="32">
        <f>+IF(X17&lt;&gt;0,+(Y17/X17)*100,0)</f>
        <v>2026.1286000081745</v>
      </c>
      <c r="AA17" s="33">
        <f>SUM(AA6:AA16)</f>
        <v>41833305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-51424</v>
      </c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>
        <v>32556100</v>
      </c>
      <c r="H24" s="23">
        <v>7728900</v>
      </c>
      <c r="I24" s="23">
        <v>7619400</v>
      </c>
      <c r="J24" s="23">
        <v>47904400</v>
      </c>
      <c r="K24" s="23">
        <v>5038500</v>
      </c>
      <c r="L24" s="23">
        <v>1698000</v>
      </c>
      <c r="M24" s="23">
        <v>18411480</v>
      </c>
      <c r="N24" s="23">
        <v>25147980</v>
      </c>
      <c r="O24" s="23">
        <v>991000</v>
      </c>
      <c r="P24" s="23">
        <v>16727</v>
      </c>
      <c r="Q24" s="23">
        <v>22474200</v>
      </c>
      <c r="R24" s="23">
        <v>23481927</v>
      </c>
      <c r="S24" s="23"/>
      <c r="T24" s="23"/>
      <c r="U24" s="23"/>
      <c r="V24" s="23"/>
      <c r="W24" s="23">
        <v>96534307</v>
      </c>
      <c r="X24" s="23"/>
      <c r="Y24" s="23">
        <v>96534307</v>
      </c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-35758</v>
      </c>
      <c r="D26" s="21"/>
      <c r="E26" s="22">
        <v>-41931635</v>
      </c>
      <c r="F26" s="23">
        <v>-41931635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>
        <v>-9977740</v>
      </c>
      <c r="Y26" s="23">
        <v>9977740</v>
      </c>
      <c r="Z26" s="24">
        <v>-100</v>
      </c>
      <c r="AA26" s="25">
        <v>-41931635</v>
      </c>
    </row>
    <row r="27" spans="1:27" ht="12.75">
      <c r="A27" s="27" t="s">
        <v>51</v>
      </c>
      <c r="B27" s="28"/>
      <c r="C27" s="29">
        <f aca="true" t="shared" si="1" ref="C27:Y27">SUM(C21:C26)</f>
        <v>-87182</v>
      </c>
      <c r="D27" s="29">
        <f>SUM(D21:D26)</f>
        <v>0</v>
      </c>
      <c r="E27" s="30">
        <f t="shared" si="1"/>
        <v>-41931635</v>
      </c>
      <c r="F27" s="31">
        <f t="shared" si="1"/>
        <v>-41931635</v>
      </c>
      <c r="G27" s="31">
        <f t="shared" si="1"/>
        <v>32556100</v>
      </c>
      <c r="H27" s="31">
        <f t="shared" si="1"/>
        <v>7728900</v>
      </c>
      <c r="I27" s="31">
        <f t="shared" si="1"/>
        <v>7619400</v>
      </c>
      <c r="J27" s="31">
        <f t="shared" si="1"/>
        <v>47904400</v>
      </c>
      <c r="K27" s="31">
        <f t="shared" si="1"/>
        <v>5038500</v>
      </c>
      <c r="L27" s="31">
        <f t="shared" si="1"/>
        <v>1698000</v>
      </c>
      <c r="M27" s="31">
        <f t="shared" si="1"/>
        <v>18411480</v>
      </c>
      <c r="N27" s="31">
        <f t="shared" si="1"/>
        <v>25147980</v>
      </c>
      <c r="O27" s="31">
        <f t="shared" si="1"/>
        <v>991000</v>
      </c>
      <c r="P27" s="31">
        <f t="shared" si="1"/>
        <v>16727</v>
      </c>
      <c r="Q27" s="31">
        <f t="shared" si="1"/>
        <v>22474200</v>
      </c>
      <c r="R27" s="31">
        <f t="shared" si="1"/>
        <v>23481927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96534307</v>
      </c>
      <c r="X27" s="31">
        <f t="shared" si="1"/>
        <v>-9977740</v>
      </c>
      <c r="Y27" s="31">
        <f t="shared" si="1"/>
        <v>106512047</v>
      </c>
      <c r="Z27" s="32">
        <f>+IF(X27&lt;&gt;0,+(Y27/X27)*100,0)</f>
        <v>-1067.4967176935859</v>
      </c>
      <c r="AA27" s="33">
        <f>SUM(AA21:AA26)</f>
        <v>-41931635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-529097</v>
      </c>
      <c r="D35" s="21"/>
      <c r="E35" s="22"/>
      <c r="F35" s="23">
        <v>300000</v>
      </c>
      <c r="G35" s="23">
        <v>-50000</v>
      </c>
      <c r="H35" s="23">
        <v>-50000</v>
      </c>
      <c r="I35" s="23">
        <v>-50000</v>
      </c>
      <c r="J35" s="23">
        <v>-150000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>
        <v>-150000</v>
      </c>
      <c r="X35" s="23"/>
      <c r="Y35" s="23">
        <v>-150000</v>
      </c>
      <c r="Z35" s="24"/>
      <c r="AA35" s="25">
        <v>300000</v>
      </c>
    </row>
    <row r="36" spans="1:27" ht="12.75">
      <c r="A36" s="27" t="s">
        <v>57</v>
      </c>
      <c r="B36" s="28"/>
      <c r="C36" s="29">
        <f aca="true" t="shared" si="2" ref="C36:Y36">SUM(C31:C35)</f>
        <v>-529097</v>
      </c>
      <c r="D36" s="29">
        <f>SUM(D31:D35)</f>
        <v>0</v>
      </c>
      <c r="E36" s="30">
        <f t="shared" si="2"/>
        <v>0</v>
      </c>
      <c r="F36" s="31">
        <f t="shared" si="2"/>
        <v>300000</v>
      </c>
      <c r="G36" s="31">
        <f t="shared" si="2"/>
        <v>-50000</v>
      </c>
      <c r="H36" s="31">
        <f t="shared" si="2"/>
        <v>-50000</v>
      </c>
      <c r="I36" s="31">
        <f t="shared" si="2"/>
        <v>-50000</v>
      </c>
      <c r="J36" s="31">
        <f t="shared" si="2"/>
        <v>-150000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-150000</v>
      </c>
      <c r="X36" s="31">
        <f t="shared" si="2"/>
        <v>0</v>
      </c>
      <c r="Y36" s="31">
        <f t="shared" si="2"/>
        <v>-150000</v>
      </c>
      <c r="Z36" s="32">
        <f>+IF(X36&lt;&gt;0,+(Y36/X36)*100,0)</f>
        <v>0</v>
      </c>
      <c r="AA36" s="33">
        <f>SUM(AA31:AA35)</f>
        <v>300000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-428082</v>
      </c>
      <c r="D38" s="35">
        <f>+D17+D27+D36</f>
        <v>0</v>
      </c>
      <c r="E38" s="36">
        <f t="shared" si="3"/>
        <v>-29555973</v>
      </c>
      <c r="F38" s="37">
        <f t="shared" si="3"/>
        <v>201670</v>
      </c>
      <c r="G38" s="37">
        <f t="shared" si="3"/>
        <v>323302</v>
      </c>
      <c r="H38" s="37">
        <f t="shared" si="3"/>
        <v>-317773</v>
      </c>
      <c r="I38" s="37">
        <f t="shared" si="3"/>
        <v>-64388</v>
      </c>
      <c r="J38" s="37">
        <f t="shared" si="3"/>
        <v>-58859</v>
      </c>
      <c r="K38" s="37">
        <f t="shared" si="3"/>
        <v>44572</v>
      </c>
      <c r="L38" s="37">
        <f t="shared" si="3"/>
        <v>-4112355</v>
      </c>
      <c r="M38" s="37">
        <f t="shared" si="3"/>
        <v>4077679</v>
      </c>
      <c r="N38" s="37">
        <f t="shared" si="3"/>
        <v>9896</v>
      </c>
      <c r="O38" s="37">
        <f t="shared" si="3"/>
        <v>-4745440</v>
      </c>
      <c r="P38" s="37">
        <f t="shared" si="3"/>
        <v>4352490</v>
      </c>
      <c r="Q38" s="37">
        <f t="shared" si="3"/>
        <v>593281</v>
      </c>
      <c r="R38" s="37">
        <f t="shared" si="3"/>
        <v>200331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151368</v>
      </c>
      <c r="X38" s="37">
        <f t="shared" si="3"/>
        <v>-14503945</v>
      </c>
      <c r="Y38" s="37">
        <f t="shared" si="3"/>
        <v>14655313</v>
      </c>
      <c r="Z38" s="38">
        <f>+IF(X38&lt;&gt;0,+(Y38/X38)*100,0)</f>
        <v>-101.0436333011467</v>
      </c>
      <c r="AA38" s="39">
        <f>+AA17+AA27+AA36</f>
        <v>201670</v>
      </c>
    </row>
    <row r="39" spans="1:27" ht="12.75">
      <c r="A39" s="26" t="s">
        <v>59</v>
      </c>
      <c r="B39" s="20"/>
      <c r="C39" s="35">
        <v>619928</v>
      </c>
      <c r="D39" s="35"/>
      <c r="E39" s="36"/>
      <c r="F39" s="37"/>
      <c r="G39" s="37">
        <v>89077</v>
      </c>
      <c r="H39" s="37">
        <v>412379</v>
      </c>
      <c r="I39" s="37">
        <v>94606</v>
      </c>
      <c r="J39" s="37">
        <v>89077</v>
      </c>
      <c r="K39" s="37">
        <v>30218</v>
      </c>
      <c r="L39" s="37">
        <v>74790</v>
      </c>
      <c r="M39" s="37">
        <v>-4037565</v>
      </c>
      <c r="N39" s="37">
        <v>30218</v>
      </c>
      <c r="O39" s="37">
        <v>40114</v>
      </c>
      <c r="P39" s="37">
        <v>-4705326</v>
      </c>
      <c r="Q39" s="37">
        <v>-352836</v>
      </c>
      <c r="R39" s="37">
        <v>40114</v>
      </c>
      <c r="S39" s="37"/>
      <c r="T39" s="37"/>
      <c r="U39" s="37"/>
      <c r="V39" s="37"/>
      <c r="W39" s="37">
        <v>89077</v>
      </c>
      <c r="X39" s="37"/>
      <c r="Y39" s="37">
        <v>89077</v>
      </c>
      <c r="Z39" s="38"/>
      <c r="AA39" s="39"/>
    </row>
    <row r="40" spans="1:27" ht="12.75">
      <c r="A40" s="45" t="s">
        <v>60</v>
      </c>
      <c r="B40" s="46"/>
      <c r="C40" s="47">
        <v>191846</v>
      </c>
      <c r="D40" s="47"/>
      <c r="E40" s="48">
        <v>-29555973</v>
      </c>
      <c r="F40" s="49">
        <v>201670</v>
      </c>
      <c r="G40" s="49">
        <v>412379</v>
      </c>
      <c r="H40" s="49">
        <v>94606</v>
      </c>
      <c r="I40" s="49">
        <v>30218</v>
      </c>
      <c r="J40" s="49">
        <v>30218</v>
      </c>
      <c r="K40" s="49">
        <v>74790</v>
      </c>
      <c r="L40" s="49">
        <v>-4037565</v>
      </c>
      <c r="M40" s="49">
        <v>40114</v>
      </c>
      <c r="N40" s="49">
        <v>40114</v>
      </c>
      <c r="O40" s="49">
        <v>-4705326</v>
      </c>
      <c r="P40" s="49">
        <v>-352836</v>
      </c>
      <c r="Q40" s="49">
        <v>240445</v>
      </c>
      <c r="R40" s="49">
        <v>240445</v>
      </c>
      <c r="S40" s="49"/>
      <c r="T40" s="49"/>
      <c r="U40" s="49"/>
      <c r="V40" s="49"/>
      <c r="W40" s="49">
        <v>240445</v>
      </c>
      <c r="X40" s="49">
        <v>-14503945</v>
      </c>
      <c r="Y40" s="49">
        <v>14744390</v>
      </c>
      <c r="Z40" s="50">
        <v>-101.66</v>
      </c>
      <c r="AA40" s="51">
        <v>201670</v>
      </c>
    </row>
    <row r="41" spans="1:27" ht="12.75">
      <c r="A41" s="52" t="s">
        <v>84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85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86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/>
      <c r="F6" s="23">
        <v>1171792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>
        <v>1021792</v>
      </c>
      <c r="Y6" s="23">
        <v>-1021792</v>
      </c>
      <c r="Z6" s="24">
        <v>-100</v>
      </c>
      <c r="AA6" s="25">
        <v>1171792</v>
      </c>
    </row>
    <row r="7" spans="1:27" ht="12.75">
      <c r="A7" s="26" t="s">
        <v>34</v>
      </c>
      <c r="B7" s="20"/>
      <c r="C7" s="21"/>
      <c r="D7" s="21"/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4"/>
      <c r="AA7" s="25"/>
    </row>
    <row r="8" spans="1:27" ht="12.75">
      <c r="A8" s="26" t="s">
        <v>35</v>
      </c>
      <c r="B8" s="20"/>
      <c r="C8" s="21">
        <v>1788675</v>
      </c>
      <c r="D8" s="21"/>
      <c r="E8" s="22">
        <v>300000</v>
      </c>
      <c r="F8" s="23"/>
      <c r="G8" s="23">
        <v>62529</v>
      </c>
      <c r="H8" s="23">
        <v>98445</v>
      </c>
      <c r="I8" s="23">
        <v>61717</v>
      </c>
      <c r="J8" s="23">
        <v>222691</v>
      </c>
      <c r="K8" s="23">
        <v>79714</v>
      </c>
      <c r="L8" s="23">
        <v>265328</v>
      </c>
      <c r="M8" s="23">
        <v>55811</v>
      </c>
      <c r="N8" s="23">
        <v>400853</v>
      </c>
      <c r="O8" s="23">
        <v>969810</v>
      </c>
      <c r="P8" s="23">
        <v>37634</v>
      </c>
      <c r="Q8" s="23">
        <v>66110</v>
      </c>
      <c r="R8" s="23">
        <v>1073554</v>
      </c>
      <c r="S8" s="23"/>
      <c r="T8" s="23"/>
      <c r="U8" s="23"/>
      <c r="V8" s="23"/>
      <c r="W8" s="23">
        <v>1697098</v>
      </c>
      <c r="X8" s="23"/>
      <c r="Y8" s="23">
        <v>1697098</v>
      </c>
      <c r="Z8" s="24"/>
      <c r="AA8" s="25"/>
    </row>
    <row r="9" spans="1:27" ht="12.75">
      <c r="A9" s="26" t="s">
        <v>36</v>
      </c>
      <c r="B9" s="20"/>
      <c r="C9" s="21">
        <v>145367031</v>
      </c>
      <c r="D9" s="21"/>
      <c r="E9" s="22">
        <v>145547004</v>
      </c>
      <c r="F9" s="23">
        <v>145547001</v>
      </c>
      <c r="G9" s="23">
        <v>59240000</v>
      </c>
      <c r="H9" s="23">
        <v>1549549</v>
      </c>
      <c r="I9" s="23">
        <v>1119000</v>
      </c>
      <c r="J9" s="23">
        <v>61908549</v>
      </c>
      <c r="K9" s="23"/>
      <c r="L9" s="23"/>
      <c r="M9" s="23">
        <v>38042000</v>
      </c>
      <c r="N9" s="23">
        <v>38042000</v>
      </c>
      <c r="O9" s="23"/>
      <c r="P9" s="23"/>
      <c r="Q9" s="23">
        <v>44896000</v>
      </c>
      <c r="R9" s="23">
        <v>44896000</v>
      </c>
      <c r="S9" s="23"/>
      <c r="T9" s="23"/>
      <c r="U9" s="23"/>
      <c r="V9" s="23"/>
      <c r="W9" s="23">
        <v>144846549</v>
      </c>
      <c r="X9" s="23">
        <v>125225664</v>
      </c>
      <c r="Y9" s="23">
        <v>19620885</v>
      </c>
      <c r="Z9" s="24">
        <v>15.67</v>
      </c>
      <c r="AA9" s="25">
        <v>145547001</v>
      </c>
    </row>
    <row r="10" spans="1:27" ht="12.75">
      <c r="A10" s="26" t="s">
        <v>37</v>
      </c>
      <c r="B10" s="20"/>
      <c r="C10" s="21"/>
      <c r="D10" s="21"/>
      <c r="E10" s="22">
        <v>21420996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2.75">
      <c r="A11" s="26" t="s">
        <v>38</v>
      </c>
      <c r="B11" s="20"/>
      <c r="C11" s="21">
        <v>7989415</v>
      </c>
      <c r="D11" s="21"/>
      <c r="E11" s="22">
        <v>3700000</v>
      </c>
      <c r="F11" s="23">
        <v>4386996</v>
      </c>
      <c r="G11" s="23">
        <v>257116</v>
      </c>
      <c r="H11" s="23">
        <v>201099</v>
      </c>
      <c r="I11" s="23">
        <v>138361</v>
      </c>
      <c r="J11" s="23">
        <v>596576</v>
      </c>
      <c r="K11" s="23">
        <v>80368</v>
      </c>
      <c r="L11" s="23">
        <v>21152</v>
      </c>
      <c r="M11" s="23">
        <v>130352</v>
      </c>
      <c r="N11" s="23">
        <v>231872</v>
      </c>
      <c r="O11" s="23">
        <v>1710185</v>
      </c>
      <c r="P11" s="23">
        <v>84496</v>
      </c>
      <c r="Q11" s="23">
        <v>87887</v>
      </c>
      <c r="R11" s="23">
        <v>1882568</v>
      </c>
      <c r="S11" s="23"/>
      <c r="T11" s="23"/>
      <c r="U11" s="23"/>
      <c r="V11" s="23"/>
      <c r="W11" s="23">
        <v>2711016</v>
      </c>
      <c r="X11" s="23">
        <v>3290247</v>
      </c>
      <c r="Y11" s="23">
        <v>-579231</v>
      </c>
      <c r="Z11" s="24">
        <v>-17.6</v>
      </c>
      <c r="AA11" s="25">
        <v>4386996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-157875276</v>
      </c>
      <c r="D14" s="21"/>
      <c r="E14" s="22">
        <v>-149496306</v>
      </c>
      <c r="F14" s="23">
        <v>-157013418</v>
      </c>
      <c r="G14" s="23">
        <v>-13010107</v>
      </c>
      <c r="H14" s="23">
        <v>-9742483</v>
      </c>
      <c r="I14" s="23">
        <v>-12783022</v>
      </c>
      <c r="J14" s="23">
        <v>-35535612</v>
      </c>
      <c r="K14" s="23">
        <v>-12085677</v>
      </c>
      <c r="L14" s="23">
        <v>-14637437</v>
      </c>
      <c r="M14" s="23">
        <v>-14715835</v>
      </c>
      <c r="N14" s="23">
        <v>-41438949</v>
      </c>
      <c r="O14" s="23">
        <v>-10705323</v>
      </c>
      <c r="P14" s="23">
        <v>-11316994</v>
      </c>
      <c r="Q14" s="23">
        <v>-10636700</v>
      </c>
      <c r="R14" s="23">
        <v>-32659017</v>
      </c>
      <c r="S14" s="23"/>
      <c r="T14" s="23"/>
      <c r="U14" s="23"/>
      <c r="V14" s="23"/>
      <c r="W14" s="23">
        <v>-109633578</v>
      </c>
      <c r="X14" s="23">
        <v>-117540756</v>
      </c>
      <c r="Y14" s="23">
        <v>7907178</v>
      </c>
      <c r="Z14" s="24">
        <v>-6.73</v>
      </c>
      <c r="AA14" s="25">
        <v>-157013418</v>
      </c>
    </row>
    <row r="15" spans="1:27" ht="12.75">
      <c r="A15" s="26" t="s">
        <v>42</v>
      </c>
      <c r="B15" s="20"/>
      <c r="C15" s="21"/>
      <c r="D15" s="21"/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5"/>
    </row>
    <row r="16" spans="1:27" ht="12.75">
      <c r="A16" s="26" t="s">
        <v>43</v>
      </c>
      <c r="B16" s="20"/>
      <c r="C16" s="21">
        <v>-3</v>
      </c>
      <c r="D16" s="21"/>
      <c r="E16" s="22">
        <v>-23539548</v>
      </c>
      <c r="F16" s="23">
        <v>-2119000</v>
      </c>
      <c r="G16" s="23"/>
      <c r="H16" s="23">
        <v>-61662</v>
      </c>
      <c r="I16" s="23"/>
      <c r="J16" s="23">
        <v>-61662</v>
      </c>
      <c r="K16" s="23">
        <v>-305000</v>
      </c>
      <c r="L16" s="23">
        <v>-364675</v>
      </c>
      <c r="M16" s="23"/>
      <c r="N16" s="23">
        <v>-669675</v>
      </c>
      <c r="O16" s="23"/>
      <c r="P16" s="23"/>
      <c r="Q16" s="23">
        <v>-354450</v>
      </c>
      <c r="R16" s="23">
        <v>-354450</v>
      </c>
      <c r="S16" s="23"/>
      <c r="T16" s="23"/>
      <c r="U16" s="23"/>
      <c r="V16" s="23"/>
      <c r="W16" s="23">
        <v>-1085787</v>
      </c>
      <c r="X16" s="23">
        <v>-17655750</v>
      </c>
      <c r="Y16" s="23">
        <v>16569963</v>
      </c>
      <c r="Z16" s="24">
        <v>-93.85</v>
      </c>
      <c r="AA16" s="25">
        <v>-2119000</v>
      </c>
    </row>
    <row r="17" spans="1:27" ht="12.75">
      <c r="A17" s="27" t="s">
        <v>44</v>
      </c>
      <c r="B17" s="28"/>
      <c r="C17" s="29">
        <f aca="true" t="shared" si="0" ref="C17:Y17">SUM(C6:C16)</f>
        <v>-2730158</v>
      </c>
      <c r="D17" s="29">
        <f>SUM(D6:D16)</f>
        <v>0</v>
      </c>
      <c r="E17" s="30">
        <f t="shared" si="0"/>
        <v>-2067854</v>
      </c>
      <c r="F17" s="31">
        <f t="shared" si="0"/>
        <v>-8026629</v>
      </c>
      <c r="G17" s="31">
        <f t="shared" si="0"/>
        <v>46549538</v>
      </c>
      <c r="H17" s="31">
        <f t="shared" si="0"/>
        <v>-7955052</v>
      </c>
      <c r="I17" s="31">
        <f t="shared" si="0"/>
        <v>-11463944</v>
      </c>
      <c r="J17" s="31">
        <f t="shared" si="0"/>
        <v>27130542</v>
      </c>
      <c r="K17" s="31">
        <f t="shared" si="0"/>
        <v>-12230595</v>
      </c>
      <c r="L17" s="31">
        <f t="shared" si="0"/>
        <v>-14715632</v>
      </c>
      <c r="M17" s="31">
        <f t="shared" si="0"/>
        <v>23512328</v>
      </c>
      <c r="N17" s="31">
        <f t="shared" si="0"/>
        <v>-3433899</v>
      </c>
      <c r="O17" s="31">
        <f t="shared" si="0"/>
        <v>-8025328</v>
      </c>
      <c r="P17" s="31">
        <f t="shared" si="0"/>
        <v>-11194864</v>
      </c>
      <c r="Q17" s="31">
        <f t="shared" si="0"/>
        <v>34058847</v>
      </c>
      <c r="R17" s="31">
        <f t="shared" si="0"/>
        <v>14838655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38535298</v>
      </c>
      <c r="X17" s="31">
        <f t="shared" si="0"/>
        <v>-5658803</v>
      </c>
      <c r="Y17" s="31">
        <f t="shared" si="0"/>
        <v>44194101</v>
      </c>
      <c r="Z17" s="32">
        <f>+IF(X17&lt;&gt;0,+(Y17/X17)*100,0)</f>
        <v>-780.9796700821711</v>
      </c>
      <c r="AA17" s="33">
        <f>SUM(AA6:AA16)</f>
        <v>-8026629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70015</v>
      </c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-5957069</v>
      </c>
      <c r="D26" s="21"/>
      <c r="E26" s="22">
        <v>-3330000</v>
      </c>
      <c r="F26" s="23">
        <v>-3702000</v>
      </c>
      <c r="G26" s="23">
        <v>-240120</v>
      </c>
      <c r="H26" s="23"/>
      <c r="I26" s="23">
        <v>88077</v>
      </c>
      <c r="J26" s="23">
        <v>-152043</v>
      </c>
      <c r="K26" s="23">
        <v>-114214</v>
      </c>
      <c r="L26" s="23">
        <v>-362898</v>
      </c>
      <c r="M26" s="23"/>
      <c r="N26" s="23">
        <v>-477112</v>
      </c>
      <c r="O26" s="23">
        <v>-52593</v>
      </c>
      <c r="P26" s="23">
        <v>-1721542</v>
      </c>
      <c r="Q26" s="23">
        <v>-25437</v>
      </c>
      <c r="R26" s="23">
        <v>-1799572</v>
      </c>
      <c r="S26" s="23"/>
      <c r="T26" s="23"/>
      <c r="U26" s="23"/>
      <c r="V26" s="23"/>
      <c r="W26" s="23">
        <v>-2428727</v>
      </c>
      <c r="X26" s="23">
        <v>-3330000</v>
      </c>
      <c r="Y26" s="23">
        <v>901273</v>
      </c>
      <c r="Z26" s="24">
        <v>-27.07</v>
      </c>
      <c r="AA26" s="25">
        <v>-3702000</v>
      </c>
    </row>
    <row r="27" spans="1:27" ht="12.75">
      <c r="A27" s="27" t="s">
        <v>51</v>
      </c>
      <c r="B27" s="28"/>
      <c r="C27" s="29">
        <f aca="true" t="shared" si="1" ref="C27:Y27">SUM(C21:C26)</f>
        <v>-5887054</v>
      </c>
      <c r="D27" s="29">
        <f>SUM(D21:D26)</f>
        <v>0</v>
      </c>
      <c r="E27" s="30">
        <f t="shared" si="1"/>
        <v>-3330000</v>
      </c>
      <c r="F27" s="31">
        <f t="shared" si="1"/>
        <v>-3702000</v>
      </c>
      <c r="G27" s="31">
        <f t="shared" si="1"/>
        <v>-240120</v>
      </c>
      <c r="H27" s="31">
        <f t="shared" si="1"/>
        <v>0</v>
      </c>
      <c r="I27" s="31">
        <f t="shared" si="1"/>
        <v>88077</v>
      </c>
      <c r="J27" s="31">
        <f t="shared" si="1"/>
        <v>-152043</v>
      </c>
      <c r="K27" s="31">
        <f t="shared" si="1"/>
        <v>-114214</v>
      </c>
      <c r="L27" s="31">
        <f t="shared" si="1"/>
        <v>-362898</v>
      </c>
      <c r="M27" s="31">
        <f t="shared" si="1"/>
        <v>0</v>
      </c>
      <c r="N27" s="31">
        <f t="shared" si="1"/>
        <v>-477112</v>
      </c>
      <c r="O27" s="31">
        <f t="shared" si="1"/>
        <v>-52593</v>
      </c>
      <c r="P27" s="31">
        <f t="shared" si="1"/>
        <v>-1721542</v>
      </c>
      <c r="Q27" s="31">
        <f t="shared" si="1"/>
        <v>-25437</v>
      </c>
      <c r="R27" s="31">
        <f t="shared" si="1"/>
        <v>-1799572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-2428727</v>
      </c>
      <c r="X27" s="31">
        <f t="shared" si="1"/>
        <v>-3330000</v>
      </c>
      <c r="Y27" s="31">
        <f t="shared" si="1"/>
        <v>901273</v>
      </c>
      <c r="Z27" s="32">
        <f>+IF(X27&lt;&gt;0,+(Y27/X27)*100,0)</f>
        <v>-27.065255255255256</v>
      </c>
      <c r="AA27" s="33">
        <f>SUM(AA21:AA26)</f>
        <v>-3702000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-8617212</v>
      </c>
      <c r="D38" s="35">
        <f>+D17+D27+D36</f>
        <v>0</v>
      </c>
      <c r="E38" s="36">
        <f t="shared" si="3"/>
        <v>-5397854</v>
      </c>
      <c r="F38" s="37">
        <f t="shared" si="3"/>
        <v>-11728629</v>
      </c>
      <c r="G38" s="37">
        <f t="shared" si="3"/>
        <v>46309418</v>
      </c>
      <c r="H38" s="37">
        <f t="shared" si="3"/>
        <v>-7955052</v>
      </c>
      <c r="I38" s="37">
        <f t="shared" si="3"/>
        <v>-11375867</v>
      </c>
      <c r="J38" s="37">
        <f t="shared" si="3"/>
        <v>26978499</v>
      </c>
      <c r="K38" s="37">
        <f t="shared" si="3"/>
        <v>-12344809</v>
      </c>
      <c r="L38" s="37">
        <f t="shared" si="3"/>
        <v>-15078530</v>
      </c>
      <c r="M38" s="37">
        <f t="shared" si="3"/>
        <v>23512328</v>
      </c>
      <c r="N38" s="37">
        <f t="shared" si="3"/>
        <v>-3911011</v>
      </c>
      <c r="O38" s="37">
        <f t="shared" si="3"/>
        <v>-8077921</v>
      </c>
      <c r="P38" s="37">
        <f t="shared" si="3"/>
        <v>-12916406</v>
      </c>
      <c r="Q38" s="37">
        <f t="shared" si="3"/>
        <v>34033410</v>
      </c>
      <c r="R38" s="37">
        <f t="shared" si="3"/>
        <v>13039083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36106571</v>
      </c>
      <c r="X38" s="37">
        <f t="shared" si="3"/>
        <v>-8988803</v>
      </c>
      <c r="Y38" s="37">
        <f t="shared" si="3"/>
        <v>45095374</v>
      </c>
      <c r="Z38" s="38">
        <f>+IF(X38&lt;&gt;0,+(Y38/X38)*100,0)</f>
        <v>-501.6838615775649</v>
      </c>
      <c r="AA38" s="39">
        <f>+AA17+AA27+AA36</f>
        <v>-11728629</v>
      </c>
    </row>
    <row r="39" spans="1:27" ht="12.75">
      <c r="A39" s="26" t="s">
        <v>59</v>
      </c>
      <c r="B39" s="20"/>
      <c r="C39" s="35">
        <v>109743252</v>
      </c>
      <c r="D39" s="35"/>
      <c r="E39" s="36">
        <v>82668000</v>
      </c>
      <c r="F39" s="37">
        <v>102771216</v>
      </c>
      <c r="G39" s="37">
        <v>139476317</v>
      </c>
      <c r="H39" s="37">
        <v>185785735</v>
      </c>
      <c r="I39" s="37">
        <v>177830683</v>
      </c>
      <c r="J39" s="37">
        <v>139476317</v>
      </c>
      <c r="K39" s="37">
        <v>166454816</v>
      </c>
      <c r="L39" s="37">
        <v>154110007</v>
      </c>
      <c r="M39" s="37">
        <v>139031477</v>
      </c>
      <c r="N39" s="37">
        <v>166454816</v>
      </c>
      <c r="O39" s="37">
        <v>162543805</v>
      </c>
      <c r="P39" s="37">
        <v>154465884</v>
      </c>
      <c r="Q39" s="37">
        <v>141549478</v>
      </c>
      <c r="R39" s="37">
        <v>162543805</v>
      </c>
      <c r="S39" s="37"/>
      <c r="T39" s="37"/>
      <c r="U39" s="37"/>
      <c r="V39" s="37"/>
      <c r="W39" s="37">
        <v>139476317</v>
      </c>
      <c r="X39" s="37">
        <v>102771216</v>
      </c>
      <c r="Y39" s="37">
        <v>36705101</v>
      </c>
      <c r="Z39" s="38">
        <v>35.72</v>
      </c>
      <c r="AA39" s="39">
        <v>102771216</v>
      </c>
    </row>
    <row r="40" spans="1:27" ht="12.75">
      <c r="A40" s="45" t="s">
        <v>60</v>
      </c>
      <c r="B40" s="46"/>
      <c r="C40" s="47">
        <v>101126040</v>
      </c>
      <c r="D40" s="47"/>
      <c r="E40" s="48">
        <v>77270146</v>
      </c>
      <c r="F40" s="49">
        <v>91042587</v>
      </c>
      <c r="G40" s="49">
        <v>185785735</v>
      </c>
      <c r="H40" s="49">
        <v>177830683</v>
      </c>
      <c r="I40" s="49">
        <v>166454816</v>
      </c>
      <c r="J40" s="49">
        <v>166454816</v>
      </c>
      <c r="K40" s="49">
        <v>154110007</v>
      </c>
      <c r="L40" s="49">
        <v>139031477</v>
      </c>
      <c r="M40" s="49">
        <v>162543805</v>
      </c>
      <c r="N40" s="49">
        <v>162543805</v>
      </c>
      <c r="O40" s="49">
        <v>154465884</v>
      </c>
      <c r="P40" s="49">
        <v>141549478</v>
      </c>
      <c r="Q40" s="49">
        <v>175582888</v>
      </c>
      <c r="R40" s="49">
        <v>175582888</v>
      </c>
      <c r="S40" s="49"/>
      <c r="T40" s="49"/>
      <c r="U40" s="49"/>
      <c r="V40" s="49"/>
      <c r="W40" s="49">
        <v>175582888</v>
      </c>
      <c r="X40" s="49">
        <v>93782413</v>
      </c>
      <c r="Y40" s="49">
        <v>81800475</v>
      </c>
      <c r="Z40" s="50">
        <v>87.22</v>
      </c>
      <c r="AA40" s="51">
        <v>91042587</v>
      </c>
    </row>
    <row r="41" spans="1:27" ht="12.75">
      <c r="A41" s="52" t="s">
        <v>84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85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86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674447199</v>
      </c>
      <c r="D6" s="21"/>
      <c r="E6" s="22">
        <v>1812659991</v>
      </c>
      <c r="F6" s="23">
        <v>1786136980</v>
      </c>
      <c r="G6" s="23">
        <v>146783749</v>
      </c>
      <c r="H6" s="23">
        <v>124481325</v>
      </c>
      <c r="I6" s="23">
        <v>136216110</v>
      </c>
      <c r="J6" s="23">
        <v>407481184</v>
      </c>
      <c r="K6" s="23">
        <v>150843907</v>
      </c>
      <c r="L6" s="23">
        <v>146265436</v>
      </c>
      <c r="M6" s="23">
        <v>107156837</v>
      </c>
      <c r="N6" s="23">
        <v>404266180</v>
      </c>
      <c r="O6" s="23">
        <v>129022499</v>
      </c>
      <c r="P6" s="23">
        <v>149774726</v>
      </c>
      <c r="Q6" s="23">
        <v>179306560</v>
      </c>
      <c r="R6" s="23">
        <v>458103785</v>
      </c>
      <c r="S6" s="23"/>
      <c r="T6" s="23"/>
      <c r="U6" s="23"/>
      <c r="V6" s="23"/>
      <c r="W6" s="23">
        <v>1269851149</v>
      </c>
      <c r="X6" s="23">
        <v>1235858876</v>
      </c>
      <c r="Y6" s="23">
        <v>33992273</v>
      </c>
      <c r="Z6" s="24">
        <v>2.75</v>
      </c>
      <c r="AA6" s="25">
        <v>1786136980</v>
      </c>
    </row>
    <row r="7" spans="1:27" ht="12.75">
      <c r="A7" s="26" t="s">
        <v>34</v>
      </c>
      <c r="B7" s="20"/>
      <c r="C7" s="21">
        <v>6304525640</v>
      </c>
      <c r="D7" s="21"/>
      <c r="E7" s="22">
        <v>7446089465</v>
      </c>
      <c r="F7" s="23">
        <v>7281667264</v>
      </c>
      <c r="G7" s="23">
        <v>482247487</v>
      </c>
      <c r="H7" s="23">
        <v>545479474</v>
      </c>
      <c r="I7" s="23">
        <v>531406998</v>
      </c>
      <c r="J7" s="23">
        <v>1559133959</v>
      </c>
      <c r="K7" s="23">
        <v>486871965</v>
      </c>
      <c r="L7" s="23">
        <v>478597161</v>
      </c>
      <c r="M7" s="23">
        <v>416876363</v>
      </c>
      <c r="N7" s="23">
        <v>1382345489</v>
      </c>
      <c r="O7" s="23">
        <v>440378437</v>
      </c>
      <c r="P7" s="23">
        <v>399560352</v>
      </c>
      <c r="Q7" s="23">
        <v>465537398</v>
      </c>
      <c r="R7" s="23">
        <v>1305476187</v>
      </c>
      <c r="S7" s="23"/>
      <c r="T7" s="23"/>
      <c r="U7" s="23"/>
      <c r="V7" s="23"/>
      <c r="W7" s="23">
        <v>4246955635</v>
      </c>
      <c r="X7" s="23">
        <v>4996832817</v>
      </c>
      <c r="Y7" s="23">
        <v>-749877182</v>
      </c>
      <c r="Z7" s="24">
        <v>-15.01</v>
      </c>
      <c r="AA7" s="25">
        <v>7281667264</v>
      </c>
    </row>
    <row r="8" spans="1:27" ht="12.75">
      <c r="A8" s="26" t="s">
        <v>35</v>
      </c>
      <c r="B8" s="20"/>
      <c r="C8" s="21">
        <v>324721132</v>
      </c>
      <c r="D8" s="21"/>
      <c r="E8" s="22">
        <v>673415414</v>
      </c>
      <c r="F8" s="23">
        <v>693322981</v>
      </c>
      <c r="G8" s="23">
        <v>119281799</v>
      </c>
      <c r="H8" s="23">
        <v>58510339</v>
      </c>
      <c r="I8" s="23">
        <v>81265988</v>
      </c>
      <c r="J8" s="23">
        <v>259058126</v>
      </c>
      <c r="K8" s="23">
        <v>217208102</v>
      </c>
      <c r="L8" s="23">
        <v>391857357</v>
      </c>
      <c r="M8" s="23">
        <v>332952006</v>
      </c>
      <c r="N8" s="23">
        <v>942017465</v>
      </c>
      <c r="O8" s="23">
        <v>133735440</v>
      </c>
      <c r="P8" s="23">
        <v>117196908</v>
      </c>
      <c r="Q8" s="23">
        <v>218620046</v>
      </c>
      <c r="R8" s="23">
        <v>469552394</v>
      </c>
      <c r="S8" s="23"/>
      <c r="T8" s="23"/>
      <c r="U8" s="23"/>
      <c r="V8" s="23"/>
      <c r="W8" s="23">
        <v>1670627985</v>
      </c>
      <c r="X8" s="23">
        <v>555745286</v>
      </c>
      <c r="Y8" s="23">
        <v>1114882699</v>
      </c>
      <c r="Z8" s="24">
        <v>200.61</v>
      </c>
      <c r="AA8" s="25">
        <v>693322981</v>
      </c>
    </row>
    <row r="9" spans="1:27" ht="12.75">
      <c r="A9" s="26" t="s">
        <v>36</v>
      </c>
      <c r="B9" s="20"/>
      <c r="C9" s="21">
        <v>4249822513</v>
      </c>
      <c r="D9" s="21"/>
      <c r="E9" s="22">
        <v>4130531932</v>
      </c>
      <c r="F9" s="23">
        <v>4128151816</v>
      </c>
      <c r="G9" s="23">
        <v>1249096768</v>
      </c>
      <c r="H9" s="23">
        <v>312017805</v>
      </c>
      <c r="I9" s="23">
        <v>21687250</v>
      </c>
      <c r="J9" s="23">
        <v>1582801823</v>
      </c>
      <c r="K9" s="23">
        <v>55019791</v>
      </c>
      <c r="L9" s="23">
        <v>49837551</v>
      </c>
      <c r="M9" s="23">
        <v>1086283828</v>
      </c>
      <c r="N9" s="23">
        <v>1191141170</v>
      </c>
      <c r="O9" s="23">
        <v>25943143</v>
      </c>
      <c r="P9" s="23">
        <v>10449178</v>
      </c>
      <c r="Q9" s="23">
        <v>920944616</v>
      </c>
      <c r="R9" s="23">
        <v>957336937</v>
      </c>
      <c r="S9" s="23"/>
      <c r="T9" s="23"/>
      <c r="U9" s="23"/>
      <c r="V9" s="23"/>
      <c r="W9" s="23">
        <v>3731279930</v>
      </c>
      <c r="X9" s="23">
        <v>3942133451</v>
      </c>
      <c r="Y9" s="23">
        <v>-210853521</v>
      </c>
      <c r="Z9" s="24">
        <v>-5.35</v>
      </c>
      <c r="AA9" s="25">
        <v>4128151816</v>
      </c>
    </row>
    <row r="10" spans="1:27" ht="12.75">
      <c r="A10" s="26" t="s">
        <v>37</v>
      </c>
      <c r="B10" s="20"/>
      <c r="C10" s="21">
        <v>1496977475</v>
      </c>
      <c r="D10" s="21"/>
      <c r="E10" s="22">
        <v>2146345910</v>
      </c>
      <c r="F10" s="23">
        <v>2094433894</v>
      </c>
      <c r="G10" s="23">
        <v>359989485</v>
      </c>
      <c r="H10" s="23">
        <v>99114699</v>
      </c>
      <c r="I10" s="23">
        <v>222885930</v>
      </c>
      <c r="J10" s="23">
        <v>681990114</v>
      </c>
      <c r="K10" s="23">
        <v>76226205</v>
      </c>
      <c r="L10" s="23">
        <v>344840343</v>
      </c>
      <c r="M10" s="23">
        <v>232241252</v>
      </c>
      <c r="N10" s="23">
        <v>653307800</v>
      </c>
      <c r="O10" s="23">
        <v>74893218</v>
      </c>
      <c r="P10" s="23">
        <v>145328432</v>
      </c>
      <c r="Q10" s="23">
        <v>335509259</v>
      </c>
      <c r="R10" s="23">
        <v>555730909</v>
      </c>
      <c r="S10" s="23"/>
      <c r="T10" s="23"/>
      <c r="U10" s="23"/>
      <c r="V10" s="23"/>
      <c r="W10" s="23">
        <v>1891028823</v>
      </c>
      <c r="X10" s="23">
        <v>1858948756</v>
      </c>
      <c r="Y10" s="23">
        <v>32080067</v>
      </c>
      <c r="Z10" s="24">
        <v>1.73</v>
      </c>
      <c r="AA10" s="25">
        <v>2094433894</v>
      </c>
    </row>
    <row r="11" spans="1:27" ht="12.75">
      <c r="A11" s="26" t="s">
        <v>38</v>
      </c>
      <c r="B11" s="20"/>
      <c r="C11" s="21">
        <v>482371294</v>
      </c>
      <c r="D11" s="21"/>
      <c r="E11" s="22">
        <v>566464229</v>
      </c>
      <c r="F11" s="23">
        <v>539098017</v>
      </c>
      <c r="G11" s="23">
        <v>14921635</v>
      </c>
      <c r="H11" s="23">
        <v>16630439</v>
      </c>
      <c r="I11" s="23">
        <v>20649287</v>
      </c>
      <c r="J11" s="23">
        <v>52201361</v>
      </c>
      <c r="K11" s="23">
        <v>17213395</v>
      </c>
      <c r="L11" s="23">
        <v>14326666</v>
      </c>
      <c r="M11" s="23">
        <v>12424722</v>
      </c>
      <c r="N11" s="23">
        <v>43964783</v>
      </c>
      <c r="O11" s="23">
        <v>16302662</v>
      </c>
      <c r="P11" s="23">
        <v>15495510</v>
      </c>
      <c r="Q11" s="23">
        <v>16131857</v>
      </c>
      <c r="R11" s="23">
        <v>47930029</v>
      </c>
      <c r="S11" s="23"/>
      <c r="T11" s="23"/>
      <c r="U11" s="23"/>
      <c r="V11" s="23"/>
      <c r="W11" s="23">
        <v>144096173</v>
      </c>
      <c r="X11" s="23">
        <v>379599362</v>
      </c>
      <c r="Y11" s="23">
        <v>-235503189</v>
      </c>
      <c r="Z11" s="24">
        <v>-62.04</v>
      </c>
      <c r="AA11" s="25">
        <v>539098017</v>
      </c>
    </row>
    <row r="12" spans="1:27" ht="12.75">
      <c r="A12" s="26" t="s">
        <v>39</v>
      </c>
      <c r="B12" s="20"/>
      <c r="C12" s="21">
        <v>289593</v>
      </c>
      <c r="D12" s="21"/>
      <c r="E12" s="22">
        <v>3543996</v>
      </c>
      <c r="F12" s="23">
        <v>18107362</v>
      </c>
      <c r="G12" s="23"/>
      <c r="H12" s="23">
        <v>49353</v>
      </c>
      <c r="I12" s="23">
        <v>201877</v>
      </c>
      <c r="J12" s="23">
        <v>251230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251230</v>
      </c>
      <c r="X12" s="23">
        <v>11011543</v>
      </c>
      <c r="Y12" s="23">
        <v>-10760313</v>
      </c>
      <c r="Z12" s="24">
        <v>-97.72</v>
      </c>
      <c r="AA12" s="25">
        <v>18107362</v>
      </c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-10940154320</v>
      </c>
      <c r="D14" s="21"/>
      <c r="E14" s="22">
        <v>-13014752075</v>
      </c>
      <c r="F14" s="23">
        <v>-10833946090</v>
      </c>
      <c r="G14" s="23">
        <v>-1745883344</v>
      </c>
      <c r="H14" s="23">
        <v>-1079246412</v>
      </c>
      <c r="I14" s="23">
        <v>-848261000</v>
      </c>
      <c r="J14" s="23">
        <v>-3673390756</v>
      </c>
      <c r="K14" s="23">
        <v>-911621264</v>
      </c>
      <c r="L14" s="23">
        <v>-1054872211</v>
      </c>
      <c r="M14" s="23">
        <v>-1526989056</v>
      </c>
      <c r="N14" s="23">
        <v>-3493482531</v>
      </c>
      <c r="O14" s="23">
        <v>-932134171</v>
      </c>
      <c r="P14" s="23">
        <v>-825271110</v>
      </c>
      <c r="Q14" s="23">
        <v>-1329225884</v>
      </c>
      <c r="R14" s="23">
        <v>-3086631165</v>
      </c>
      <c r="S14" s="23"/>
      <c r="T14" s="23"/>
      <c r="U14" s="23"/>
      <c r="V14" s="23"/>
      <c r="W14" s="23">
        <v>-10253504452</v>
      </c>
      <c r="X14" s="23">
        <v>-7826059558</v>
      </c>
      <c r="Y14" s="23">
        <v>-2427444894</v>
      </c>
      <c r="Z14" s="24">
        <v>31.02</v>
      </c>
      <c r="AA14" s="25">
        <v>-10833946090</v>
      </c>
    </row>
    <row r="15" spans="1:27" ht="12.75">
      <c r="A15" s="26" t="s">
        <v>42</v>
      </c>
      <c r="B15" s="20"/>
      <c r="C15" s="21">
        <v>-392781188</v>
      </c>
      <c r="D15" s="21"/>
      <c r="E15" s="22">
        <v>-340688524</v>
      </c>
      <c r="F15" s="23">
        <v>-247104480</v>
      </c>
      <c r="G15" s="23">
        <v>-3847577</v>
      </c>
      <c r="H15" s="23">
        <v>-10762171</v>
      </c>
      <c r="I15" s="23">
        <v>-227597982</v>
      </c>
      <c r="J15" s="23">
        <v>-242207730</v>
      </c>
      <c r="K15" s="23">
        <v>-1563871</v>
      </c>
      <c r="L15" s="23">
        <v>-4252914</v>
      </c>
      <c r="M15" s="23">
        <v>-5521023</v>
      </c>
      <c r="N15" s="23">
        <v>-11337808</v>
      </c>
      <c r="O15" s="23">
        <v>-35461910</v>
      </c>
      <c r="P15" s="23">
        <v>-6111171</v>
      </c>
      <c r="Q15" s="23">
        <v>-21738288</v>
      </c>
      <c r="R15" s="23">
        <v>-63311369</v>
      </c>
      <c r="S15" s="23"/>
      <c r="T15" s="23"/>
      <c r="U15" s="23"/>
      <c r="V15" s="23"/>
      <c r="W15" s="23">
        <v>-316856907</v>
      </c>
      <c r="X15" s="23">
        <v>-169169763</v>
      </c>
      <c r="Y15" s="23">
        <v>-147687144</v>
      </c>
      <c r="Z15" s="24">
        <v>87.3</v>
      </c>
      <c r="AA15" s="25">
        <v>-247104480</v>
      </c>
    </row>
    <row r="16" spans="1:27" ht="12.75">
      <c r="A16" s="26" t="s">
        <v>43</v>
      </c>
      <c r="B16" s="20"/>
      <c r="C16" s="21">
        <v>-7786988</v>
      </c>
      <c r="D16" s="21"/>
      <c r="E16" s="22">
        <v>-227778392</v>
      </c>
      <c r="F16" s="23">
        <v>-690590950</v>
      </c>
      <c r="G16" s="23">
        <v>-10362091</v>
      </c>
      <c r="H16" s="23">
        <v>-6742631</v>
      </c>
      <c r="I16" s="23">
        <v>-236858439</v>
      </c>
      <c r="J16" s="23">
        <v>-253963161</v>
      </c>
      <c r="K16" s="23">
        <v>-5345050</v>
      </c>
      <c r="L16" s="23">
        <v>-547036497</v>
      </c>
      <c r="M16" s="23">
        <v>-19812037</v>
      </c>
      <c r="N16" s="23">
        <v>-572193584</v>
      </c>
      <c r="O16" s="23">
        <v>-15829056</v>
      </c>
      <c r="P16" s="23">
        <v>-12729660</v>
      </c>
      <c r="Q16" s="23">
        <v>-31638534</v>
      </c>
      <c r="R16" s="23">
        <v>-60197250</v>
      </c>
      <c r="S16" s="23"/>
      <c r="T16" s="23"/>
      <c r="U16" s="23"/>
      <c r="V16" s="23"/>
      <c r="W16" s="23">
        <v>-886353995</v>
      </c>
      <c r="X16" s="23">
        <v>-623003907</v>
      </c>
      <c r="Y16" s="23">
        <v>-263350088</v>
      </c>
      <c r="Z16" s="24">
        <v>42.27</v>
      </c>
      <c r="AA16" s="25">
        <v>-690590950</v>
      </c>
    </row>
    <row r="17" spans="1:27" ht="12.75">
      <c r="A17" s="27" t="s">
        <v>44</v>
      </c>
      <c r="B17" s="28"/>
      <c r="C17" s="29">
        <f aca="true" t="shared" si="0" ref="C17:Y17">SUM(C6:C16)</f>
        <v>2192432350</v>
      </c>
      <c r="D17" s="29">
        <f>SUM(D6:D16)</f>
        <v>0</v>
      </c>
      <c r="E17" s="30">
        <f t="shared" si="0"/>
        <v>3195831946</v>
      </c>
      <c r="F17" s="31">
        <f t="shared" si="0"/>
        <v>4769276794</v>
      </c>
      <c r="G17" s="31">
        <f t="shared" si="0"/>
        <v>612227911</v>
      </c>
      <c r="H17" s="31">
        <f t="shared" si="0"/>
        <v>59532220</v>
      </c>
      <c r="I17" s="31">
        <f t="shared" si="0"/>
        <v>-298403981</v>
      </c>
      <c r="J17" s="31">
        <f t="shared" si="0"/>
        <v>373356150</v>
      </c>
      <c r="K17" s="31">
        <f t="shared" si="0"/>
        <v>84853180</v>
      </c>
      <c r="L17" s="31">
        <f t="shared" si="0"/>
        <v>-180437108</v>
      </c>
      <c r="M17" s="31">
        <f t="shared" si="0"/>
        <v>635612892</v>
      </c>
      <c r="N17" s="31">
        <f t="shared" si="0"/>
        <v>540028964</v>
      </c>
      <c r="O17" s="31">
        <f t="shared" si="0"/>
        <v>-163149738</v>
      </c>
      <c r="P17" s="31">
        <f t="shared" si="0"/>
        <v>-6306835</v>
      </c>
      <c r="Q17" s="31">
        <f t="shared" si="0"/>
        <v>753447030</v>
      </c>
      <c r="R17" s="31">
        <f t="shared" si="0"/>
        <v>583990457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1497375571</v>
      </c>
      <c r="X17" s="31">
        <f t="shared" si="0"/>
        <v>4361896863</v>
      </c>
      <c r="Y17" s="31">
        <f t="shared" si="0"/>
        <v>-2864521292</v>
      </c>
      <c r="Z17" s="32">
        <f>+IF(X17&lt;&gt;0,+(Y17/X17)*100,0)</f>
        <v>-65.67145858716742</v>
      </c>
      <c r="AA17" s="33">
        <f>SUM(AA6:AA16)</f>
        <v>4769276794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46435447</v>
      </c>
      <c r="D21" s="21"/>
      <c r="E21" s="22">
        <v>133847053</v>
      </c>
      <c r="F21" s="23">
        <v>146895053</v>
      </c>
      <c r="G21" s="40">
        <v>16053</v>
      </c>
      <c r="H21" s="40">
        <v>8246</v>
      </c>
      <c r="I21" s="40"/>
      <c r="J21" s="23">
        <v>24299</v>
      </c>
      <c r="K21" s="40"/>
      <c r="L21" s="40">
        <v>23246</v>
      </c>
      <c r="M21" s="23"/>
      <c r="N21" s="40">
        <v>23246</v>
      </c>
      <c r="O21" s="40"/>
      <c r="P21" s="40"/>
      <c r="Q21" s="23"/>
      <c r="R21" s="40"/>
      <c r="S21" s="40"/>
      <c r="T21" s="23"/>
      <c r="U21" s="40"/>
      <c r="V21" s="40"/>
      <c r="W21" s="40">
        <v>47545</v>
      </c>
      <c r="X21" s="23">
        <v>54129155</v>
      </c>
      <c r="Y21" s="40">
        <v>-54081610</v>
      </c>
      <c r="Z21" s="41">
        <v>-99.91</v>
      </c>
      <c r="AA21" s="42">
        <v>146895053</v>
      </c>
    </row>
    <row r="22" spans="1:27" ht="12.75">
      <c r="A22" s="26" t="s">
        <v>47</v>
      </c>
      <c r="B22" s="20"/>
      <c r="C22" s="21">
        <v>-1597641</v>
      </c>
      <c r="D22" s="21"/>
      <c r="E22" s="43">
        <v>299719094</v>
      </c>
      <c r="F22" s="40">
        <v>299719094</v>
      </c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>
        <v>8802072</v>
      </c>
      <c r="Y22" s="23">
        <v>-8802072</v>
      </c>
      <c r="Z22" s="24">
        <v>-100</v>
      </c>
      <c r="AA22" s="25">
        <v>299719094</v>
      </c>
    </row>
    <row r="23" spans="1:27" ht="12.75">
      <c r="A23" s="26" t="s">
        <v>48</v>
      </c>
      <c r="B23" s="20"/>
      <c r="C23" s="44">
        <v>255814372</v>
      </c>
      <c r="D23" s="44"/>
      <c r="E23" s="22">
        <v>35000000</v>
      </c>
      <c r="F23" s="23">
        <v>35000000</v>
      </c>
      <c r="G23" s="40">
        <v>-15871501</v>
      </c>
      <c r="H23" s="40">
        <v>9588560</v>
      </c>
      <c r="I23" s="40">
        <v>19054954</v>
      </c>
      <c r="J23" s="23">
        <v>12772013</v>
      </c>
      <c r="K23" s="40">
        <v>10037388</v>
      </c>
      <c r="L23" s="40">
        <v>5858908</v>
      </c>
      <c r="M23" s="23">
        <v>-16514296</v>
      </c>
      <c r="N23" s="40">
        <v>-618000</v>
      </c>
      <c r="O23" s="40">
        <v>10765890</v>
      </c>
      <c r="P23" s="40">
        <v>17369055</v>
      </c>
      <c r="Q23" s="23">
        <v>-4886966</v>
      </c>
      <c r="R23" s="40">
        <v>23247979</v>
      </c>
      <c r="S23" s="40"/>
      <c r="T23" s="23"/>
      <c r="U23" s="40"/>
      <c r="V23" s="40"/>
      <c r="W23" s="40">
        <v>35401992</v>
      </c>
      <c r="X23" s="23"/>
      <c r="Y23" s="40">
        <v>35401992</v>
      </c>
      <c r="Z23" s="41"/>
      <c r="AA23" s="42">
        <v>35000000</v>
      </c>
    </row>
    <row r="24" spans="1:27" ht="12.75">
      <c r="A24" s="26" t="s">
        <v>49</v>
      </c>
      <c r="B24" s="20"/>
      <c r="C24" s="21">
        <v>-84055237</v>
      </c>
      <c r="D24" s="21"/>
      <c r="E24" s="22"/>
      <c r="F24" s="23"/>
      <c r="G24" s="23">
        <v>-89090870</v>
      </c>
      <c r="H24" s="23">
        <v>44826976</v>
      </c>
      <c r="I24" s="23">
        <v>87822887</v>
      </c>
      <c r="J24" s="23">
        <v>43558993</v>
      </c>
      <c r="K24" s="23">
        <v>22367288</v>
      </c>
      <c r="L24" s="23">
        <v>11248648</v>
      </c>
      <c r="M24" s="23">
        <v>7650098</v>
      </c>
      <c r="N24" s="23">
        <v>41266034</v>
      </c>
      <c r="O24" s="23">
        <v>11827198</v>
      </c>
      <c r="P24" s="23">
        <v>5921557</v>
      </c>
      <c r="Q24" s="23">
        <v>20829270</v>
      </c>
      <c r="R24" s="23">
        <v>38578025</v>
      </c>
      <c r="S24" s="23"/>
      <c r="T24" s="23"/>
      <c r="U24" s="23"/>
      <c r="V24" s="23"/>
      <c r="W24" s="23">
        <v>123403052</v>
      </c>
      <c r="X24" s="23">
        <v>11928064</v>
      </c>
      <c r="Y24" s="23">
        <v>111474988</v>
      </c>
      <c r="Z24" s="24">
        <v>934.56</v>
      </c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-2576892025</v>
      </c>
      <c r="D26" s="21"/>
      <c r="E26" s="22">
        <v>-3186370084</v>
      </c>
      <c r="F26" s="23">
        <v>-3015229837</v>
      </c>
      <c r="G26" s="23">
        <v>-140909689</v>
      </c>
      <c r="H26" s="23">
        <v>-89845266</v>
      </c>
      <c r="I26" s="23">
        <v>-112467350</v>
      </c>
      <c r="J26" s="23">
        <v>-343222305</v>
      </c>
      <c r="K26" s="23">
        <v>-158731171</v>
      </c>
      <c r="L26" s="23">
        <v>-115456479</v>
      </c>
      <c r="M26" s="23">
        <v>-275078437</v>
      </c>
      <c r="N26" s="23">
        <v>-549266087</v>
      </c>
      <c r="O26" s="23">
        <v>-104512608</v>
      </c>
      <c r="P26" s="23">
        <v>-163251064</v>
      </c>
      <c r="Q26" s="23">
        <v>-244597214</v>
      </c>
      <c r="R26" s="23">
        <v>-512360886</v>
      </c>
      <c r="S26" s="23"/>
      <c r="T26" s="23"/>
      <c r="U26" s="23"/>
      <c r="V26" s="23"/>
      <c r="W26" s="23">
        <v>-1404849278</v>
      </c>
      <c r="X26" s="23">
        <v>-2117184167</v>
      </c>
      <c r="Y26" s="23">
        <v>712334889</v>
      </c>
      <c r="Z26" s="24">
        <v>-33.65</v>
      </c>
      <c r="AA26" s="25">
        <v>-3015229837</v>
      </c>
    </row>
    <row r="27" spans="1:27" ht="12.75">
      <c r="A27" s="27" t="s">
        <v>51</v>
      </c>
      <c r="B27" s="28"/>
      <c r="C27" s="29">
        <f aca="true" t="shared" si="1" ref="C27:Y27">SUM(C21:C26)</f>
        <v>-2360295084</v>
      </c>
      <c r="D27" s="29">
        <f>SUM(D21:D26)</f>
        <v>0</v>
      </c>
      <c r="E27" s="30">
        <f t="shared" si="1"/>
        <v>-2717803937</v>
      </c>
      <c r="F27" s="31">
        <f t="shared" si="1"/>
        <v>-2533615690</v>
      </c>
      <c r="G27" s="31">
        <f t="shared" si="1"/>
        <v>-245856007</v>
      </c>
      <c r="H27" s="31">
        <f t="shared" si="1"/>
        <v>-35421484</v>
      </c>
      <c r="I27" s="31">
        <f t="shared" si="1"/>
        <v>-5589509</v>
      </c>
      <c r="J27" s="31">
        <f t="shared" si="1"/>
        <v>-286867000</v>
      </c>
      <c r="K27" s="31">
        <f t="shared" si="1"/>
        <v>-126326495</v>
      </c>
      <c r="L27" s="31">
        <f t="shared" si="1"/>
        <v>-98325677</v>
      </c>
      <c r="M27" s="31">
        <f t="shared" si="1"/>
        <v>-283942635</v>
      </c>
      <c r="N27" s="31">
        <f t="shared" si="1"/>
        <v>-508594807</v>
      </c>
      <c r="O27" s="31">
        <f t="shared" si="1"/>
        <v>-81919520</v>
      </c>
      <c r="P27" s="31">
        <f t="shared" si="1"/>
        <v>-139960452</v>
      </c>
      <c r="Q27" s="31">
        <f t="shared" si="1"/>
        <v>-228654910</v>
      </c>
      <c r="R27" s="31">
        <f t="shared" si="1"/>
        <v>-450534882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-1245996689</v>
      </c>
      <c r="X27" s="31">
        <f t="shared" si="1"/>
        <v>-2042324876</v>
      </c>
      <c r="Y27" s="31">
        <f t="shared" si="1"/>
        <v>796328187</v>
      </c>
      <c r="Z27" s="32">
        <f>+IF(X27&lt;&gt;0,+(Y27/X27)*100,0)</f>
        <v>-38.991259243712996</v>
      </c>
      <c r="AA27" s="33">
        <f>SUM(AA21:AA26)</f>
        <v>-2533615690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>
        <v>1990</v>
      </c>
      <c r="D31" s="21"/>
      <c r="E31" s="22">
        <v>10000000</v>
      </c>
      <c r="F31" s="23">
        <v>21084050</v>
      </c>
      <c r="G31" s="23"/>
      <c r="H31" s="23"/>
      <c r="I31" s="23"/>
      <c r="J31" s="23"/>
      <c r="K31" s="23">
        <v>4200000</v>
      </c>
      <c r="L31" s="23"/>
      <c r="M31" s="23"/>
      <c r="N31" s="23">
        <v>4200000</v>
      </c>
      <c r="O31" s="23"/>
      <c r="P31" s="23"/>
      <c r="Q31" s="23"/>
      <c r="R31" s="23"/>
      <c r="S31" s="23"/>
      <c r="T31" s="23"/>
      <c r="U31" s="23"/>
      <c r="V31" s="23"/>
      <c r="W31" s="23">
        <v>4200000</v>
      </c>
      <c r="X31" s="23">
        <v>5445990</v>
      </c>
      <c r="Y31" s="23">
        <v>-1245990</v>
      </c>
      <c r="Z31" s="24">
        <v>-22.88</v>
      </c>
      <c r="AA31" s="25">
        <v>21084050</v>
      </c>
    </row>
    <row r="32" spans="1:27" ht="12.75">
      <c r="A32" s="26" t="s">
        <v>54</v>
      </c>
      <c r="B32" s="20"/>
      <c r="C32" s="21">
        <v>179800968</v>
      </c>
      <c r="D32" s="21"/>
      <c r="E32" s="22">
        <v>501000000</v>
      </c>
      <c r="F32" s="23">
        <v>501348000</v>
      </c>
      <c r="G32" s="23"/>
      <c r="H32" s="23"/>
      <c r="I32" s="23"/>
      <c r="J32" s="23"/>
      <c r="K32" s="23"/>
      <c r="L32" s="23">
        <v>300000000</v>
      </c>
      <c r="M32" s="23"/>
      <c r="N32" s="23">
        <v>300000000</v>
      </c>
      <c r="O32" s="23"/>
      <c r="P32" s="23">
        <v>200000000</v>
      </c>
      <c r="Q32" s="23"/>
      <c r="R32" s="23">
        <v>200000000</v>
      </c>
      <c r="S32" s="23"/>
      <c r="T32" s="23"/>
      <c r="U32" s="23"/>
      <c r="V32" s="23"/>
      <c r="W32" s="23">
        <v>500000000</v>
      </c>
      <c r="X32" s="23">
        <v>251010614</v>
      </c>
      <c r="Y32" s="23">
        <v>248989386</v>
      </c>
      <c r="Z32" s="24">
        <v>99.19</v>
      </c>
      <c r="AA32" s="25">
        <v>501348000</v>
      </c>
    </row>
    <row r="33" spans="1:27" ht="12.75">
      <c r="A33" s="26" t="s">
        <v>55</v>
      </c>
      <c r="B33" s="20"/>
      <c r="C33" s="21">
        <v>46954313</v>
      </c>
      <c r="D33" s="21"/>
      <c r="E33" s="22">
        <v>21047123</v>
      </c>
      <c r="F33" s="23">
        <v>19915123</v>
      </c>
      <c r="G33" s="23">
        <v>1358691</v>
      </c>
      <c r="H33" s="40">
        <v>309093</v>
      </c>
      <c r="I33" s="40">
        <v>269406</v>
      </c>
      <c r="J33" s="40">
        <v>1937190</v>
      </c>
      <c r="K33" s="23">
        <v>97770</v>
      </c>
      <c r="L33" s="23">
        <v>169448</v>
      </c>
      <c r="M33" s="23">
        <v>169169</v>
      </c>
      <c r="N33" s="23">
        <v>436387</v>
      </c>
      <c r="O33" s="40">
        <v>104547</v>
      </c>
      <c r="P33" s="40">
        <v>390850</v>
      </c>
      <c r="Q33" s="40">
        <v>214839</v>
      </c>
      <c r="R33" s="23">
        <v>710236</v>
      </c>
      <c r="S33" s="23"/>
      <c r="T33" s="23"/>
      <c r="U33" s="23"/>
      <c r="V33" s="40"/>
      <c r="W33" s="40">
        <v>3083813</v>
      </c>
      <c r="X33" s="40">
        <v>3669412</v>
      </c>
      <c r="Y33" s="23">
        <v>-585599</v>
      </c>
      <c r="Z33" s="24">
        <v>-15.96</v>
      </c>
      <c r="AA33" s="25">
        <v>19915123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-102904632</v>
      </c>
      <c r="D35" s="21"/>
      <c r="E35" s="22">
        <v>-104360327</v>
      </c>
      <c r="F35" s="23">
        <v>-101821572</v>
      </c>
      <c r="G35" s="23">
        <v>-3217053</v>
      </c>
      <c r="H35" s="23">
        <v>-2540749</v>
      </c>
      <c r="I35" s="23">
        <v>-27866924</v>
      </c>
      <c r="J35" s="23">
        <v>-33624726</v>
      </c>
      <c r="K35" s="23">
        <v>-27273070</v>
      </c>
      <c r="L35" s="23">
        <v>-2758532</v>
      </c>
      <c r="M35" s="23">
        <v>-4067162</v>
      </c>
      <c r="N35" s="23">
        <v>-34098764</v>
      </c>
      <c r="O35" s="23">
        <v>-189088</v>
      </c>
      <c r="P35" s="23">
        <v>-291073</v>
      </c>
      <c r="Q35" s="23">
        <v>-25325233</v>
      </c>
      <c r="R35" s="23">
        <v>-25805394</v>
      </c>
      <c r="S35" s="23"/>
      <c r="T35" s="23"/>
      <c r="U35" s="23"/>
      <c r="V35" s="23"/>
      <c r="W35" s="23">
        <v>-93528884</v>
      </c>
      <c r="X35" s="23">
        <v>-81739225</v>
      </c>
      <c r="Y35" s="23">
        <v>-11789659</v>
      </c>
      <c r="Z35" s="24">
        <v>14.42</v>
      </c>
      <c r="AA35" s="25">
        <v>-101821572</v>
      </c>
    </row>
    <row r="36" spans="1:27" ht="12.75">
      <c r="A36" s="27" t="s">
        <v>57</v>
      </c>
      <c r="B36" s="28"/>
      <c r="C36" s="29">
        <f aca="true" t="shared" si="2" ref="C36:Y36">SUM(C31:C35)</f>
        <v>123852639</v>
      </c>
      <c r="D36" s="29">
        <f>SUM(D31:D35)</f>
        <v>0</v>
      </c>
      <c r="E36" s="30">
        <f t="shared" si="2"/>
        <v>427686796</v>
      </c>
      <c r="F36" s="31">
        <f t="shared" si="2"/>
        <v>440525601</v>
      </c>
      <c r="G36" s="31">
        <f t="shared" si="2"/>
        <v>-1858362</v>
      </c>
      <c r="H36" s="31">
        <f t="shared" si="2"/>
        <v>-2231656</v>
      </c>
      <c r="I36" s="31">
        <f t="shared" si="2"/>
        <v>-27597518</v>
      </c>
      <c r="J36" s="31">
        <f t="shared" si="2"/>
        <v>-31687536</v>
      </c>
      <c r="K36" s="31">
        <f t="shared" si="2"/>
        <v>-22975300</v>
      </c>
      <c r="L36" s="31">
        <f t="shared" si="2"/>
        <v>297410916</v>
      </c>
      <c r="M36" s="31">
        <f t="shared" si="2"/>
        <v>-3897993</v>
      </c>
      <c r="N36" s="31">
        <f t="shared" si="2"/>
        <v>270537623</v>
      </c>
      <c r="O36" s="31">
        <f t="shared" si="2"/>
        <v>-84541</v>
      </c>
      <c r="P36" s="31">
        <f t="shared" si="2"/>
        <v>200099777</v>
      </c>
      <c r="Q36" s="31">
        <f t="shared" si="2"/>
        <v>-25110394</v>
      </c>
      <c r="R36" s="31">
        <f t="shared" si="2"/>
        <v>174904842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413754929</v>
      </c>
      <c r="X36" s="31">
        <f t="shared" si="2"/>
        <v>178386791</v>
      </c>
      <c r="Y36" s="31">
        <f t="shared" si="2"/>
        <v>235368138</v>
      </c>
      <c r="Z36" s="32">
        <f>+IF(X36&lt;&gt;0,+(Y36/X36)*100,0)</f>
        <v>131.942582004292</v>
      </c>
      <c r="AA36" s="33">
        <f>SUM(AA31:AA35)</f>
        <v>440525601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-44010095</v>
      </c>
      <c r="D38" s="35">
        <f>+D17+D27+D36</f>
        <v>0</v>
      </c>
      <c r="E38" s="36">
        <f t="shared" si="3"/>
        <v>905714805</v>
      </c>
      <c r="F38" s="37">
        <f t="shared" si="3"/>
        <v>2676186705</v>
      </c>
      <c r="G38" s="37">
        <f t="shared" si="3"/>
        <v>364513542</v>
      </c>
      <c r="H38" s="37">
        <f t="shared" si="3"/>
        <v>21879080</v>
      </c>
      <c r="I38" s="37">
        <f t="shared" si="3"/>
        <v>-331591008</v>
      </c>
      <c r="J38" s="37">
        <f t="shared" si="3"/>
        <v>54801614</v>
      </c>
      <c r="K38" s="37">
        <f t="shared" si="3"/>
        <v>-64448615</v>
      </c>
      <c r="L38" s="37">
        <f t="shared" si="3"/>
        <v>18648131</v>
      </c>
      <c r="M38" s="37">
        <f t="shared" si="3"/>
        <v>347772264</v>
      </c>
      <c r="N38" s="37">
        <f t="shared" si="3"/>
        <v>301971780</v>
      </c>
      <c r="O38" s="37">
        <f t="shared" si="3"/>
        <v>-245153799</v>
      </c>
      <c r="P38" s="37">
        <f t="shared" si="3"/>
        <v>53832490</v>
      </c>
      <c r="Q38" s="37">
        <f t="shared" si="3"/>
        <v>499681726</v>
      </c>
      <c r="R38" s="37">
        <f t="shared" si="3"/>
        <v>308360417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665133811</v>
      </c>
      <c r="X38" s="37">
        <f t="shared" si="3"/>
        <v>2497958778</v>
      </c>
      <c r="Y38" s="37">
        <f t="shared" si="3"/>
        <v>-1832824967</v>
      </c>
      <c r="Z38" s="38">
        <f>+IF(X38&lt;&gt;0,+(Y38/X38)*100,0)</f>
        <v>-73.37290683665557</v>
      </c>
      <c r="AA38" s="39">
        <f>+AA17+AA27+AA36</f>
        <v>2676186705</v>
      </c>
    </row>
    <row r="39" spans="1:27" ht="12.75">
      <c r="A39" s="26" t="s">
        <v>59</v>
      </c>
      <c r="B39" s="20"/>
      <c r="C39" s="35">
        <v>582305414</v>
      </c>
      <c r="D39" s="35"/>
      <c r="E39" s="36">
        <v>405976815</v>
      </c>
      <c r="F39" s="37">
        <v>389603018</v>
      </c>
      <c r="G39" s="37">
        <v>1046414623</v>
      </c>
      <c r="H39" s="37">
        <v>1410928165</v>
      </c>
      <c r="I39" s="37">
        <v>1432807245</v>
      </c>
      <c r="J39" s="37">
        <v>1046414623</v>
      </c>
      <c r="K39" s="37">
        <v>1101216237</v>
      </c>
      <c r="L39" s="37">
        <v>1036767622</v>
      </c>
      <c r="M39" s="37">
        <v>1055415753</v>
      </c>
      <c r="N39" s="37">
        <v>1101216237</v>
      </c>
      <c r="O39" s="37">
        <v>1374896884</v>
      </c>
      <c r="P39" s="37">
        <v>1106973979</v>
      </c>
      <c r="Q39" s="37">
        <v>1160806469</v>
      </c>
      <c r="R39" s="37">
        <v>1374896884</v>
      </c>
      <c r="S39" s="37"/>
      <c r="T39" s="37"/>
      <c r="U39" s="37"/>
      <c r="V39" s="37"/>
      <c r="W39" s="37">
        <v>1046414623</v>
      </c>
      <c r="X39" s="37">
        <v>389603018</v>
      </c>
      <c r="Y39" s="37">
        <v>656811605</v>
      </c>
      <c r="Z39" s="38">
        <v>168.58</v>
      </c>
      <c r="AA39" s="39">
        <v>389603018</v>
      </c>
    </row>
    <row r="40" spans="1:27" ht="12.75">
      <c r="A40" s="45" t="s">
        <v>60</v>
      </c>
      <c r="B40" s="46"/>
      <c r="C40" s="47">
        <v>538295319</v>
      </c>
      <c r="D40" s="47"/>
      <c r="E40" s="48">
        <v>1311691617</v>
      </c>
      <c r="F40" s="49">
        <v>3065789722</v>
      </c>
      <c r="G40" s="49">
        <v>1410928165</v>
      </c>
      <c r="H40" s="49">
        <v>1432807245</v>
      </c>
      <c r="I40" s="49">
        <v>1101216237</v>
      </c>
      <c r="J40" s="49">
        <v>1101216237</v>
      </c>
      <c r="K40" s="49">
        <v>1036767622</v>
      </c>
      <c r="L40" s="49">
        <v>1055415753</v>
      </c>
      <c r="M40" s="49">
        <v>1403188017</v>
      </c>
      <c r="N40" s="49">
        <v>1403188017</v>
      </c>
      <c r="O40" s="49">
        <v>1129743085</v>
      </c>
      <c r="P40" s="49">
        <v>1160806469</v>
      </c>
      <c r="Q40" s="49">
        <v>1660488195</v>
      </c>
      <c r="R40" s="49">
        <v>1683257301</v>
      </c>
      <c r="S40" s="49"/>
      <c r="T40" s="49"/>
      <c r="U40" s="49"/>
      <c r="V40" s="49"/>
      <c r="W40" s="49">
        <v>1683257301</v>
      </c>
      <c r="X40" s="49">
        <v>2887561795</v>
      </c>
      <c r="Y40" s="49">
        <v>-1204304494</v>
      </c>
      <c r="Z40" s="50">
        <v>-41.71</v>
      </c>
      <c r="AA40" s="51">
        <v>3065789722</v>
      </c>
    </row>
    <row r="41" spans="1:27" ht="12.75">
      <c r="A41" s="52" t="s">
        <v>84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85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86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4226766</v>
      </c>
      <c r="D6" s="21"/>
      <c r="E6" s="22">
        <v>16739424</v>
      </c>
      <c r="F6" s="23">
        <v>16739424</v>
      </c>
      <c r="G6" s="23">
        <v>683483</v>
      </c>
      <c r="H6" s="23">
        <v>773764</v>
      </c>
      <c r="I6" s="23">
        <v>513887</v>
      </c>
      <c r="J6" s="23">
        <v>1971134</v>
      </c>
      <c r="K6" s="23">
        <v>1661342</v>
      </c>
      <c r="L6" s="23">
        <v>789325</v>
      </c>
      <c r="M6" s="23">
        <v>1288897</v>
      </c>
      <c r="N6" s="23">
        <v>3739564</v>
      </c>
      <c r="O6" s="23">
        <v>958643</v>
      </c>
      <c r="P6" s="23"/>
      <c r="Q6" s="23"/>
      <c r="R6" s="23">
        <v>958643</v>
      </c>
      <c r="S6" s="23"/>
      <c r="T6" s="23"/>
      <c r="U6" s="23"/>
      <c r="V6" s="23"/>
      <c r="W6" s="23">
        <v>6669341</v>
      </c>
      <c r="X6" s="23">
        <v>12554568</v>
      </c>
      <c r="Y6" s="23">
        <v>-5885227</v>
      </c>
      <c r="Z6" s="24">
        <v>-46.88</v>
      </c>
      <c r="AA6" s="25">
        <v>16739424</v>
      </c>
    </row>
    <row r="7" spans="1:27" ht="12.75">
      <c r="A7" s="26" t="s">
        <v>34</v>
      </c>
      <c r="B7" s="20"/>
      <c r="C7" s="21">
        <v>27691136</v>
      </c>
      <c r="D7" s="21"/>
      <c r="E7" s="22">
        <v>99003300</v>
      </c>
      <c r="F7" s="23">
        <v>99003300</v>
      </c>
      <c r="G7" s="23">
        <v>1148396</v>
      </c>
      <c r="H7" s="23">
        <v>1052897</v>
      </c>
      <c r="I7" s="23">
        <v>1215356</v>
      </c>
      <c r="J7" s="23">
        <v>3416649</v>
      </c>
      <c r="K7" s="23">
        <v>1229112</v>
      </c>
      <c r="L7" s="23">
        <v>1149606</v>
      </c>
      <c r="M7" s="23">
        <v>1362372</v>
      </c>
      <c r="N7" s="23">
        <v>3741090</v>
      </c>
      <c r="O7" s="23">
        <v>1120967</v>
      </c>
      <c r="P7" s="23"/>
      <c r="Q7" s="23"/>
      <c r="R7" s="23">
        <v>1120967</v>
      </c>
      <c r="S7" s="23"/>
      <c r="T7" s="23"/>
      <c r="U7" s="23"/>
      <c r="V7" s="23"/>
      <c r="W7" s="23">
        <v>8278706</v>
      </c>
      <c r="X7" s="23">
        <v>74252475</v>
      </c>
      <c r="Y7" s="23">
        <v>-65973769</v>
      </c>
      <c r="Z7" s="24">
        <v>-88.85</v>
      </c>
      <c r="AA7" s="25">
        <v>99003300</v>
      </c>
    </row>
    <row r="8" spans="1:27" ht="12.75">
      <c r="A8" s="26" t="s">
        <v>35</v>
      </c>
      <c r="B8" s="20"/>
      <c r="C8" s="21">
        <v>11487983</v>
      </c>
      <c r="D8" s="21"/>
      <c r="E8" s="22">
        <v>22875000</v>
      </c>
      <c r="F8" s="23">
        <v>22875000</v>
      </c>
      <c r="G8" s="23">
        <v>77059</v>
      </c>
      <c r="H8" s="23">
        <v>1066577</v>
      </c>
      <c r="I8" s="23">
        <v>383461</v>
      </c>
      <c r="J8" s="23">
        <v>1527097</v>
      </c>
      <c r="K8" s="23">
        <v>125724</v>
      </c>
      <c r="L8" s="23">
        <v>98654</v>
      </c>
      <c r="M8" s="23">
        <v>20514</v>
      </c>
      <c r="N8" s="23">
        <v>244892</v>
      </c>
      <c r="O8" s="23">
        <v>50896</v>
      </c>
      <c r="P8" s="23"/>
      <c r="Q8" s="23"/>
      <c r="R8" s="23">
        <v>50896</v>
      </c>
      <c r="S8" s="23"/>
      <c r="T8" s="23"/>
      <c r="U8" s="23"/>
      <c r="V8" s="23"/>
      <c r="W8" s="23">
        <v>1822885</v>
      </c>
      <c r="X8" s="23">
        <v>17156250</v>
      </c>
      <c r="Y8" s="23">
        <v>-15333365</v>
      </c>
      <c r="Z8" s="24">
        <v>-89.37</v>
      </c>
      <c r="AA8" s="25">
        <v>22875000</v>
      </c>
    </row>
    <row r="9" spans="1:27" ht="12.75">
      <c r="A9" s="26" t="s">
        <v>36</v>
      </c>
      <c r="B9" s="20"/>
      <c r="C9" s="21">
        <v>78370000</v>
      </c>
      <c r="D9" s="21"/>
      <c r="E9" s="22">
        <v>73430000</v>
      </c>
      <c r="F9" s="23">
        <v>73430000</v>
      </c>
      <c r="G9" s="23">
        <v>29437000</v>
      </c>
      <c r="H9" s="23">
        <v>3488990</v>
      </c>
      <c r="I9" s="23"/>
      <c r="J9" s="23">
        <v>32925990</v>
      </c>
      <c r="K9" s="23"/>
      <c r="L9" s="23"/>
      <c r="M9" s="23">
        <v>21263000</v>
      </c>
      <c r="N9" s="23">
        <v>21263000</v>
      </c>
      <c r="O9" s="23"/>
      <c r="P9" s="23"/>
      <c r="Q9" s="23"/>
      <c r="R9" s="23"/>
      <c r="S9" s="23"/>
      <c r="T9" s="23"/>
      <c r="U9" s="23"/>
      <c r="V9" s="23"/>
      <c r="W9" s="23">
        <v>54188990</v>
      </c>
      <c r="X9" s="23">
        <v>73430000</v>
      </c>
      <c r="Y9" s="23">
        <v>-19241010</v>
      </c>
      <c r="Z9" s="24">
        <v>-26.2</v>
      </c>
      <c r="AA9" s="25">
        <v>73430000</v>
      </c>
    </row>
    <row r="10" spans="1:27" ht="12.75">
      <c r="A10" s="26" t="s">
        <v>37</v>
      </c>
      <c r="B10" s="20"/>
      <c r="C10" s="21">
        <v>36959459</v>
      </c>
      <c r="D10" s="21"/>
      <c r="E10" s="22">
        <v>66378996</v>
      </c>
      <c r="F10" s="23">
        <v>66378996</v>
      </c>
      <c r="G10" s="23">
        <v>25080000</v>
      </c>
      <c r="H10" s="23"/>
      <c r="I10" s="23">
        <v>790773</v>
      </c>
      <c r="J10" s="23">
        <v>25870773</v>
      </c>
      <c r="K10" s="23">
        <v>7711000</v>
      </c>
      <c r="L10" s="23"/>
      <c r="M10" s="23">
        <v>9442000</v>
      </c>
      <c r="N10" s="23">
        <v>17153000</v>
      </c>
      <c r="O10" s="23"/>
      <c r="P10" s="23"/>
      <c r="Q10" s="23"/>
      <c r="R10" s="23"/>
      <c r="S10" s="23"/>
      <c r="T10" s="23"/>
      <c r="U10" s="23"/>
      <c r="V10" s="23"/>
      <c r="W10" s="23">
        <v>43023773</v>
      </c>
      <c r="X10" s="23">
        <v>49784247</v>
      </c>
      <c r="Y10" s="23">
        <v>-6760474</v>
      </c>
      <c r="Z10" s="24">
        <v>-13.58</v>
      </c>
      <c r="AA10" s="25">
        <v>66378996</v>
      </c>
    </row>
    <row r="11" spans="1:27" ht="12.75">
      <c r="A11" s="26" t="s">
        <v>38</v>
      </c>
      <c r="B11" s="20"/>
      <c r="C11" s="21">
        <v>9636481</v>
      </c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-145509780</v>
      </c>
      <c r="D14" s="21"/>
      <c r="E14" s="22">
        <v>-211491132</v>
      </c>
      <c r="F14" s="23">
        <v>-211491132</v>
      </c>
      <c r="G14" s="23">
        <v>-24811868</v>
      </c>
      <c r="H14" s="23">
        <v>-8613093</v>
      </c>
      <c r="I14" s="23">
        <v>-13029422</v>
      </c>
      <c r="J14" s="23">
        <v>-46454383</v>
      </c>
      <c r="K14" s="23">
        <v>-9128773</v>
      </c>
      <c r="L14" s="23">
        <v>-9346930</v>
      </c>
      <c r="M14" s="23">
        <v>-14864577</v>
      </c>
      <c r="N14" s="23">
        <v>-33340280</v>
      </c>
      <c r="O14" s="23">
        <v>-9486511</v>
      </c>
      <c r="P14" s="23"/>
      <c r="Q14" s="23"/>
      <c r="R14" s="23">
        <v>-9486511</v>
      </c>
      <c r="S14" s="23"/>
      <c r="T14" s="23"/>
      <c r="U14" s="23"/>
      <c r="V14" s="23"/>
      <c r="W14" s="23">
        <v>-89281174</v>
      </c>
      <c r="X14" s="23">
        <v>-158618349</v>
      </c>
      <c r="Y14" s="23">
        <v>69337175</v>
      </c>
      <c r="Z14" s="24">
        <v>-43.71</v>
      </c>
      <c r="AA14" s="25">
        <v>-211491132</v>
      </c>
    </row>
    <row r="15" spans="1:27" ht="12.75">
      <c r="A15" s="26" t="s">
        <v>42</v>
      </c>
      <c r="B15" s="20"/>
      <c r="C15" s="21"/>
      <c r="D15" s="21"/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5"/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22862045</v>
      </c>
      <c r="D17" s="29">
        <f>SUM(D6:D16)</f>
        <v>0</v>
      </c>
      <c r="E17" s="30">
        <f t="shared" si="0"/>
        <v>66935588</v>
      </c>
      <c r="F17" s="31">
        <f t="shared" si="0"/>
        <v>66935588</v>
      </c>
      <c r="G17" s="31">
        <f t="shared" si="0"/>
        <v>31614070</v>
      </c>
      <c r="H17" s="31">
        <f t="shared" si="0"/>
        <v>-2230865</v>
      </c>
      <c r="I17" s="31">
        <f t="shared" si="0"/>
        <v>-10125945</v>
      </c>
      <c r="J17" s="31">
        <f t="shared" si="0"/>
        <v>19257260</v>
      </c>
      <c r="K17" s="31">
        <f t="shared" si="0"/>
        <v>1598405</v>
      </c>
      <c r="L17" s="31">
        <f t="shared" si="0"/>
        <v>-7309345</v>
      </c>
      <c r="M17" s="31">
        <f t="shared" si="0"/>
        <v>18512206</v>
      </c>
      <c r="N17" s="31">
        <f t="shared" si="0"/>
        <v>12801266</v>
      </c>
      <c r="O17" s="31">
        <f t="shared" si="0"/>
        <v>-7356005</v>
      </c>
      <c r="P17" s="31">
        <f t="shared" si="0"/>
        <v>0</v>
      </c>
      <c r="Q17" s="31">
        <f t="shared" si="0"/>
        <v>0</v>
      </c>
      <c r="R17" s="31">
        <f t="shared" si="0"/>
        <v>-7356005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24702521</v>
      </c>
      <c r="X17" s="31">
        <f t="shared" si="0"/>
        <v>68559191</v>
      </c>
      <c r="Y17" s="31">
        <f t="shared" si="0"/>
        <v>-43856670</v>
      </c>
      <c r="Z17" s="32">
        <f>+IF(X17&lt;&gt;0,+(Y17/X17)*100,0)</f>
        <v>-63.96905996163228</v>
      </c>
      <c r="AA17" s="33">
        <f>SUM(AA6:AA16)</f>
        <v>66935588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>
        <v>-24869378</v>
      </c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/>
      <c r="D26" s="21"/>
      <c r="E26" s="22">
        <v>-66378996</v>
      </c>
      <c r="F26" s="23">
        <v>-66378996</v>
      </c>
      <c r="G26" s="23">
        <v>-2979951</v>
      </c>
      <c r="H26" s="23"/>
      <c r="I26" s="23"/>
      <c r="J26" s="23">
        <v>-2979951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>
        <v>-2979951</v>
      </c>
      <c r="X26" s="23">
        <v>-49784247</v>
      </c>
      <c r="Y26" s="23">
        <v>46804296</v>
      </c>
      <c r="Z26" s="24">
        <v>-94.01</v>
      </c>
      <c r="AA26" s="25">
        <v>-66378996</v>
      </c>
    </row>
    <row r="27" spans="1:27" ht="12.75">
      <c r="A27" s="27" t="s">
        <v>51</v>
      </c>
      <c r="B27" s="28"/>
      <c r="C27" s="29">
        <f aca="true" t="shared" si="1" ref="C27:Y27">SUM(C21:C26)</f>
        <v>-24869378</v>
      </c>
      <c r="D27" s="29">
        <f>SUM(D21:D26)</f>
        <v>0</v>
      </c>
      <c r="E27" s="30">
        <f t="shared" si="1"/>
        <v>-66378996</v>
      </c>
      <c r="F27" s="31">
        <f t="shared" si="1"/>
        <v>-66378996</v>
      </c>
      <c r="G27" s="31">
        <f t="shared" si="1"/>
        <v>-2979951</v>
      </c>
      <c r="H27" s="31">
        <f t="shared" si="1"/>
        <v>0</v>
      </c>
      <c r="I27" s="31">
        <f t="shared" si="1"/>
        <v>0</v>
      </c>
      <c r="J27" s="31">
        <f t="shared" si="1"/>
        <v>-2979951</v>
      </c>
      <c r="K27" s="31">
        <f t="shared" si="1"/>
        <v>0</v>
      </c>
      <c r="L27" s="31">
        <f t="shared" si="1"/>
        <v>0</v>
      </c>
      <c r="M27" s="31">
        <f t="shared" si="1"/>
        <v>0</v>
      </c>
      <c r="N27" s="31">
        <f t="shared" si="1"/>
        <v>0</v>
      </c>
      <c r="O27" s="31">
        <f t="shared" si="1"/>
        <v>0</v>
      </c>
      <c r="P27" s="31">
        <f t="shared" si="1"/>
        <v>0</v>
      </c>
      <c r="Q27" s="31">
        <f t="shared" si="1"/>
        <v>0</v>
      </c>
      <c r="R27" s="31">
        <f t="shared" si="1"/>
        <v>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-2979951</v>
      </c>
      <c r="X27" s="31">
        <f t="shared" si="1"/>
        <v>-49784247</v>
      </c>
      <c r="Y27" s="31">
        <f t="shared" si="1"/>
        <v>46804296</v>
      </c>
      <c r="Z27" s="32">
        <f>+IF(X27&lt;&gt;0,+(Y27/X27)*100,0)</f>
        <v>-94.01426921250813</v>
      </c>
      <c r="AA27" s="33">
        <f>SUM(AA21:AA26)</f>
        <v>-66378996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>
        <v>-179930</v>
      </c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-179930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-2187263</v>
      </c>
      <c r="D38" s="35">
        <f>+D17+D27+D36</f>
        <v>0</v>
      </c>
      <c r="E38" s="36">
        <f t="shared" si="3"/>
        <v>556592</v>
      </c>
      <c r="F38" s="37">
        <f t="shared" si="3"/>
        <v>556592</v>
      </c>
      <c r="G38" s="37">
        <f t="shared" si="3"/>
        <v>28634119</v>
      </c>
      <c r="H38" s="37">
        <f t="shared" si="3"/>
        <v>-2230865</v>
      </c>
      <c r="I38" s="37">
        <f t="shared" si="3"/>
        <v>-10125945</v>
      </c>
      <c r="J38" s="37">
        <f t="shared" si="3"/>
        <v>16277309</v>
      </c>
      <c r="K38" s="37">
        <f t="shared" si="3"/>
        <v>1598405</v>
      </c>
      <c r="L38" s="37">
        <f t="shared" si="3"/>
        <v>-7309345</v>
      </c>
      <c r="M38" s="37">
        <f t="shared" si="3"/>
        <v>18512206</v>
      </c>
      <c r="N38" s="37">
        <f t="shared" si="3"/>
        <v>12801266</v>
      </c>
      <c r="O38" s="37">
        <f t="shared" si="3"/>
        <v>-7356005</v>
      </c>
      <c r="P38" s="37">
        <f t="shared" si="3"/>
        <v>0</v>
      </c>
      <c r="Q38" s="37">
        <f t="shared" si="3"/>
        <v>0</v>
      </c>
      <c r="R38" s="37">
        <f t="shared" si="3"/>
        <v>-7356005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21722570</v>
      </c>
      <c r="X38" s="37">
        <f t="shared" si="3"/>
        <v>18774944</v>
      </c>
      <c r="Y38" s="37">
        <f t="shared" si="3"/>
        <v>2947626</v>
      </c>
      <c r="Z38" s="38">
        <f>+IF(X38&lt;&gt;0,+(Y38/X38)*100,0)</f>
        <v>15.699785842237398</v>
      </c>
      <c r="AA38" s="39">
        <f>+AA17+AA27+AA36</f>
        <v>556592</v>
      </c>
    </row>
    <row r="39" spans="1:27" ht="12.75">
      <c r="A39" s="26" t="s">
        <v>59</v>
      </c>
      <c r="B39" s="20"/>
      <c r="C39" s="35">
        <v>3099828</v>
      </c>
      <c r="D39" s="35"/>
      <c r="E39" s="36">
        <v>65406256</v>
      </c>
      <c r="F39" s="37">
        <v>65406256</v>
      </c>
      <c r="G39" s="37"/>
      <c r="H39" s="37">
        <v>28634119</v>
      </c>
      <c r="I39" s="37">
        <v>26403254</v>
      </c>
      <c r="J39" s="37"/>
      <c r="K39" s="37">
        <v>16277309</v>
      </c>
      <c r="L39" s="37">
        <v>17875714</v>
      </c>
      <c r="M39" s="37">
        <v>10566369</v>
      </c>
      <c r="N39" s="37">
        <v>16277309</v>
      </c>
      <c r="O39" s="37">
        <v>29078575</v>
      </c>
      <c r="P39" s="37"/>
      <c r="Q39" s="37"/>
      <c r="R39" s="37">
        <v>29078575</v>
      </c>
      <c r="S39" s="37"/>
      <c r="T39" s="37"/>
      <c r="U39" s="37"/>
      <c r="V39" s="37"/>
      <c r="W39" s="37"/>
      <c r="X39" s="37">
        <v>65406256</v>
      </c>
      <c r="Y39" s="37">
        <v>-65406256</v>
      </c>
      <c r="Z39" s="38">
        <v>-100</v>
      </c>
      <c r="AA39" s="39">
        <v>65406256</v>
      </c>
    </row>
    <row r="40" spans="1:27" ht="12.75">
      <c r="A40" s="45" t="s">
        <v>60</v>
      </c>
      <c r="B40" s="46"/>
      <c r="C40" s="47">
        <v>912565</v>
      </c>
      <c r="D40" s="47"/>
      <c r="E40" s="48">
        <v>65962848</v>
      </c>
      <c r="F40" s="49">
        <v>65962848</v>
      </c>
      <c r="G40" s="49">
        <v>28634119</v>
      </c>
      <c r="H40" s="49">
        <v>26403254</v>
      </c>
      <c r="I40" s="49">
        <v>16277309</v>
      </c>
      <c r="J40" s="49">
        <v>16277309</v>
      </c>
      <c r="K40" s="49">
        <v>17875714</v>
      </c>
      <c r="L40" s="49">
        <v>10566369</v>
      </c>
      <c r="M40" s="49">
        <v>29078575</v>
      </c>
      <c r="N40" s="49">
        <v>29078575</v>
      </c>
      <c r="O40" s="49">
        <v>21722570</v>
      </c>
      <c r="P40" s="49"/>
      <c r="Q40" s="49"/>
      <c r="R40" s="49">
        <v>21722570</v>
      </c>
      <c r="S40" s="49"/>
      <c r="T40" s="49"/>
      <c r="U40" s="49"/>
      <c r="V40" s="49"/>
      <c r="W40" s="49">
        <v>21722570</v>
      </c>
      <c r="X40" s="49">
        <v>84181200</v>
      </c>
      <c r="Y40" s="49">
        <v>-62458630</v>
      </c>
      <c r="Z40" s="50">
        <v>-74.2</v>
      </c>
      <c r="AA40" s="51">
        <v>65962848</v>
      </c>
    </row>
    <row r="41" spans="1:27" ht="12.75">
      <c r="A41" s="52" t="s">
        <v>84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85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86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6902912</v>
      </c>
      <c r="D6" s="21"/>
      <c r="E6" s="22">
        <v>4571785</v>
      </c>
      <c r="F6" s="23">
        <v>3184449</v>
      </c>
      <c r="G6" s="23">
        <v>678597</v>
      </c>
      <c r="H6" s="23">
        <v>256531</v>
      </c>
      <c r="I6" s="23">
        <v>329600</v>
      </c>
      <c r="J6" s="23">
        <v>1264728</v>
      </c>
      <c r="K6" s="23">
        <v>230819</v>
      </c>
      <c r="L6" s="23">
        <v>233717</v>
      </c>
      <c r="M6" s="23">
        <v>204142</v>
      </c>
      <c r="N6" s="23">
        <v>668678</v>
      </c>
      <c r="O6" s="23">
        <v>597080</v>
      </c>
      <c r="P6" s="23"/>
      <c r="Q6" s="23"/>
      <c r="R6" s="23">
        <v>597080</v>
      </c>
      <c r="S6" s="23"/>
      <c r="T6" s="23"/>
      <c r="U6" s="23"/>
      <c r="V6" s="23"/>
      <c r="W6" s="23">
        <v>2530486</v>
      </c>
      <c r="X6" s="23">
        <v>2710570</v>
      </c>
      <c r="Y6" s="23">
        <v>-180084</v>
      </c>
      <c r="Z6" s="24">
        <v>-6.64</v>
      </c>
      <c r="AA6" s="25">
        <v>3184449</v>
      </c>
    </row>
    <row r="7" spans="1:27" ht="12.75">
      <c r="A7" s="26" t="s">
        <v>34</v>
      </c>
      <c r="B7" s="20"/>
      <c r="C7" s="21">
        <v>24850572</v>
      </c>
      <c r="D7" s="21"/>
      <c r="E7" s="22">
        <v>37948229</v>
      </c>
      <c r="F7" s="23">
        <v>34731444</v>
      </c>
      <c r="G7" s="23">
        <v>600620</v>
      </c>
      <c r="H7" s="23">
        <v>375499</v>
      </c>
      <c r="I7" s="23">
        <v>480687</v>
      </c>
      <c r="J7" s="23">
        <v>1456806</v>
      </c>
      <c r="K7" s="23">
        <v>416257</v>
      </c>
      <c r="L7" s="23">
        <v>283635</v>
      </c>
      <c r="M7" s="23">
        <v>224692</v>
      </c>
      <c r="N7" s="23">
        <v>924584</v>
      </c>
      <c r="O7" s="23">
        <v>543933</v>
      </c>
      <c r="P7" s="23"/>
      <c r="Q7" s="23"/>
      <c r="R7" s="23">
        <v>543933</v>
      </c>
      <c r="S7" s="23"/>
      <c r="T7" s="23"/>
      <c r="U7" s="23"/>
      <c r="V7" s="23"/>
      <c r="W7" s="23">
        <v>2925323</v>
      </c>
      <c r="X7" s="23">
        <v>16256457</v>
      </c>
      <c r="Y7" s="23">
        <v>-13331134</v>
      </c>
      <c r="Z7" s="24">
        <v>-82.01</v>
      </c>
      <c r="AA7" s="25">
        <v>34731444</v>
      </c>
    </row>
    <row r="8" spans="1:27" ht="12.75">
      <c r="A8" s="26" t="s">
        <v>35</v>
      </c>
      <c r="B8" s="20"/>
      <c r="C8" s="21">
        <v>26099772</v>
      </c>
      <c r="D8" s="21"/>
      <c r="E8" s="22">
        <v>21228326</v>
      </c>
      <c r="F8" s="23">
        <v>21220833</v>
      </c>
      <c r="G8" s="23">
        <v>1887310</v>
      </c>
      <c r="H8" s="23">
        <v>437067</v>
      </c>
      <c r="I8" s="23">
        <v>350626</v>
      </c>
      <c r="J8" s="23">
        <v>2675003</v>
      </c>
      <c r="K8" s="23">
        <v>313856</v>
      </c>
      <c r="L8" s="23">
        <v>2451893</v>
      </c>
      <c r="M8" s="23">
        <v>91136</v>
      </c>
      <c r="N8" s="23">
        <v>2856885</v>
      </c>
      <c r="O8" s="23">
        <v>175308</v>
      </c>
      <c r="P8" s="23"/>
      <c r="Q8" s="23"/>
      <c r="R8" s="23">
        <v>175308</v>
      </c>
      <c r="S8" s="23"/>
      <c r="T8" s="23"/>
      <c r="U8" s="23"/>
      <c r="V8" s="23"/>
      <c r="W8" s="23">
        <v>5707196</v>
      </c>
      <c r="X8" s="23">
        <v>12790899</v>
      </c>
      <c r="Y8" s="23">
        <v>-7083703</v>
      </c>
      <c r="Z8" s="24">
        <v>-55.38</v>
      </c>
      <c r="AA8" s="25">
        <v>21220833</v>
      </c>
    </row>
    <row r="9" spans="1:27" ht="12.75">
      <c r="A9" s="26" t="s">
        <v>36</v>
      </c>
      <c r="B9" s="20"/>
      <c r="C9" s="21">
        <v>72646015</v>
      </c>
      <c r="D9" s="21"/>
      <c r="E9" s="22">
        <v>57297000</v>
      </c>
      <c r="F9" s="23">
        <v>57297000</v>
      </c>
      <c r="G9" s="23">
        <v>22697000</v>
      </c>
      <c r="H9" s="23">
        <v>2075000</v>
      </c>
      <c r="I9" s="23"/>
      <c r="J9" s="23">
        <v>24772000</v>
      </c>
      <c r="K9" s="23"/>
      <c r="L9" s="23"/>
      <c r="M9" s="23">
        <v>17157000</v>
      </c>
      <c r="N9" s="23">
        <v>17157000</v>
      </c>
      <c r="O9" s="23"/>
      <c r="P9" s="23"/>
      <c r="Q9" s="23"/>
      <c r="R9" s="23"/>
      <c r="S9" s="23"/>
      <c r="T9" s="23"/>
      <c r="U9" s="23"/>
      <c r="V9" s="23"/>
      <c r="W9" s="23">
        <v>41929000</v>
      </c>
      <c r="X9" s="23">
        <v>57297000</v>
      </c>
      <c r="Y9" s="23">
        <v>-15368000</v>
      </c>
      <c r="Z9" s="24">
        <v>-26.82</v>
      </c>
      <c r="AA9" s="25">
        <v>57297000</v>
      </c>
    </row>
    <row r="10" spans="1:27" ht="12.75">
      <c r="A10" s="26" t="s">
        <v>37</v>
      </c>
      <c r="B10" s="20"/>
      <c r="C10" s="21"/>
      <c r="D10" s="21"/>
      <c r="E10" s="22">
        <v>93694000</v>
      </c>
      <c r="F10" s="23">
        <v>93694000</v>
      </c>
      <c r="G10" s="23">
        <v>17927000</v>
      </c>
      <c r="H10" s="23"/>
      <c r="I10" s="23"/>
      <c r="J10" s="23">
        <v>17927000</v>
      </c>
      <c r="K10" s="23">
        <v>19985030</v>
      </c>
      <c r="L10" s="23"/>
      <c r="M10" s="23">
        <v>12290214</v>
      </c>
      <c r="N10" s="23">
        <v>32275244</v>
      </c>
      <c r="O10" s="23">
        <v>1220095</v>
      </c>
      <c r="P10" s="23"/>
      <c r="Q10" s="23"/>
      <c r="R10" s="23">
        <v>1220095</v>
      </c>
      <c r="S10" s="23"/>
      <c r="T10" s="23"/>
      <c r="U10" s="23"/>
      <c r="V10" s="23"/>
      <c r="W10" s="23">
        <v>51422339</v>
      </c>
      <c r="X10" s="23">
        <v>66869244</v>
      </c>
      <c r="Y10" s="23">
        <v>-15446905</v>
      </c>
      <c r="Z10" s="24">
        <v>-23.1</v>
      </c>
      <c r="AA10" s="25">
        <v>93694000</v>
      </c>
    </row>
    <row r="11" spans="1:27" ht="12.75">
      <c r="A11" s="26" t="s">
        <v>38</v>
      </c>
      <c r="B11" s="20"/>
      <c r="C11" s="21">
        <v>524724</v>
      </c>
      <c r="D11" s="21"/>
      <c r="E11" s="22">
        <v>6195539</v>
      </c>
      <c r="F11" s="23">
        <v>6552987</v>
      </c>
      <c r="G11" s="23">
        <v>6384</v>
      </c>
      <c r="H11" s="23">
        <v>13087</v>
      </c>
      <c r="I11" s="23">
        <v>5981</v>
      </c>
      <c r="J11" s="23">
        <v>25452</v>
      </c>
      <c r="K11" s="23">
        <v>4070</v>
      </c>
      <c r="L11" s="23">
        <v>33480</v>
      </c>
      <c r="M11" s="23">
        <v>16505</v>
      </c>
      <c r="N11" s="23">
        <v>54055</v>
      </c>
      <c r="O11" s="23">
        <v>17214</v>
      </c>
      <c r="P11" s="23"/>
      <c r="Q11" s="23"/>
      <c r="R11" s="23">
        <v>17214</v>
      </c>
      <c r="S11" s="23"/>
      <c r="T11" s="23"/>
      <c r="U11" s="23"/>
      <c r="V11" s="23"/>
      <c r="W11" s="23">
        <v>96721</v>
      </c>
      <c r="X11" s="23">
        <v>2810892</v>
      </c>
      <c r="Y11" s="23">
        <v>-2714171</v>
      </c>
      <c r="Z11" s="24">
        <v>-96.56</v>
      </c>
      <c r="AA11" s="25">
        <v>6552987</v>
      </c>
    </row>
    <row r="12" spans="1:27" ht="12.75">
      <c r="A12" s="26" t="s">
        <v>39</v>
      </c>
      <c r="B12" s="20"/>
      <c r="C12" s="21">
        <v>9955</v>
      </c>
      <c r="D12" s="21"/>
      <c r="E12" s="22">
        <v>10576</v>
      </c>
      <c r="F12" s="23">
        <v>10942</v>
      </c>
      <c r="G12" s="23"/>
      <c r="H12" s="23">
        <v>9505</v>
      </c>
      <c r="I12" s="23"/>
      <c r="J12" s="23">
        <v>9505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9505</v>
      </c>
      <c r="X12" s="23">
        <v>9505</v>
      </c>
      <c r="Y12" s="23"/>
      <c r="Z12" s="24"/>
      <c r="AA12" s="25">
        <v>10942</v>
      </c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-53211194</v>
      </c>
      <c r="D14" s="21"/>
      <c r="E14" s="22">
        <v>-120471375</v>
      </c>
      <c r="F14" s="23">
        <v>-126769029</v>
      </c>
      <c r="G14" s="23">
        <v>-15230922</v>
      </c>
      <c r="H14" s="23">
        <v>-7363941</v>
      </c>
      <c r="I14" s="23">
        <v>-7687734</v>
      </c>
      <c r="J14" s="23">
        <v>-30282597</v>
      </c>
      <c r="K14" s="23">
        <v>-8096601</v>
      </c>
      <c r="L14" s="23">
        <v>-7042293</v>
      </c>
      <c r="M14" s="23">
        <v>-10080283</v>
      </c>
      <c r="N14" s="23">
        <v>-25219177</v>
      </c>
      <c r="O14" s="23">
        <v>-7138379</v>
      </c>
      <c r="P14" s="23"/>
      <c r="Q14" s="23"/>
      <c r="R14" s="23">
        <v>-7138379</v>
      </c>
      <c r="S14" s="23"/>
      <c r="T14" s="23"/>
      <c r="U14" s="23"/>
      <c r="V14" s="23"/>
      <c r="W14" s="23">
        <v>-62640153</v>
      </c>
      <c r="X14" s="23">
        <v>-91979963</v>
      </c>
      <c r="Y14" s="23">
        <v>29339810</v>
      </c>
      <c r="Z14" s="24">
        <v>-31.9</v>
      </c>
      <c r="AA14" s="25">
        <v>-126769029</v>
      </c>
    </row>
    <row r="15" spans="1:27" ht="12.75">
      <c r="A15" s="26" t="s">
        <v>42</v>
      </c>
      <c r="B15" s="20"/>
      <c r="C15" s="21">
        <v>-148625</v>
      </c>
      <c r="D15" s="21"/>
      <c r="E15" s="22">
        <v>-2213000</v>
      </c>
      <c r="F15" s="23">
        <v>-2297194</v>
      </c>
      <c r="G15" s="23">
        <v>-37651</v>
      </c>
      <c r="H15" s="23">
        <v>-86763</v>
      </c>
      <c r="I15" s="23">
        <v>-41586</v>
      </c>
      <c r="J15" s="23">
        <v>-166000</v>
      </c>
      <c r="K15" s="23">
        <v>-57076</v>
      </c>
      <c r="L15" s="23">
        <v>-86949</v>
      </c>
      <c r="M15" s="23">
        <v>-39034</v>
      </c>
      <c r="N15" s="23">
        <v>-183059</v>
      </c>
      <c r="O15" s="23">
        <v>-59659</v>
      </c>
      <c r="P15" s="23"/>
      <c r="Q15" s="23"/>
      <c r="R15" s="23">
        <v>-59659</v>
      </c>
      <c r="S15" s="23"/>
      <c r="T15" s="23"/>
      <c r="U15" s="23"/>
      <c r="V15" s="23"/>
      <c r="W15" s="23">
        <v>-408718</v>
      </c>
      <c r="X15" s="23">
        <v>-1195766</v>
      </c>
      <c r="Y15" s="23">
        <v>787048</v>
      </c>
      <c r="Z15" s="24">
        <v>-65.82</v>
      </c>
      <c r="AA15" s="25">
        <v>-2297194</v>
      </c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77674131</v>
      </c>
      <c r="D17" s="29">
        <f>SUM(D6:D16)</f>
        <v>0</v>
      </c>
      <c r="E17" s="30">
        <f t="shared" si="0"/>
        <v>98261080</v>
      </c>
      <c r="F17" s="31">
        <f t="shared" si="0"/>
        <v>87625432</v>
      </c>
      <c r="G17" s="31">
        <f t="shared" si="0"/>
        <v>28528338</v>
      </c>
      <c r="H17" s="31">
        <f t="shared" si="0"/>
        <v>-4284015</v>
      </c>
      <c r="I17" s="31">
        <f t="shared" si="0"/>
        <v>-6562426</v>
      </c>
      <c r="J17" s="31">
        <f t="shared" si="0"/>
        <v>17681897</v>
      </c>
      <c r="K17" s="31">
        <f t="shared" si="0"/>
        <v>12796355</v>
      </c>
      <c r="L17" s="31">
        <f t="shared" si="0"/>
        <v>-4126517</v>
      </c>
      <c r="M17" s="31">
        <f t="shared" si="0"/>
        <v>19864372</v>
      </c>
      <c r="N17" s="31">
        <f t="shared" si="0"/>
        <v>28534210</v>
      </c>
      <c r="O17" s="31">
        <f t="shared" si="0"/>
        <v>-4644408</v>
      </c>
      <c r="P17" s="31">
        <f t="shared" si="0"/>
        <v>0</v>
      </c>
      <c r="Q17" s="31">
        <f t="shared" si="0"/>
        <v>0</v>
      </c>
      <c r="R17" s="31">
        <f t="shared" si="0"/>
        <v>-4644408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41571699</v>
      </c>
      <c r="X17" s="31">
        <f t="shared" si="0"/>
        <v>65568838</v>
      </c>
      <c r="Y17" s="31">
        <f t="shared" si="0"/>
        <v>-23997139</v>
      </c>
      <c r="Z17" s="32">
        <f>+IF(X17&lt;&gt;0,+(Y17/X17)*100,0)</f>
        <v>-36.5983899241893</v>
      </c>
      <c r="AA17" s="33">
        <f>SUM(AA6:AA16)</f>
        <v>87625432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>
        <v>-71796711</v>
      </c>
      <c r="D24" s="21"/>
      <c r="E24" s="22"/>
      <c r="F24" s="23"/>
      <c r="G24" s="23">
        <v>-20000000</v>
      </c>
      <c r="H24" s="23">
        <v>8400000</v>
      </c>
      <c r="I24" s="23">
        <v>8675000</v>
      </c>
      <c r="J24" s="23">
        <v>-2925000</v>
      </c>
      <c r="K24" s="23">
        <v>4220000</v>
      </c>
      <c r="L24" s="23">
        <v>-750000</v>
      </c>
      <c r="M24" s="23">
        <v>-11050000</v>
      </c>
      <c r="N24" s="23">
        <v>-7580000</v>
      </c>
      <c r="O24" s="23">
        <v>4500000</v>
      </c>
      <c r="P24" s="23"/>
      <c r="Q24" s="23"/>
      <c r="R24" s="23">
        <v>4500000</v>
      </c>
      <c r="S24" s="23"/>
      <c r="T24" s="23"/>
      <c r="U24" s="23"/>
      <c r="V24" s="23"/>
      <c r="W24" s="23">
        <v>-6005000</v>
      </c>
      <c r="X24" s="23">
        <v>-10505000</v>
      </c>
      <c r="Y24" s="23">
        <v>4500000</v>
      </c>
      <c r="Z24" s="24">
        <v>-42.84</v>
      </c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/>
      <c r="D26" s="21"/>
      <c r="E26" s="22">
        <v>-95104964</v>
      </c>
      <c r="F26" s="23">
        <v>-93721050</v>
      </c>
      <c r="G26" s="23">
        <v>-12408923</v>
      </c>
      <c r="H26" s="23">
        <v>-2899009</v>
      </c>
      <c r="I26" s="23">
        <v>-3743232</v>
      </c>
      <c r="J26" s="23">
        <v>-19051164</v>
      </c>
      <c r="K26" s="23">
        <v>-4340435</v>
      </c>
      <c r="L26" s="23">
        <v>-7351090</v>
      </c>
      <c r="M26" s="23">
        <v>-8945461</v>
      </c>
      <c r="N26" s="23">
        <v>-20636986</v>
      </c>
      <c r="O26" s="23"/>
      <c r="P26" s="23"/>
      <c r="Q26" s="23"/>
      <c r="R26" s="23"/>
      <c r="S26" s="23"/>
      <c r="T26" s="23"/>
      <c r="U26" s="23"/>
      <c r="V26" s="23"/>
      <c r="W26" s="23">
        <v>-39688150</v>
      </c>
      <c r="X26" s="23">
        <v>-66726794</v>
      </c>
      <c r="Y26" s="23">
        <v>27038644</v>
      </c>
      <c r="Z26" s="24">
        <v>-40.52</v>
      </c>
      <c r="AA26" s="25">
        <v>-93721050</v>
      </c>
    </row>
    <row r="27" spans="1:27" ht="12.75">
      <c r="A27" s="27" t="s">
        <v>51</v>
      </c>
      <c r="B27" s="28"/>
      <c r="C27" s="29">
        <f aca="true" t="shared" si="1" ref="C27:Y27">SUM(C21:C26)</f>
        <v>-71796711</v>
      </c>
      <c r="D27" s="29">
        <f>SUM(D21:D26)</f>
        <v>0</v>
      </c>
      <c r="E27" s="30">
        <f t="shared" si="1"/>
        <v>-95104964</v>
      </c>
      <c r="F27" s="31">
        <f t="shared" si="1"/>
        <v>-93721050</v>
      </c>
      <c r="G27" s="31">
        <f t="shared" si="1"/>
        <v>-32408923</v>
      </c>
      <c r="H27" s="31">
        <f t="shared" si="1"/>
        <v>5500991</v>
      </c>
      <c r="I27" s="31">
        <f t="shared" si="1"/>
        <v>4931768</v>
      </c>
      <c r="J27" s="31">
        <f t="shared" si="1"/>
        <v>-21976164</v>
      </c>
      <c r="K27" s="31">
        <f t="shared" si="1"/>
        <v>-120435</v>
      </c>
      <c r="L27" s="31">
        <f t="shared" si="1"/>
        <v>-8101090</v>
      </c>
      <c r="M27" s="31">
        <f t="shared" si="1"/>
        <v>-19995461</v>
      </c>
      <c r="N27" s="31">
        <f t="shared" si="1"/>
        <v>-28216986</v>
      </c>
      <c r="O27" s="31">
        <f t="shared" si="1"/>
        <v>4500000</v>
      </c>
      <c r="P27" s="31">
        <f t="shared" si="1"/>
        <v>0</v>
      </c>
      <c r="Q27" s="31">
        <f t="shared" si="1"/>
        <v>0</v>
      </c>
      <c r="R27" s="31">
        <f t="shared" si="1"/>
        <v>4500000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-45693150</v>
      </c>
      <c r="X27" s="31">
        <f t="shared" si="1"/>
        <v>-77231794</v>
      </c>
      <c r="Y27" s="31">
        <f t="shared" si="1"/>
        <v>31538644</v>
      </c>
      <c r="Z27" s="32">
        <f>+IF(X27&lt;&gt;0,+(Y27/X27)*100,0)</f>
        <v>-40.836347787026675</v>
      </c>
      <c r="AA27" s="33">
        <f>SUM(AA21:AA26)</f>
        <v>-93721050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>
        <v>-493667</v>
      </c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/>
      <c r="F35" s="23"/>
      <c r="G35" s="23">
        <v>-68027</v>
      </c>
      <c r="H35" s="23"/>
      <c r="I35" s="23"/>
      <c r="J35" s="23">
        <v>-68027</v>
      </c>
      <c r="K35" s="23">
        <v>-69144</v>
      </c>
      <c r="L35" s="23"/>
      <c r="M35" s="23">
        <v>-68734</v>
      </c>
      <c r="N35" s="23">
        <v>-137878</v>
      </c>
      <c r="O35" s="23"/>
      <c r="P35" s="23"/>
      <c r="Q35" s="23"/>
      <c r="R35" s="23"/>
      <c r="S35" s="23"/>
      <c r="T35" s="23"/>
      <c r="U35" s="23"/>
      <c r="V35" s="23"/>
      <c r="W35" s="23">
        <v>-205905</v>
      </c>
      <c r="X35" s="23">
        <v>-205905</v>
      </c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-493667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-68027</v>
      </c>
      <c r="H36" s="31">
        <f t="shared" si="2"/>
        <v>0</v>
      </c>
      <c r="I36" s="31">
        <f t="shared" si="2"/>
        <v>0</v>
      </c>
      <c r="J36" s="31">
        <f t="shared" si="2"/>
        <v>-68027</v>
      </c>
      <c r="K36" s="31">
        <f t="shared" si="2"/>
        <v>-69144</v>
      </c>
      <c r="L36" s="31">
        <f t="shared" si="2"/>
        <v>0</v>
      </c>
      <c r="M36" s="31">
        <f t="shared" si="2"/>
        <v>-68734</v>
      </c>
      <c r="N36" s="31">
        <f t="shared" si="2"/>
        <v>-137878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-205905</v>
      </c>
      <c r="X36" s="31">
        <f t="shared" si="2"/>
        <v>-205905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5383753</v>
      </c>
      <c r="D38" s="35">
        <f>+D17+D27+D36</f>
        <v>0</v>
      </c>
      <c r="E38" s="36">
        <f t="shared" si="3"/>
        <v>3156116</v>
      </c>
      <c r="F38" s="37">
        <f t="shared" si="3"/>
        <v>-6095618</v>
      </c>
      <c r="G38" s="37">
        <f t="shared" si="3"/>
        <v>-3948612</v>
      </c>
      <c r="H38" s="37">
        <f t="shared" si="3"/>
        <v>1216976</v>
      </c>
      <c r="I38" s="37">
        <f t="shared" si="3"/>
        <v>-1630658</v>
      </c>
      <c r="J38" s="37">
        <f t="shared" si="3"/>
        <v>-4362294</v>
      </c>
      <c r="K38" s="37">
        <f t="shared" si="3"/>
        <v>12606776</v>
      </c>
      <c r="L38" s="37">
        <f t="shared" si="3"/>
        <v>-12227607</v>
      </c>
      <c r="M38" s="37">
        <f t="shared" si="3"/>
        <v>-199823</v>
      </c>
      <c r="N38" s="37">
        <f t="shared" si="3"/>
        <v>179346</v>
      </c>
      <c r="O38" s="37">
        <f t="shared" si="3"/>
        <v>-144408</v>
      </c>
      <c r="P38" s="37">
        <f t="shared" si="3"/>
        <v>0</v>
      </c>
      <c r="Q38" s="37">
        <f t="shared" si="3"/>
        <v>0</v>
      </c>
      <c r="R38" s="37">
        <f t="shared" si="3"/>
        <v>-144408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-4327356</v>
      </c>
      <c r="X38" s="37">
        <f t="shared" si="3"/>
        <v>-11868861</v>
      </c>
      <c r="Y38" s="37">
        <f t="shared" si="3"/>
        <v>7541505</v>
      </c>
      <c r="Z38" s="38">
        <f>+IF(X38&lt;&gt;0,+(Y38/X38)*100,0)</f>
        <v>-63.54025883359827</v>
      </c>
      <c r="AA38" s="39">
        <f>+AA17+AA27+AA36</f>
        <v>-6095618</v>
      </c>
    </row>
    <row r="39" spans="1:27" ht="12.75">
      <c r="A39" s="26" t="s">
        <v>59</v>
      </c>
      <c r="B39" s="20"/>
      <c r="C39" s="35">
        <v>945123</v>
      </c>
      <c r="D39" s="35"/>
      <c r="E39" s="36">
        <v>200000</v>
      </c>
      <c r="F39" s="37">
        <v>5373892</v>
      </c>
      <c r="G39" s="37">
        <v>5373892</v>
      </c>
      <c r="H39" s="37">
        <v>1425280</v>
      </c>
      <c r="I39" s="37">
        <v>2642256</v>
      </c>
      <c r="J39" s="37">
        <v>5373892</v>
      </c>
      <c r="K39" s="37">
        <v>1011598</v>
      </c>
      <c r="L39" s="37">
        <v>13618374</v>
      </c>
      <c r="M39" s="37">
        <v>1390767</v>
      </c>
      <c r="N39" s="37">
        <v>1011598</v>
      </c>
      <c r="O39" s="37">
        <v>1190944</v>
      </c>
      <c r="P39" s="37"/>
      <c r="Q39" s="37"/>
      <c r="R39" s="37">
        <v>1190944</v>
      </c>
      <c r="S39" s="37"/>
      <c r="T39" s="37"/>
      <c r="U39" s="37"/>
      <c r="V39" s="37"/>
      <c r="W39" s="37">
        <v>5373892</v>
      </c>
      <c r="X39" s="37">
        <v>5373892</v>
      </c>
      <c r="Y39" s="37"/>
      <c r="Z39" s="38"/>
      <c r="AA39" s="39">
        <v>5373892</v>
      </c>
    </row>
    <row r="40" spans="1:27" ht="12.75">
      <c r="A40" s="45" t="s">
        <v>60</v>
      </c>
      <c r="B40" s="46"/>
      <c r="C40" s="47">
        <v>6328876</v>
      </c>
      <c r="D40" s="47"/>
      <c r="E40" s="48">
        <v>3356116</v>
      </c>
      <c r="F40" s="49">
        <v>-721726</v>
      </c>
      <c r="G40" s="49">
        <v>1425280</v>
      </c>
      <c r="H40" s="49">
        <v>2642256</v>
      </c>
      <c r="I40" s="49">
        <v>1011598</v>
      </c>
      <c r="J40" s="49">
        <v>1011598</v>
      </c>
      <c r="K40" s="49">
        <v>13618374</v>
      </c>
      <c r="L40" s="49">
        <v>1390767</v>
      </c>
      <c r="M40" s="49">
        <v>1190944</v>
      </c>
      <c r="N40" s="49">
        <v>1190944</v>
      </c>
      <c r="O40" s="49">
        <v>1046536</v>
      </c>
      <c r="P40" s="49"/>
      <c r="Q40" s="49"/>
      <c r="R40" s="49">
        <v>1046536</v>
      </c>
      <c r="S40" s="49"/>
      <c r="T40" s="49"/>
      <c r="U40" s="49"/>
      <c r="V40" s="49"/>
      <c r="W40" s="49">
        <v>1046536</v>
      </c>
      <c r="X40" s="49">
        <v>-6494969</v>
      </c>
      <c r="Y40" s="49">
        <v>7541505</v>
      </c>
      <c r="Z40" s="50">
        <v>-116.11</v>
      </c>
      <c r="AA40" s="51">
        <v>-721726</v>
      </c>
    </row>
    <row r="41" spans="1:27" ht="12.75">
      <c r="A41" s="52" t="s">
        <v>84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85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86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4"/>
      <c r="AA6" s="25"/>
    </row>
    <row r="7" spans="1:27" ht="12.75">
      <c r="A7" s="26" t="s">
        <v>34</v>
      </c>
      <c r="B7" s="20"/>
      <c r="C7" s="21"/>
      <c r="D7" s="21"/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4"/>
      <c r="AA7" s="25"/>
    </row>
    <row r="8" spans="1:27" ht="12.75">
      <c r="A8" s="26" t="s">
        <v>35</v>
      </c>
      <c r="B8" s="20"/>
      <c r="C8" s="21">
        <v>1455022</v>
      </c>
      <c r="D8" s="21"/>
      <c r="E8" s="22">
        <v>574116</v>
      </c>
      <c r="F8" s="23">
        <v>574116</v>
      </c>
      <c r="G8" s="23"/>
      <c r="H8" s="23">
        <v>2739</v>
      </c>
      <c r="I8" s="23">
        <v>5047</v>
      </c>
      <c r="J8" s="23">
        <v>7786</v>
      </c>
      <c r="K8" s="23">
        <v>1990</v>
      </c>
      <c r="L8" s="23">
        <v>210</v>
      </c>
      <c r="M8" s="23">
        <v>1853</v>
      </c>
      <c r="N8" s="23">
        <v>4053</v>
      </c>
      <c r="O8" s="23">
        <v>1573</v>
      </c>
      <c r="P8" s="23">
        <v>4431</v>
      </c>
      <c r="Q8" s="23">
        <v>4071</v>
      </c>
      <c r="R8" s="23">
        <v>10075</v>
      </c>
      <c r="S8" s="23"/>
      <c r="T8" s="23"/>
      <c r="U8" s="23"/>
      <c r="V8" s="23"/>
      <c r="W8" s="23">
        <v>21914</v>
      </c>
      <c r="X8" s="23">
        <v>430587</v>
      </c>
      <c r="Y8" s="23">
        <v>-408673</v>
      </c>
      <c r="Z8" s="24">
        <v>-94.91</v>
      </c>
      <c r="AA8" s="25">
        <v>574116</v>
      </c>
    </row>
    <row r="9" spans="1:27" ht="12.75">
      <c r="A9" s="26" t="s">
        <v>36</v>
      </c>
      <c r="B9" s="20"/>
      <c r="C9" s="21">
        <v>51838132</v>
      </c>
      <c r="D9" s="21"/>
      <c r="E9" s="22">
        <v>52044000</v>
      </c>
      <c r="F9" s="23">
        <v>52044000</v>
      </c>
      <c r="G9" s="23">
        <v>12391000</v>
      </c>
      <c r="H9" s="23">
        <v>1538701</v>
      </c>
      <c r="I9" s="23"/>
      <c r="J9" s="23">
        <v>13929701</v>
      </c>
      <c r="K9" s="23">
        <v>5791</v>
      </c>
      <c r="L9" s="23">
        <v>1473000</v>
      </c>
      <c r="M9" s="23">
        <v>10775000</v>
      </c>
      <c r="N9" s="23">
        <v>12253791</v>
      </c>
      <c r="O9" s="23"/>
      <c r="P9" s="23"/>
      <c r="Q9" s="23">
        <v>9008000</v>
      </c>
      <c r="R9" s="23">
        <v>9008000</v>
      </c>
      <c r="S9" s="23"/>
      <c r="T9" s="23"/>
      <c r="U9" s="23"/>
      <c r="V9" s="23"/>
      <c r="W9" s="23">
        <v>35191492</v>
      </c>
      <c r="X9" s="23">
        <v>39033000</v>
      </c>
      <c r="Y9" s="23">
        <v>-3841508</v>
      </c>
      <c r="Z9" s="24">
        <v>-9.84</v>
      </c>
      <c r="AA9" s="25">
        <v>52044000</v>
      </c>
    </row>
    <row r="10" spans="1:27" ht="12.7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2.75">
      <c r="A11" s="26" t="s">
        <v>38</v>
      </c>
      <c r="B11" s="20"/>
      <c r="C11" s="21">
        <v>317558</v>
      </c>
      <c r="D11" s="21"/>
      <c r="E11" s="22"/>
      <c r="F11" s="23"/>
      <c r="G11" s="23">
        <v>401</v>
      </c>
      <c r="H11" s="23">
        <v>5472</v>
      </c>
      <c r="I11" s="23">
        <v>829</v>
      </c>
      <c r="J11" s="23">
        <v>6702</v>
      </c>
      <c r="K11" s="23">
        <v>501</v>
      </c>
      <c r="L11" s="23">
        <v>37</v>
      </c>
      <c r="M11" s="23">
        <v>2685</v>
      </c>
      <c r="N11" s="23">
        <v>3223</v>
      </c>
      <c r="O11" s="23">
        <v>2717</v>
      </c>
      <c r="P11" s="23"/>
      <c r="Q11" s="23"/>
      <c r="R11" s="23">
        <v>2717</v>
      </c>
      <c r="S11" s="23"/>
      <c r="T11" s="23"/>
      <c r="U11" s="23"/>
      <c r="V11" s="23"/>
      <c r="W11" s="23">
        <v>12642</v>
      </c>
      <c r="X11" s="23"/>
      <c r="Y11" s="23">
        <v>12642</v>
      </c>
      <c r="Z11" s="24"/>
      <c r="AA11" s="25"/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-54316789</v>
      </c>
      <c r="D14" s="21"/>
      <c r="E14" s="22">
        <v>-54418092</v>
      </c>
      <c r="F14" s="23">
        <v>-54418116</v>
      </c>
      <c r="G14" s="23">
        <v>-4730865</v>
      </c>
      <c r="H14" s="23">
        <v>-4556526</v>
      </c>
      <c r="I14" s="23">
        <v>-5149943</v>
      </c>
      <c r="J14" s="23">
        <v>-14437334</v>
      </c>
      <c r="K14" s="23">
        <v>-2213634</v>
      </c>
      <c r="L14" s="23">
        <v>-3357171</v>
      </c>
      <c r="M14" s="23">
        <v>-6751650</v>
      </c>
      <c r="N14" s="23">
        <v>-12322455</v>
      </c>
      <c r="O14" s="23">
        <v>-2114372</v>
      </c>
      <c r="P14" s="23">
        <v>-2491951</v>
      </c>
      <c r="Q14" s="23">
        <v>-3943976</v>
      </c>
      <c r="R14" s="23">
        <v>-8550299</v>
      </c>
      <c r="S14" s="23"/>
      <c r="T14" s="23"/>
      <c r="U14" s="23"/>
      <c r="V14" s="23"/>
      <c r="W14" s="23">
        <v>-35310088</v>
      </c>
      <c r="X14" s="23">
        <v>-40813587</v>
      </c>
      <c r="Y14" s="23">
        <v>5503499</v>
      </c>
      <c r="Z14" s="24">
        <v>-13.48</v>
      </c>
      <c r="AA14" s="25">
        <v>-54418116</v>
      </c>
    </row>
    <row r="15" spans="1:27" ht="12.75">
      <c r="A15" s="26" t="s">
        <v>42</v>
      </c>
      <c r="B15" s="20"/>
      <c r="C15" s="21">
        <v>-401159</v>
      </c>
      <c r="D15" s="21"/>
      <c r="E15" s="22"/>
      <c r="F15" s="23"/>
      <c r="G15" s="23">
        <v>-188</v>
      </c>
      <c r="H15" s="23">
        <v>-75</v>
      </c>
      <c r="I15" s="23"/>
      <c r="J15" s="23">
        <v>-263</v>
      </c>
      <c r="K15" s="23">
        <v>-296</v>
      </c>
      <c r="L15" s="23">
        <v>-434</v>
      </c>
      <c r="M15" s="23">
        <v>-31752</v>
      </c>
      <c r="N15" s="23">
        <v>-32482</v>
      </c>
      <c r="O15" s="23">
        <v>-6</v>
      </c>
      <c r="P15" s="23">
        <v>-5039</v>
      </c>
      <c r="Q15" s="23">
        <v>-28490</v>
      </c>
      <c r="R15" s="23">
        <v>-33535</v>
      </c>
      <c r="S15" s="23"/>
      <c r="T15" s="23"/>
      <c r="U15" s="23"/>
      <c r="V15" s="23"/>
      <c r="W15" s="23">
        <v>-66280</v>
      </c>
      <c r="X15" s="23"/>
      <c r="Y15" s="23">
        <v>-66280</v>
      </c>
      <c r="Z15" s="24"/>
      <c r="AA15" s="25"/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-1107236</v>
      </c>
      <c r="D17" s="29">
        <f>SUM(D6:D16)</f>
        <v>0</v>
      </c>
      <c r="E17" s="30">
        <f t="shared" si="0"/>
        <v>-1799976</v>
      </c>
      <c r="F17" s="31">
        <f t="shared" si="0"/>
        <v>-1800000</v>
      </c>
      <c r="G17" s="31">
        <f t="shared" si="0"/>
        <v>7660348</v>
      </c>
      <c r="H17" s="31">
        <f t="shared" si="0"/>
        <v>-3009689</v>
      </c>
      <c r="I17" s="31">
        <f t="shared" si="0"/>
        <v>-5144067</v>
      </c>
      <c r="J17" s="31">
        <f t="shared" si="0"/>
        <v>-493408</v>
      </c>
      <c r="K17" s="31">
        <f t="shared" si="0"/>
        <v>-2205648</v>
      </c>
      <c r="L17" s="31">
        <f t="shared" si="0"/>
        <v>-1884358</v>
      </c>
      <c r="M17" s="31">
        <f t="shared" si="0"/>
        <v>3996136</v>
      </c>
      <c r="N17" s="31">
        <f t="shared" si="0"/>
        <v>-93870</v>
      </c>
      <c r="O17" s="31">
        <f t="shared" si="0"/>
        <v>-2110088</v>
      </c>
      <c r="P17" s="31">
        <f t="shared" si="0"/>
        <v>-2492559</v>
      </c>
      <c r="Q17" s="31">
        <f t="shared" si="0"/>
        <v>5039605</v>
      </c>
      <c r="R17" s="31">
        <f t="shared" si="0"/>
        <v>436958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-150320</v>
      </c>
      <c r="X17" s="31">
        <f t="shared" si="0"/>
        <v>-1350000</v>
      </c>
      <c r="Y17" s="31">
        <f t="shared" si="0"/>
        <v>1199680</v>
      </c>
      <c r="Z17" s="32">
        <f>+IF(X17&lt;&gt;0,+(Y17/X17)*100,0)</f>
        <v>-88.86518518518518</v>
      </c>
      <c r="AA17" s="33">
        <f>SUM(AA6:AA16)</f>
        <v>-1800000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>
        <v>-80431</v>
      </c>
      <c r="D24" s="21"/>
      <c r="E24" s="22"/>
      <c r="F24" s="23"/>
      <c r="G24" s="23">
        <v>-7500000</v>
      </c>
      <c r="H24" s="23">
        <v>5000000</v>
      </c>
      <c r="I24" s="23">
        <v>2900000</v>
      </c>
      <c r="J24" s="23">
        <v>400000</v>
      </c>
      <c r="K24" s="23">
        <v>100000</v>
      </c>
      <c r="L24" s="23"/>
      <c r="M24" s="23"/>
      <c r="N24" s="23">
        <v>100000</v>
      </c>
      <c r="O24" s="23"/>
      <c r="P24" s="23"/>
      <c r="Q24" s="23"/>
      <c r="R24" s="23"/>
      <c r="S24" s="23"/>
      <c r="T24" s="23"/>
      <c r="U24" s="23"/>
      <c r="V24" s="23"/>
      <c r="W24" s="23">
        <v>500000</v>
      </c>
      <c r="X24" s="23"/>
      <c r="Y24" s="23">
        <v>500000</v>
      </c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2.75">
      <c r="A27" s="27" t="s">
        <v>51</v>
      </c>
      <c r="B27" s="28"/>
      <c r="C27" s="29">
        <f aca="true" t="shared" si="1" ref="C27:Y27">SUM(C21:C26)</f>
        <v>-80431</v>
      </c>
      <c r="D27" s="29">
        <f>SUM(D21:D26)</f>
        <v>0</v>
      </c>
      <c r="E27" s="30">
        <f t="shared" si="1"/>
        <v>0</v>
      </c>
      <c r="F27" s="31">
        <f t="shared" si="1"/>
        <v>0</v>
      </c>
      <c r="G27" s="31">
        <f t="shared" si="1"/>
        <v>-7500000</v>
      </c>
      <c r="H27" s="31">
        <f t="shared" si="1"/>
        <v>5000000</v>
      </c>
      <c r="I27" s="31">
        <f t="shared" si="1"/>
        <v>2900000</v>
      </c>
      <c r="J27" s="31">
        <f t="shared" si="1"/>
        <v>400000</v>
      </c>
      <c r="K27" s="31">
        <f t="shared" si="1"/>
        <v>100000</v>
      </c>
      <c r="L27" s="31">
        <f t="shared" si="1"/>
        <v>0</v>
      </c>
      <c r="M27" s="31">
        <f t="shared" si="1"/>
        <v>0</v>
      </c>
      <c r="N27" s="31">
        <f t="shared" si="1"/>
        <v>100000</v>
      </c>
      <c r="O27" s="31">
        <f t="shared" si="1"/>
        <v>0</v>
      </c>
      <c r="P27" s="31">
        <f t="shared" si="1"/>
        <v>0</v>
      </c>
      <c r="Q27" s="31">
        <f t="shared" si="1"/>
        <v>0</v>
      </c>
      <c r="R27" s="31">
        <f t="shared" si="1"/>
        <v>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500000</v>
      </c>
      <c r="X27" s="31">
        <f t="shared" si="1"/>
        <v>0</v>
      </c>
      <c r="Y27" s="31">
        <f t="shared" si="1"/>
        <v>500000</v>
      </c>
      <c r="Z27" s="32">
        <f>+IF(X27&lt;&gt;0,+(Y27/X27)*100,0)</f>
        <v>0</v>
      </c>
      <c r="AA27" s="33">
        <f>SUM(AA21:AA26)</f>
        <v>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>
        <v>47672</v>
      </c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47672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-1139995</v>
      </c>
      <c r="D38" s="35">
        <f>+D17+D27+D36</f>
        <v>0</v>
      </c>
      <c r="E38" s="36">
        <f t="shared" si="3"/>
        <v>-1799976</v>
      </c>
      <c r="F38" s="37">
        <f t="shared" si="3"/>
        <v>-1800000</v>
      </c>
      <c r="G38" s="37">
        <f t="shared" si="3"/>
        <v>160348</v>
      </c>
      <c r="H38" s="37">
        <f t="shared" si="3"/>
        <v>1990311</v>
      </c>
      <c r="I38" s="37">
        <f t="shared" si="3"/>
        <v>-2244067</v>
      </c>
      <c r="J38" s="37">
        <f t="shared" si="3"/>
        <v>-93408</v>
      </c>
      <c r="K38" s="37">
        <f t="shared" si="3"/>
        <v>-2105648</v>
      </c>
      <c r="L38" s="37">
        <f t="shared" si="3"/>
        <v>-1884358</v>
      </c>
      <c r="M38" s="37">
        <f t="shared" si="3"/>
        <v>3996136</v>
      </c>
      <c r="N38" s="37">
        <f t="shared" si="3"/>
        <v>6130</v>
      </c>
      <c r="O38" s="37">
        <f t="shared" si="3"/>
        <v>-2110088</v>
      </c>
      <c r="P38" s="37">
        <f t="shared" si="3"/>
        <v>-2492559</v>
      </c>
      <c r="Q38" s="37">
        <f t="shared" si="3"/>
        <v>5039605</v>
      </c>
      <c r="R38" s="37">
        <f t="shared" si="3"/>
        <v>436958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349680</v>
      </c>
      <c r="X38" s="37">
        <f t="shared" si="3"/>
        <v>-1350000</v>
      </c>
      <c r="Y38" s="37">
        <f t="shared" si="3"/>
        <v>1699680</v>
      </c>
      <c r="Z38" s="38">
        <f>+IF(X38&lt;&gt;0,+(Y38/X38)*100,0)</f>
        <v>-125.90222222222222</v>
      </c>
      <c r="AA38" s="39">
        <f>+AA17+AA27+AA36</f>
        <v>-1800000</v>
      </c>
    </row>
    <row r="39" spans="1:27" ht="12.75">
      <c r="A39" s="26" t="s">
        <v>59</v>
      </c>
      <c r="B39" s="20"/>
      <c r="C39" s="35">
        <v>1733202</v>
      </c>
      <c r="D39" s="35"/>
      <c r="E39" s="36"/>
      <c r="F39" s="37"/>
      <c r="G39" s="37">
        <v>163113</v>
      </c>
      <c r="H39" s="37">
        <v>323461</v>
      </c>
      <c r="I39" s="37">
        <v>2313772</v>
      </c>
      <c r="J39" s="37">
        <v>163113</v>
      </c>
      <c r="K39" s="37">
        <v>69705</v>
      </c>
      <c r="L39" s="37">
        <v>-2035943</v>
      </c>
      <c r="M39" s="37">
        <v>-3920301</v>
      </c>
      <c r="N39" s="37">
        <v>69705</v>
      </c>
      <c r="O39" s="37">
        <v>75835</v>
      </c>
      <c r="P39" s="37">
        <v>-2034253</v>
      </c>
      <c r="Q39" s="37">
        <v>-4526812</v>
      </c>
      <c r="R39" s="37">
        <v>75835</v>
      </c>
      <c r="S39" s="37"/>
      <c r="T39" s="37"/>
      <c r="U39" s="37"/>
      <c r="V39" s="37"/>
      <c r="W39" s="37">
        <v>163113</v>
      </c>
      <c r="X39" s="37"/>
      <c r="Y39" s="37">
        <v>163113</v>
      </c>
      <c r="Z39" s="38"/>
      <c r="AA39" s="39"/>
    </row>
    <row r="40" spans="1:27" ht="12.75">
      <c r="A40" s="45" t="s">
        <v>60</v>
      </c>
      <c r="B40" s="46"/>
      <c r="C40" s="47">
        <v>593207</v>
      </c>
      <c r="D40" s="47"/>
      <c r="E40" s="48">
        <v>-1799976</v>
      </c>
      <c r="F40" s="49">
        <v>-1800000</v>
      </c>
      <c r="G40" s="49">
        <v>323461</v>
      </c>
      <c r="H40" s="49">
        <v>2313772</v>
      </c>
      <c r="I40" s="49">
        <v>69705</v>
      </c>
      <c r="J40" s="49">
        <v>69705</v>
      </c>
      <c r="K40" s="49">
        <v>-2035943</v>
      </c>
      <c r="L40" s="49">
        <v>-3920301</v>
      </c>
      <c r="M40" s="49">
        <v>75835</v>
      </c>
      <c r="N40" s="49">
        <v>75835</v>
      </c>
      <c r="O40" s="49">
        <v>-2034253</v>
      </c>
      <c r="P40" s="49">
        <v>-4526812</v>
      </c>
      <c r="Q40" s="49">
        <v>512793</v>
      </c>
      <c r="R40" s="49">
        <v>512793</v>
      </c>
      <c r="S40" s="49"/>
      <c r="T40" s="49"/>
      <c r="U40" s="49"/>
      <c r="V40" s="49"/>
      <c r="W40" s="49">
        <v>512793</v>
      </c>
      <c r="X40" s="49">
        <v>-1350000</v>
      </c>
      <c r="Y40" s="49">
        <v>1862793</v>
      </c>
      <c r="Z40" s="50">
        <v>-137.98</v>
      </c>
      <c r="AA40" s="51">
        <v>-1800000</v>
      </c>
    </row>
    <row r="41" spans="1:27" ht="12.75">
      <c r="A41" s="52" t="s">
        <v>84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85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86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10637010</v>
      </c>
      <c r="D6" s="21"/>
      <c r="E6" s="22">
        <v>19703000</v>
      </c>
      <c r="F6" s="23">
        <v>19703000</v>
      </c>
      <c r="G6" s="23">
        <v>2782154</v>
      </c>
      <c r="H6" s="23">
        <v>5614003</v>
      </c>
      <c r="I6" s="23">
        <v>1679975</v>
      </c>
      <c r="J6" s="23">
        <v>10076132</v>
      </c>
      <c r="K6" s="23">
        <v>1661110</v>
      </c>
      <c r="L6" s="23">
        <v>992159</v>
      </c>
      <c r="M6" s="23">
        <v>1322223</v>
      </c>
      <c r="N6" s="23">
        <v>3975492</v>
      </c>
      <c r="O6" s="23">
        <v>1914577</v>
      </c>
      <c r="P6" s="23">
        <v>1291651</v>
      </c>
      <c r="Q6" s="23">
        <v>1079015</v>
      </c>
      <c r="R6" s="23">
        <v>4285243</v>
      </c>
      <c r="S6" s="23"/>
      <c r="T6" s="23"/>
      <c r="U6" s="23"/>
      <c r="V6" s="23"/>
      <c r="W6" s="23">
        <v>18336867</v>
      </c>
      <c r="X6" s="23">
        <v>14341261</v>
      </c>
      <c r="Y6" s="23">
        <v>3995606</v>
      </c>
      <c r="Z6" s="24">
        <v>27.86</v>
      </c>
      <c r="AA6" s="25">
        <v>19703000</v>
      </c>
    </row>
    <row r="7" spans="1:27" ht="12.75">
      <c r="A7" s="26" t="s">
        <v>34</v>
      </c>
      <c r="B7" s="20"/>
      <c r="C7" s="21">
        <v>20158781</v>
      </c>
      <c r="D7" s="21"/>
      <c r="E7" s="22">
        <v>64237550</v>
      </c>
      <c r="F7" s="23">
        <v>62489050</v>
      </c>
      <c r="G7" s="23">
        <v>664483</v>
      </c>
      <c r="H7" s="23">
        <v>127943</v>
      </c>
      <c r="I7" s="23">
        <v>1560755</v>
      </c>
      <c r="J7" s="23">
        <v>2353181</v>
      </c>
      <c r="K7" s="23">
        <v>2939014</v>
      </c>
      <c r="L7" s="23">
        <v>2683610</v>
      </c>
      <c r="M7" s="23">
        <v>2569082</v>
      </c>
      <c r="N7" s="23">
        <v>8191706</v>
      </c>
      <c r="O7" s="23">
        <v>2595188</v>
      </c>
      <c r="P7" s="23">
        <v>2863273</v>
      </c>
      <c r="Q7" s="23">
        <v>2325896</v>
      </c>
      <c r="R7" s="23">
        <v>7784357</v>
      </c>
      <c r="S7" s="23"/>
      <c r="T7" s="23"/>
      <c r="U7" s="23"/>
      <c r="V7" s="23"/>
      <c r="W7" s="23">
        <v>18329244</v>
      </c>
      <c r="X7" s="23">
        <v>29788648</v>
      </c>
      <c r="Y7" s="23">
        <v>-11459404</v>
      </c>
      <c r="Z7" s="24">
        <v>-38.47</v>
      </c>
      <c r="AA7" s="25">
        <v>62489050</v>
      </c>
    </row>
    <row r="8" spans="1:27" ht="12.75">
      <c r="A8" s="26" t="s">
        <v>35</v>
      </c>
      <c r="B8" s="20"/>
      <c r="C8" s="21">
        <v>6913412</v>
      </c>
      <c r="D8" s="21"/>
      <c r="E8" s="22">
        <v>793650</v>
      </c>
      <c r="F8" s="23">
        <v>702650</v>
      </c>
      <c r="G8" s="23">
        <v>90036</v>
      </c>
      <c r="H8" s="23">
        <v>115345</v>
      </c>
      <c r="I8" s="23">
        <v>82327</v>
      </c>
      <c r="J8" s="23">
        <v>287708</v>
      </c>
      <c r="K8" s="23">
        <v>1018730</v>
      </c>
      <c r="L8" s="23">
        <v>3349100</v>
      </c>
      <c r="M8" s="23">
        <v>119971</v>
      </c>
      <c r="N8" s="23">
        <v>4487801</v>
      </c>
      <c r="O8" s="23">
        <v>1184339</v>
      </c>
      <c r="P8" s="23">
        <v>180866</v>
      </c>
      <c r="Q8" s="23">
        <v>1395719</v>
      </c>
      <c r="R8" s="23">
        <v>2760924</v>
      </c>
      <c r="S8" s="23"/>
      <c r="T8" s="23"/>
      <c r="U8" s="23"/>
      <c r="V8" s="23"/>
      <c r="W8" s="23">
        <v>7536433</v>
      </c>
      <c r="X8" s="23">
        <v>4877009</v>
      </c>
      <c r="Y8" s="23">
        <v>2659424</v>
      </c>
      <c r="Z8" s="24">
        <v>54.53</v>
      </c>
      <c r="AA8" s="25">
        <v>702650</v>
      </c>
    </row>
    <row r="9" spans="1:27" ht="12.75">
      <c r="A9" s="26" t="s">
        <v>36</v>
      </c>
      <c r="B9" s="20"/>
      <c r="C9" s="21">
        <v>92379869</v>
      </c>
      <c r="D9" s="21"/>
      <c r="E9" s="22">
        <v>92334000</v>
      </c>
      <c r="F9" s="23">
        <v>104910091</v>
      </c>
      <c r="G9" s="23">
        <v>34734000</v>
      </c>
      <c r="H9" s="23">
        <v>2112000</v>
      </c>
      <c r="I9" s="23"/>
      <c r="J9" s="23">
        <v>36846000</v>
      </c>
      <c r="K9" s="23">
        <v>1500000</v>
      </c>
      <c r="L9" s="23"/>
      <c r="M9" s="23">
        <v>20907000</v>
      </c>
      <c r="N9" s="23">
        <v>22407000</v>
      </c>
      <c r="O9" s="23">
        <v>13092091</v>
      </c>
      <c r="P9" s="23">
        <v>1500000</v>
      </c>
      <c r="Q9" s="23">
        <v>21185000</v>
      </c>
      <c r="R9" s="23">
        <v>35777091</v>
      </c>
      <c r="S9" s="23"/>
      <c r="T9" s="23"/>
      <c r="U9" s="23"/>
      <c r="V9" s="23"/>
      <c r="W9" s="23">
        <v>95030091</v>
      </c>
      <c r="X9" s="23">
        <v>104910091</v>
      </c>
      <c r="Y9" s="23">
        <v>-9880000</v>
      </c>
      <c r="Z9" s="24">
        <v>-9.42</v>
      </c>
      <c r="AA9" s="25">
        <v>104910091</v>
      </c>
    </row>
    <row r="10" spans="1:27" ht="12.75">
      <c r="A10" s="26" t="s">
        <v>37</v>
      </c>
      <c r="B10" s="20"/>
      <c r="C10" s="21">
        <v>58965093</v>
      </c>
      <c r="D10" s="21"/>
      <c r="E10" s="22">
        <v>22500000</v>
      </c>
      <c r="F10" s="23">
        <v>10754000</v>
      </c>
      <c r="G10" s="23">
        <v>10754000</v>
      </c>
      <c r="H10" s="23">
        <v>776629</v>
      </c>
      <c r="I10" s="23"/>
      <c r="J10" s="23">
        <v>11530629</v>
      </c>
      <c r="K10" s="23"/>
      <c r="L10" s="23"/>
      <c r="M10" s="23"/>
      <c r="N10" s="23"/>
      <c r="O10" s="23"/>
      <c r="P10" s="23"/>
      <c r="Q10" s="23">
        <v>2363421</v>
      </c>
      <c r="R10" s="23">
        <v>2363421</v>
      </c>
      <c r="S10" s="23"/>
      <c r="T10" s="23"/>
      <c r="U10" s="23"/>
      <c r="V10" s="23"/>
      <c r="W10" s="23">
        <v>13894050</v>
      </c>
      <c r="X10" s="23">
        <v>10754000</v>
      </c>
      <c r="Y10" s="23">
        <v>3140050</v>
      </c>
      <c r="Z10" s="24">
        <v>29.2</v>
      </c>
      <c r="AA10" s="25">
        <v>10754000</v>
      </c>
    </row>
    <row r="11" spans="1:27" ht="12.75">
      <c r="A11" s="26" t="s">
        <v>38</v>
      </c>
      <c r="B11" s="20"/>
      <c r="C11" s="21">
        <v>8107348</v>
      </c>
      <c r="D11" s="21"/>
      <c r="E11" s="22">
        <v>3511950</v>
      </c>
      <c r="F11" s="23">
        <v>3511950</v>
      </c>
      <c r="G11" s="23">
        <v>227</v>
      </c>
      <c r="H11" s="23"/>
      <c r="I11" s="23"/>
      <c r="J11" s="23">
        <v>227</v>
      </c>
      <c r="K11" s="23"/>
      <c r="L11" s="23">
        <v>152</v>
      </c>
      <c r="M11" s="23">
        <v>32482</v>
      </c>
      <c r="N11" s="23">
        <v>32634</v>
      </c>
      <c r="O11" s="23">
        <v>-6395</v>
      </c>
      <c r="P11" s="23">
        <v>-13335</v>
      </c>
      <c r="Q11" s="23"/>
      <c r="R11" s="23">
        <v>-19730</v>
      </c>
      <c r="S11" s="23"/>
      <c r="T11" s="23"/>
      <c r="U11" s="23"/>
      <c r="V11" s="23"/>
      <c r="W11" s="23">
        <v>13131</v>
      </c>
      <c r="X11" s="23">
        <v>32861</v>
      </c>
      <c r="Y11" s="23">
        <v>-19730</v>
      </c>
      <c r="Z11" s="24">
        <v>-60.04</v>
      </c>
      <c r="AA11" s="25">
        <v>3511950</v>
      </c>
    </row>
    <row r="12" spans="1:27" ht="12.75">
      <c r="A12" s="26" t="s">
        <v>39</v>
      </c>
      <c r="B12" s="20"/>
      <c r="C12" s="21">
        <v>4860</v>
      </c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-148534715</v>
      </c>
      <c r="D14" s="21"/>
      <c r="E14" s="22">
        <v>-154843917</v>
      </c>
      <c r="F14" s="23">
        <v>-173418168</v>
      </c>
      <c r="G14" s="23">
        <v>-32652179</v>
      </c>
      <c r="H14" s="23">
        <v>-7663115</v>
      </c>
      <c r="I14" s="23">
        <v>-11967603</v>
      </c>
      <c r="J14" s="23">
        <v>-52282897</v>
      </c>
      <c r="K14" s="23">
        <v>-12297430</v>
      </c>
      <c r="L14" s="23">
        <v>-4709044</v>
      </c>
      <c r="M14" s="23">
        <v>-23492672</v>
      </c>
      <c r="N14" s="23">
        <v>-40499146</v>
      </c>
      <c r="O14" s="23">
        <v>-19169964</v>
      </c>
      <c r="P14" s="23">
        <v>-4919743</v>
      </c>
      <c r="Q14" s="23">
        <v>-19921450</v>
      </c>
      <c r="R14" s="23">
        <v>-44011157</v>
      </c>
      <c r="S14" s="23"/>
      <c r="T14" s="23"/>
      <c r="U14" s="23"/>
      <c r="V14" s="23"/>
      <c r="W14" s="23">
        <v>-136793200</v>
      </c>
      <c r="X14" s="23">
        <v>-121638585</v>
      </c>
      <c r="Y14" s="23">
        <v>-15154615</v>
      </c>
      <c r="Z14" s="24">
        <v>12.46</v>
      </c>
      <c r="AA14" s="25">
        <v>-173418168</v>
      </c>
    </row>
    <row r="15" spans="1:27" ht="12.75">
      <c r="A15" s="26" t="s">
        <v>42</v>
      </c>
      <c r="B15" s="20"/>
      <c r="C15" s="21">
        <v>-927454</v>
      </c>
      <c r="D15" s="21"/>
      <c r="E15" s="22">
        <v>-1636150</v>
      </c>
      <c r="F15" s="23">
        <v>-5013360</v>
      </c>
      <c r="G15" s="23"/>
      <c r="H15" s="23"/>
      <c r="I15" s="23"/>
      <c r="J15" s="23"/>
      <c r="K15" s="23"/>
      <c r="L15" s="23">
        <v>-6194</v>
      </c>
      <c r="M15" s="23">
        <v>-580110</v>
      </c>
      <c r="N15" s="23">
        <v>-586304</v>
      </c>
      <c r="O15" s="23">
        <v>-506967</v>
      </c>
      <c r="P15" s="23"/>
      <c r="Q15" s="23"/>
      <c r="R15" s="23">
        <v>-506967</v>
      </c>
      <c r="S15" s="23"/>
      <c r="T15" s="23"/>
      <c r="U15" s="23"/>
      <c r="V15" s="23"/>
      <c r="W15" s="23">
        <v>-1093271</v>
      </c>
      <c r="X15" s="23">
        <v>-2799803</v>
      </c>
      <c r="Y15" s="23">
        <v>1706532</v>
      </c>
      <c r="Z15" s="24">
        <v>-60.95</v>
      </c>
      <c r="AA15" s="25">
        <v>-5013360</v>
      </c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47704204</v>
      </c>
      <c r="D17" s="29">
        <f>SUM(D6:D16)</f>
        <v>0</v>
      </c>
      <c r="E17" s="30">
        <f t="shared" si="0"/>
        <v>46600083</v>
      </c>
      <c r="F17" s="31">
        <f t="shared" si="0"/>
        <v>23639213</v>
      </c>
      <c r="G17" s="31">
        <f t="shared" si="0"/>
        <v>16372721</v>
      </c>
      <c r="H17" s="31">
        <f t="shared" si="0"/>
        <v>1082805</v>
      </c>
      <c r="I17" s="31">
        <f t="shared" si="0"/>
        <v>-8644546</v>
      </c>
      <c r="J17" s="31">
        <f t="shared" si="0"/>
        <v>8810980</v>
      </c>
      <c r="K17" s="31">
        <f t="shared" si="0"/>
        <v>-5178576</v>
      </c>
      <c r="L17" s="31">
        <f t="shared" si="0"/>
        <v>2309783</v>
      </c>
      <c r="M17" s="31">
        <f t="shared" si="0"/>
        <v>877976</v>
      </c>
      <c r="N17" s="31">
        <f t="shared" si="0"/>
        <v>-1990817</v>
      </c>
      <c r="O17" s="31">
        <f t="shared" si="0"/>
        <v>-897131</v>
      </c>
      <c r="P17" s="31">
        <f t="shared" si="0"/>
        <v>902712</v>
      </c>
      <c r="Q17" s="31">
        <f t="shared" si="0"/>
        <v>8427601</v>
      </c>
      <c r="R17" s="31">
        <f t="shared" si="0"/>
        <v>8433182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15253345</v>
      </c>
      <c r="X17" s="31">
        <f t="shared" si="0"/>
        <v>40265482</v>
      </c>
      <c r="Y17" s="31">
        <f t="shared" si="0"/>
        <v>-25012137</v>
      </c>
      <c r="Z17" s="32">
        <f>+IF(X17&lt;&gt;0,+(Y17/X17)*100,0)</f>
        <v>-62.118061817812084</v>
      </c>
      <c r="AA17" s="33">
        <f>SUM(AA6:AA16)</f>
        <v>23639213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473745</v>
      </c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>
        <v>1174269</v>
      </c>
      <c r="H24" s="23"/>
      <c r="I24" s="23">
        <v>950491</v>
      </c>
      <c r="J24" s="23">
        <v>2124760</v>
      </c>
      <c r="K24" s="23">
        <v>-3169443</v>
      </c>
      <c r="L24" s="23">
        <v>100648</v>
      </c>
      <c r="M24" s="23">
        <v>288618</v>
      </c>
      <c r="N24" s="23">
        <v>-2780177</v>
      </c>
      <c r="O24" s="23">
        <v>336198</v>
      </c>
      <c r="P24" s="23">
        <v>-261608</v>
      </c>
      <c r="Q24" s="23">
        <v>-3055930</v>
      </c>
      <c r="R24" s="23">
        <v>-2981340</v>
      </c>
      <c r="S24" s="23"/>
      <c r="T24" s="23"/>
      <c r="U24" s="23"/>
      <c r="V24" s="23"/>
      <c r="W24" s="23">
        <v>-3636757</v>
      </c>
      <c r="X24" s="23"/>
      <c r="Y24" s="23">
        <v>-3636757</v>
      </c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-60059641</v>
      </c>
      <c r="D26" s="21"/>
      <c r="E26" s="22">
        <v>-22500000</v>
      </c>
      <c r="F26" s="23">
        <v>-22724291</v>
      </c>
      <c r="G26" s="23">
        <v>-7148207</v>
      </c>
      <c r="H26" s="23">
        <v>-3117182</v>
      </c>
      <c r="I26" s="23">
        <v>-722576</v>
      </c>
      <c r="J26" s="23">
        <v>-10987965</v>
      </c>
      <c r="K26" s="23">
        <v>-419640</v>
      </c>
      <c r="L26" s="23">
        <v>-2302611</v>
      </c>
      <c r="M26" s="23">
        <v>-776329</v>
      </c>
      <c r="N26" s="23">
        <v>-3498580</v>
      </c>
      <c r="O26" s="23">
        <v>-200000</v>
      </c>
      <c r="P26" s="23"/>
      <c r="Q26" s="23"/>
      <c r="R26" s="23">
        <v>-200000</v>
      </c>
      <c r="S26" s="23"/>
      <c r="T26" s="23"/>
      <c r="U26" s="23"/>
      <c r="V26" s="23"/>
      <c r="W26" s="23">
        <v>-14686545</v>
      </c>
      <c r="X26" s="23">
        <v>-19822735</v>
      </c>
      <c r="Y26" s="23">
        <v>5136190</v>
      </c>
      <c r="Z26" s="24">
        <v>-25.91</v>
      </c>
      <c r="AA26" s="25">
        <v>-22724291</v>
      </c>
    </row>
    <row r="27" spans="1:27" ht="12.75">
      <c r="A27" s="27" t="s">
        <v>51</v>
      </c>
      <c r="B27" s="28"/>
      <c r="C27" s="29">
        <f aca="true" t="shared" si="1" ref="C27:Y27">SUM(C21:C26)</f>
        <v>-59585896</v>
      </c>
      <c r="D27" s="29">
        <f>SUM(D21:D26)</f>
        <v>0</v>
      </c>
      <c r="E27" s="30">
        <f t="shared" si="1"/>
        <v>-22500000</v>
      </c>
      <c r="F27" s="31">
        <f t="shared" si="1"/>
        <v>-22724291</v>
      </c>
      <c r="G27" s="31">
        <f t="shared" si="1"/>
        <v>-5973938</v>
      </c>
      <c r="H27" s="31">
        <f t="shared" si="1"/>
        <v>-3117182</v>
      </c>
      <c r="I27" s="31">
        <f t="shared" si="1"/>
        <v>227915</v>
      </c>
      <c r="J27" s="31">
        <f t="shared" si="1"/>
        <v>-8863205</v>
      </c>
      <c r="K27" s="31">
        <f t="shared" si="1"/>
        <v>-3589083</v>
      </c>
      <c r="L27" s="31">
        <f t="shared" si="1"/>
        <v>-2201963</v>
      </c>
      <c r="M27" s="31">
        <f t="shared" si="1"/>
        <v>-487711</v>
      </c>
      <c r="N27" s="31">
        <f t="shared" si="1"/>
        <v>-6278757</v>
      </c>
      <c r="O27" s="31">
        <f t="shared" si="1"/>
        <v>136198</v>
      </c>
      <c r="P27" s="31">
        <f t="shared" si="1"/>
        <v>-261608</v>
      </c>
      <c r="Q27" s="31">
        <f t="shared" si="1"/>
        <v>-3055930</v>
      </c>
      <c r="R27" s="31">
        <f t="shared" si="1"/>
        <v>-3181340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-18323302</v>
      </c>
      <c r="X27" s="31">
        <f t="shared" si="1"/>
        <v>-19822735</v>
      </c>
      <c r="Y27" s="31">
        <f t="shared" si="1"/>
        <v>1499433</v>
      </c>
      <c r="Z27" s="32">
        <f>+IF(X27&lt;&gt;0,+(Y27/X27)*100,0)</f>
        <v>-7.564208470728182</v>
      </c>
      <c r="AA27" s="33">
        <f>SUM(AA21:AA26)</f>
        <v>-22724291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>
        <v>4200000</v>
      </c>
      <c r="L31" s="23"/>
      <c r="M31" s="23"/>
      <c r="N31" s="23">
        <v>4200000</v>
      </c>
      <c r="O31" s="23"/>
      <c r="P31" s="23"/>
      <c r="Q31" s="23"/>
      <c r="R31" s="23"/>
      <c r="S31" s="23"/>
      <c r="T31" s="23"/>
      <c r="U31" s="23"/>
      <c r="V31" s="23"/>
      <c r="W31" s="23">
        <v>4200000</v>
      </c>
      <c r="X31" s="23"/>
      <c r="Y31" s="23">
        <v>4200000</v>
      </c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-4816088</v>
      </c>
      <c r="D35" s="21"/>
      <c r="E35" s="22">
        <v>-736000</v>
      </c>
      <c r="F35" s="23">
        <v>-736000</v>
      </c>
      <c r="G35" s="23"/>
      <c r="H35" s="23"/>
      <c r="I35" s="23"/>
      <c r="J35" s="23"/>
      <c r="K35" s="23"/>
      <c r="L35" s="23">
        <v>-183941</v>
      </c>
      <c r="M35" s="23"/>
      <c r="N35" s="23">
        <v>-183941</v>
      </c>
      <c r="O35" s="23"/>
      <c r="P35" s="23"/>
      <c r="Q35" s="23"/>
      <c r="R35" s="23"/>
      <c r="S35" s="23"/>
      <c r="T35" s="23"/>
      <c r="U35" s="23"/>
      <c r="V35" s="23"/>
      <c r="W35" s="23">
        <v>-183941</v>
      </c>
      <c r="X35" s="23">
        <v>-552000</v>
      </c>
      <c r="Y35" s="23">
        <v>368059</v>
      </c>
      <c r="Z35" s="24">
        <v>-66.68</v>
      </c>
      <c r="AA35" s="25">
        <v>-736000</v>
      </c>
    </row>
    <row r="36" spans="1:27" ht="12.75">
      <c r="A36" s="27" t="s">
        <v>57</v>
      </c>
      <c r="B36" s="28"/>
      <c r="C36" s="29">
        <f aca="true" t="shared" si="2" ref="C36:Y36">SUM(C31:C35)</f>
        <v>-4816088</v>
      </c>
      <c r="D36" s="29">
        <f>SUM(D31:D35)</f>
        <v>0</v>
      </c>
      <c r="E36" s="30">
        <f t="shared" si="2"/>
        <v>-736000</v>
      </c>
      <c r="F36" s="31">
        <f t="shared" si="2"/>
        <v>-736000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4200000</v>
      </c>
      <c r="L36" s="31">
        <f t="shared" si="2"/>
        <v>-183941</v>
      </c>
      <c r="M36" s="31">
        <f t="shared" si="2"/>
        <v>0</v>
      </c>
      <c r="N36" s="31">
        <f t="shared" si="2"/>
        <v>4016059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4016059</v>
      </c>
      <c r="X36" s="31">
        <f t="shared" si="2"/>
        <v>-552000</v>
      </c>
      <c r="Y36" s="31">
        <f t="shared" si="2"/>
        <v>4568059</v>
      </c>
      <c r="Z36" s="32">
        <f>+IF(X36&lt;&gt;0,+(Y36/X36)*100,0)</f>
        <v>-827.546920289855</v>
      </c>
      <c r="AA36" s="33">
        <f>SUM(AA31:AA35)</f>
        <v>-736000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-16697780</v>
      </c>
      <c r="D38" s="35">
        <f>+D17+D27+D36</f>
        <v>0</v>
      </c>
      <c r="E38" s="36">
        <f t="shared" si="3"/>
        <v>23364083</v>
      </c>
      <c r="F38" s="37">
        <f t="shared" si="3"/>
        <v>178922</v>
      </c>
      <c r="G38" s="37">
        <f t="shared" si="3"/>
        <v>10398783</v>
      </c>
      <c r="H38" s="37">
        <f t="shared" si="3"/>
        <v>-2034377</v>
      </c>
      <c r="I38" s="37">
        <f t="shared" si="3"/>
        <v>-8416631</v>
      </c>
      <c r="J38" s="37">
        <f t="shared" si="3"/>
        <v>-52225</v>
      </c>
      <c r="K38" s="37">
        <f t="shared" si="3"/>
        <v>-4567659</v>
      </c>
      <c r="L38" s="37">
        <f t="shared" si="3"/>
        <v>-76121</v>
      </c>
      <c r="M38" s="37">
        <f t="shared" si="3"/>
        <v>390265</v>
      </c>
      <c r="N38" s="37">
        <f t="shared" si="3"/>
        <v>-4253515</v>
      </c>
      <c r="O38" s="37">
        <f t="shared" si="3"/>
        <v>-760933</v>
      </c>
      <c r="P38" s="37">
        <f t="shared" si="3"/>
        <v>641104</v>
      </c>
      <c r="Q38" s="37">
        <f t="shared" si="3"/>
        <v>5371671</v>
      </c>
      <c r="R38" s="37">
        <f t="shared" si="3"/>
        <v>5251842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946102</v>
      </c>
      <c r="X38" s="37">
        <f t="shared" si="3"/>
        <v>19890747</v>
      </c>
      <c r="Y38" s="37">
        <f t="shared" si="3"/>
        <v>-18944645</v>
      </c>
      <c r="Z38" s="38">
        <f>+IF(X38&lt;&gt;0,+(Y38/X38)*100,0)</f>
        <v>-95.2435069432033</v>
      </c>
      <c r="AA38" s="39">
        <f>+AA17+AA27+AA36</f>
        <v>178922</v>
      </c>
    </row>
    <row r="39" spans="1:27" ht="12.75">
      <c r="A39" s="26" t="s">
        <v>59</v>
      </c>
      <c r="B39" s="20"/>
      <c r="C39" s="35">
        <v>17698953</v>
      </c>
      <c r="D39" s="35"/>
      <c r="E39" s="36"/>
      <c r="F39" s="37"/>
      <c r="G39" s="37">
        <v>1001166</v>
      </c>
      <c r="H39" s="37">
        <v>11399949</v>
      </c>
      <c r="I39" s="37">
        <v>9365572</v>
      </c>
      <c r="J39" s="37">
        <v>1001166</v>
      </c>
      <c r="K39" s="37">
        <v>948941</v>
      </c>
      <c r="L39" s="37">
        <v>-3618718</v>
      </c>
      <c r="M39" s="37">
        <v>-3694839</v>
      </c>
      <c r="N39" s="37">
        <v>948941</v>
      </c>
      <c r="O39" s="37">
        <v>-3304574</v>
      </c>
      <c r="P39" s="37">
        <v>-4065507</v>
      </c>
      <c r="Q39" s="37">
        <v>-3424403</v>
      </c>
      <c r="R39" s="37">
        <v>-3304574</v>
      </c>
      <c r="S39" s="37"/>
      <c r="T39" s="37"/>
      <c r="U39" s="37"/>
      <c r="V39" s="37"/>
      <c r="W39" s="37">
        <v>1001166</v>
      </c>
      <c r="X39" s="37"/>
      <c r="Y39" s="37">
        <v>1001166</v>
      </c>
      <c r="Z39" s="38"/>
      <c r="AA39" s="39"/>
    </row>
    <row r="40" spans="1:27" ht="12.75">
      <c r="A40" s="45" t="s">
        <v>60</v>
      </c>
      <c r="B40" s="46"/>
      <c r="C40" s="47">
        <v>1001173</v>
      </c>
      <c r="D40" s="47"/>
      <c r="E40" s="48">
        <v>23364083</v>
      </c>
      <c r="F40" s="49">
        <v>178922</v>
      </c>
      <c r="G40" s="49">
        <v>11399949</v>
      </c>
      <c r="H40" s="49">
        <v>9365572</v>
      </c>
      <c r="I40" s="49">
        <v>948941</v>
      </c>
      <c r="J40" s="49">
        <v>948941</v>
      </c>
      <c r="K40" s="49">
        <v>-3618718</v>
      </c>
      <c r="L40" s="49">
        <v>-3694839</v>
      </c>
      <c r="M40" s="49">
        <v>-3304574</v>
      </c>
      <c r="N40" s="49">
        <v>-3304574</v>
      </c>
      <c r="O40" s="49">
        <v>-4065507</v>
      </c>
      <c r="P40" s="49">
        <v>-3424403</v>
      </c>
      <c r="Q40" s="49">
        <v>1947268</v>
      </c>
      <c r="R40" s="49">
        <v>1947268</v>
      </c>
      <c r="S40" s="49"/>
      <c r="T40" s="49"/>
      <c r="U40" s="49"/>
      <c r="V40" s="49"/>
      <c r="W40" s="49">
        <v>1947268</v>
      </c>
      <c r="X40" s="49">
        <v>19890747</v>
      </c>
      <c r="Y40" s="49">
        <v>-17943479</v>
      </c>
      <c r="Z40" s="50">
        <v>-90.21</v>
      </c>
      <c r="AA40" s="51">
        <v>178922</v>
      </c>
    </row>
    <row r="41" spans="1:27" ht="12.75">
      <c r="A41" s="52" t="s">
        <v>84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85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86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1184391</v>
      </c>
      <c r="D6" s="21"/>
      <c r="E6" s="22">
        <v>3101907</v>
      </c>
      <c r="F6" s="23">
        <v>3101907</v>
      </c>
      <c r="G6" s="23">
        <v>197460</v>
      </c>
      <c r="H6" s="23">
        <v>358360</v>
      </c>
      <c r="I6" s="23">
        <v>243965</v>
      </c>
      <c r="J6" s="23">
        <v>799785</v>
      </c>
      <c r="K6" s="23">
        <v>204144</v>
      </c>
      <c r="L6" s="23">
        <v>285905</v>
      </c>
      <c r="M6" s="23">
        <v>258658</v>
      </c>
      <c r="N6" s="23">
        <v>748707</v>
      </c>
      <c r="O6" s="23">
        <v>458827</v>
      </c>
      <c r="P6" s="23">
        <v>243663</v>
      </c>
      <c r="Q6" s="23">
        <v>453580</v>
      </c>
      <c r="R6" s="23">
        <v>1156070</v>
      </c>
      <c r="S6" s="23"/>
      <c r="T6" s="23"/>
      <c r="U6" s="23"/>
      <c r="V6" s="23"/>
      <c r="W6" s="23">
        <v>2704562</v>
      </c>
      <c r="X6" s="23">
        <v>2230404</v>
      </c>
      <c r="Y6" s="23">
        <v>474158</v>
      </c>
      <c r="Z6" s="24">
        <v>21.26</v>
      </c>
      <c r="AA6" s="25">
        <v>3101907</v>
      </c>
    </row>
    <row r="7" spans="1:27" ht="12.75">
      <c r="A7" s="26" t="s">
        <v>34</v>
      </c>
      <c r="B7" s="20"/>
      <c r="C7" s="21">
        <v>6711550</v>
      </c>
      <c r="D7" s="21"/>
      <c r="E7" s="22">
        <v>17930068</v>
      </c>
      <c r="F7" s="23">
        <v>17930068</v>
      </c>
      <c r="G7" s="23">
        <v>1343717</v>
      </c>
      <c r="H7" s="23">
        <v>2021673</v>
      </c>
      <c r="I7" s="23">
        <v>1853310</v>
      </c>
      <c r="J7" s="23">
        <v>5218700</v>
      </c>
      <c r="K7" s="23">
        <v>1638957</v>
      </c>
      <c r="L7" s="23">
        <v>1544296</v>
      </c>
      <c r="M7" s="23">
        <v>1081094</v>
      </c>
      <c r="N7" s="23">
        <v>4264347</v>
      </c>
      <c r="O7" s="23">
        <v>2527341</v>
      </c>
      <c r="P7" s="23">
        <v>1698706</v>
      </c>
      <c r="Q7" s="23">
        <v>1838073</v>
      </c>
      <c r="R7" s="23">
        <v>6064120</v>
      </c>
      <c r="S7" s="23"/>
      <c r="T7" s="23"/>
      <c r="U7" s="23"/>
      <c r="V7" s="23"/>
      <c r="W7" s="23">
        <v>15547167</v>
      </c>
      <c r="X7" s="23">
        <v>13213453</v>
      </c>
      <c r="Y7" s="23">
        <v>2333714</v>
      </c>
      <c r="Z7" s="24">
        <v>17.66</v>
      </c>
      <c r="AA7" s="25">
        <v>17930068</v>
      </c>
    </row>
    <row r="8" spans="1:27" ht="12.75">
      <c r="A8" s="26" t="s">
        <v>35</v>
      </c>
      <c r="B8" s="20"/>
      <c r="C8" s="21"/>
      <c r="D8" s="21"/>
      <c r="E8" s="22">
        <v>900825</v>
      </c>
      <c r="F8" s="23">
        <v>900825</v>
      </c>
      <c r="G8" s="23">
        <v>64653</v>
      </c>
      <c r="H8" s="23">
        <v>65505</v>
      </c>
      <c r="I8" s="23">
        <v>208845</v>
      </c>
      <c r="J8" s="23">
        <v>339003</v>
      </c>
      <c r="K8" s="23">
        <v>43717</v>
      </c>
      <c r="L8" s="23">
        <v>44748</v>
      </c>
      <c r="M8" s="23">
        <v>61072</v>
      </c>
      <c r="N8" s="23">
        <v>149537</v>
      </c>
      <c r="O8" s="23">
        <v>171787</v>
      </c>
      <c r="P8" s="23">
        <v>51788</v>
      </c>
      <c r="Q8" s="23">
        <v>347810</v>
      </c>
      <c r="R8" s="23">
        <v>571385</v>
      </c>
      <c r="S8" s="23"/>
      <c r="T8" s="23"/>
      <c r="U8" s="23"/>
      <c r="V8" s="23"/>
      <c r="W8" s="23">
        <v>1059925</v>
      </c>
      <c r="X8" s="23">
        <v>647730</v>
      </c>
      <c r="Y8" s="23">
        <v>412195</v>
      </c>
      <c r="Z8" s="24">
        <v>63.64</v>
      </c>
      <c r="AA8" s="25">
        <v>900825</v>
      </c>
    </row>
    <row r="9" spans="1:27" ht="12.75">
      <c r="A9" s="26" t="s">
        <v>36</v>
      </c>
      <c r="B9" s="20"/>
      <c r="C9" s="21">
        <v>48574807</v>
      </c>
      <c r="D9" s="21"/>
      <c r="E9" s="22">
        <v>46538899</v>
      </c>
      <c r="F9" s="23">
        <v>46538899</v>
      </c>
      <c r="G9" s="23">
        <v>18037828</v>
      </c>
      <c r="H9" s="23">
        <v>1825000</v>
      </c>
      <c r="I9" s="23"/>
      <c r="J9" s="23">
        <v>19862828</v>
      </c>
      <c r="K9" s="23"/>
      <c r="L9" s="23">
        <v>14641000</v>
      </c>
      <c r="M9" s="23">
        <v>14460625</v>
      </c>
      <c r="N9" s="23">
        <v>29101625</v>
      </c>
      <c r="O9" s="23"/>
      <c r="P9" s="23"/>
      <c r="Q9" s="23">
        <v>10856000</v>
      </c>
      <c r="R9" s="23">
        <v>10856000</v>
      </c>
      <c r="S9" s="23"/>
      <c r="T9" s="23"/>
      <c r="U9" s="23"/>
      <c r="V9" s="23"/>
      <c r="W9" s="23">
        <v>59820453</v>
      </c>
      <c r="X9" s="23">
        <v>46538899</v>
      </c>
      <c r="Y9" s="23">
        <v>13281554</v>
      </c>
      <c r="Z9" s="24">
        <v>28.54</v>
      </c>
      <c r="AA9" s="25">
        <v>46538899</v>
      </c>
    </row>
    <row r="10" spans="1:27" ht="12.75">
      <c r="A10" s="26" t="s">
        <v>37</v>
      </c>
      <c r="B10" s="20"/>
      <c r="C10" s="21">
        <v>51765393</v>
      </c>
      <c r="D10" s="21"/>
      <c r="E10" s="22">
        <v>75608097</v>
      </c>
      <c r="F10" s="23">
        <v>75608097</v>
      </c>
      <c r="G10" s="23">
        <v>6236000</v>
      </c>
      <c r="H10" s="23">
        <v>258000</v>
      </c>
      <c r="I10" s="23"/>
      <c r="J10" s="23">
        <v>6494000</v>
      </c>
      <c r="K10" s="23"/>
      <c r="L10" s="23"/>
      <c r="M10" s="23">
        <v>14641000</v>
      </c>
      <c r="N10" s="23">
        <v>14641000</v>
      </c>
      <c r="O10" s="23"/>
      <c r="P10" s="23"/>
      <c r="Q10" s="23">
        <v>8231000</v>
      </c>
      <c r="R10" s="23">
        <v>8231000</v>
      </c>
      <c r="S10" s="23"/>
      <c r="T10" s="23"/>
      <c r="U10" s="23"/>
      <c r="V10" s="23"/>
      <c r="W10" s="23">
        <v>29366000</v>
      </c>
      <c r="X10" s="23">
        <v>63190098</v>
      </c>
      <c r="Y10" s="23">
        <v>-33824098</v>
      </c>
      <c r="Z10" s="24">
        <v>-53.53</v>
      </c>
      <c r="AA10" s="25">
        <v>75608097</v>
      </c>
    </row>
    <row r="11" spans="1:27" ht="12.75">
      <c r="A11" s="26" t="s">
        <v>38</v>
      </c>
      <c r="B11" s="20"/>
      <c r="C11" s="21">
        <v>8305537</v>
      </c>
      <c r="D11" s="21"/>
      <c r="E11" s="22">
        <v>728097</v>
      </c>
      <c r="F11" s="23">
        <v>728097</v>
      </c>
      <c r="G11" s="23">
        <v>3386</v>
      </c>
      <c r="H11" s="23">
        <v>67936</v>
      </c>
      <c r="I11" s="23">
        <v>67407</v>
      </c>
      <c r="J11" s="23">
        <v>138729</v>
      </c>
      <c r="K11" s="23">
        <v>126033</v>
      </c>
      <c r="L11" s="23">
        <v>25315</v>
      </c>
      <c r="M11" s="23">
        <v>24010</v>
      </c>
      <c r="N11" s="23">
        <v>175358</v>
      </c>
      <c r="O11" s="23">
        <v>15470</v>
      </c>
      <c r="P11" s="23">
        <v>69948</v>
      </c>
      <c r="Q11" s="23">
        <v>22635</v>
      </c>
      <c r="R11" s="23">
        <v>108053</v>
      </c>
      <c r="S11" s="23"/>
      <c r="T11" s="23"/>
      <c r="U11" s="23"/>
      <c r="V11" s="23"/>
      <c r="W11" s="23">
        <v>422140</v>
      </c>
      <c r="X11" s="23">
        <v>523533</v>
      </c>
      <c r="Y11" s="23">
        <v>-101393</v>
      </c>
      <c r="Z11" s="24">
        <v>-19.37</v>
      </c>
      <c r="AA11" s="25">
        <v>728097</v>
      </c>
    </row>
    <row r="12" spans="1:27" ht="12.75">
      <c r="A12" s="26" t="s">
        <v>39</v>
      </c>
      <c r="B12" s="20"/>
      <c r="C12" s="21"/>
      <c r="D12" s="21"/>
      <c r="E12" s="22">
        <v>1000</v>
      </c>
      <c r="F12" s="23">
        <v>1000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>
        <v>1000</v>
      </c>
      <c r="Y12" s="23">
        <v>-1000</v>
      </c>
      <c r="Z12" s="24">
        <v>-100</v>
      </c>
      <c r="AA12" s="25">
        <v>1000</v>
      </c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-55123565</v>
      </c>
      <c r="D14" s="21"/>
      <c r="E14" s="22">
        <v>-83940184</v>
      </c>
      <c r="F14" s="23">
        <v>-81049124</v>
      </c>
      <c r="G14" s="23">
        <v>-4556575</v>
      </c>
      <c r="H14" s="23">
        <v>-4623197</v>
      </c>
      <c r="I14" s="23">
        <v>-8517086</v>
      </c>
      <c r="J14" s="23">
        <v>-17696858</v>
      </c>
      <c r="K14" s="23">
        <v>-5265694</v>
      </c>
      <c r="L14" s="23">
        <v>-4857398</v>
      </c>
      <c r="M14" s="23">
        <v>-7777145</v>
      </c>
      <c r="N14" s="23">
        <v>-17900237</v>
      </c>
      <c r="O14" s="23">
        <v>-13019539</v>
      </c>
      <c r="P14" s="23">
        <v>-7911564</v>
      </c>
      <c r="Q14" s="23">
        <v>-11589403</v>
      </c>
      <c r="R14" s="23">
        <v>-32520506</v>
      </c>
      <c r="S14" s="23"/>
      <c r="T14" s="23"/>
      <c r="U14" s="23"/>
      <c r="V14" s="23"/>
      <c r="W14" s="23">
        <v>-68117601</v>
      </c>
      <c r="X14" s="23">
        <v>-60375220</v>
      </c>
      <c r="Y14" s="23">
        <v>-7742381</v>
      </c>
      <c r="Z14" s="24">
        <v>12.82</v>
      </c>
      <c r="AA14" s="25">
        <v>-81049124</v>
      </c>
    </row>
    <row r="15" spans="1:27" ht="12.75">
      <c r="A15" s="26" t="s">
        <v>42</v>
      </c>
      <c r="B15" s="20"/>
      <c r="C15" s="21">
        <v>-1751032</v>
      </c>
      <c r="D15" s="21"/>
      <c r="E15" s="22">
        <v>-988668</v>
      </c>
      <c r="F15" s="23">
        <v>-613786</v>
      </c>
      <c r="G15" s="23"/>
      <c r="H15" s="23">
        <v>-100</v>
      </c>
      <c r="I15" s="23"/>
      <c r="J15" s="23">
        <v>-100</v>
      </c>
      <c r="K15" s="23">
        <v>-65684</v>
      </c>
      <c r="L15" s="23">
        <v>-620</v>
      </c>
      <c r="M15" s="23">
        <v>-8761</v>
      </c>
      <c r="N15" s="23">
        <v>-75065</v>
      </c>
      <c r="O15" s="23">
        <v>-1395825</v>
      </c>
      <c r="P15" s="23">
        <v>-393152</v>
      </c>
      <c r="Q15" s="23">
        <v>-579782</v>
      </c>
      <c r="R15" s="23">
        <v>-2368759</v>
      </c>
      <c r="S15" s="23"/>
      <c r="T15" s="23"/>
      <c r="U15" s="23"/>
      <c r="V15" s="23"/>
      <c r="W15" s="23">
        <v>-2443924</v>
      </c>
      <c r="X15" s="23">
        <v>-507027</v>
      </c>
      <c r="Y15" s="23">
        <v>-1936897</v>
      </c>
      <c r="Z15" s="24">
        <v>382.01</v>
      </c>
      <c r="AA15" s="25">
        <v>-613786</v>
      </c>
    </row>
    <row r="16" spans="1:27" ht="12.75">
      <c r="A16" s="26" t="s">
        <v>43</v>
      </c>
      <c r="B16" s="20"/>
      <c r="C16" s="21">
        <v>-2590607</v>
      </c>
      <c r="D16" s="21"/>
      <c r="E16" s="22"/>
      <c r="F16" s="23"/>
      <c r="G16" s="23">
        <v>-209100</v>
      </c>
      <c r="H16" s="23">
        <v>-223342</v>
      </c>
      <c r="I16" s="23">
        <v>-232500</v>
      </c>
      <c r="J16" s="23">
        <v>-664942</v>
      </c>
      <c r="K16" s="23">
        <v>-271149</v>
      </c>
      <c r="L16" s="23">
        <v>-278180</v>
      </c>
      <c r="M16" s="23">
        <v>-286008</v>
      </c>
      <c r="N16" s="23">
        <v>-835337</v>
      </c>
      <c r="O16" s="23">
        <v>-292588</v>
      </c>
      <c r="P16" s="23">
        <v>-305298</v>
      </c>
      <c r="Q16" s="23">
        <v>-331436</v>
      </c>
      <c r="R16" s="23">
        <v>-929322</v>
      </c>
      <c r="S16" s="23"/>
      <c r="T16" s="23"/>
      <c r="U16" s="23"/>
      <c r="V16" s="23"/>
      <c r="W16" s="23">
        <v>-2429601</v>
      </c>
      <c r="X16" s="23"/>
      <c r="Y16" s="23">
        <v>-2429601</v>
      </c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57076474</v>
      </c>
      <c r="D17" s="29">
        <f>SUM(D6:D16)</f>
        <v>0</v>
      </c>
      <c r="E17" s="30">
        <f t="shared" si="0"/>
        <v>59880041</v>
      </c>
      <c r="F17" s="31">
        <f t="shared" si="0"/>
        <v>63145983</v>
      </c>
      <c r="G17" s="31">
        <f t="shared" si="0"/>
        <v>21117369</v>
      </c>
      <c r="H17" s="31">
        <f t="shared" si="0"/>
        <v>-250165</v>
      </c>
      <c r="I17" s="31">
        <f t="shared" si="0"/>
        <v>-6376059</v>
      </c>
      <c r="J17" s="31">
        <f t="shared" si="0"/>
        <v>14491145</v>
      </c>
      <c r="K17" s="31">
        <f t="shared" si="0"/>
        <v>-3589676</v>
      </c>
      <c r="L17" s="31">
        <f t="shared" si="0"/>
        <v>11405066</v>
      </c>
      <c r="M17" s="31">
        <f t="shared" si="0"/>
        <v>22454545</v>
      </c>
      <c r="N17" s="31">
        <f t="shared" si="0"/>
        <v>30269935</v>
      </c>
      <c r="O17" s="31">
        <f t="shared" si="0"/>
        <v>-11534527</v>
      </c>
      <c r="P17" s="31">
        <f t="shared" si="0"/>
        <v>-6545909</v>
      </c>
      <c r="Q17" s="31">
        <f t="shared" si="0"/>
        <v>9248477</v>
      </c>
      <c r="R17" s="31">
        <f t="shared" si="0"/>
        <v>-8831959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35929121</v>
      </c>
      <c r="X17" s="31">
        <f t="shared" si="0"/>
        <v>65462870</v>
      </c>
      <c r="Y17" s="31">
        <f t="shared" si="0"/>
        <v>-29533749</v>
      </c>
      <c r="Z17" s="32">
        <f>+IF(X17&lt;&gt;0,+(Y17/X17)*100,0)</f>
        <v>-45.11526763186521</v>
      </c>
      <c r="AA17" s="33">
        <f>SUM(AA6:AA16)</f>
        <v>63145983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>
        <v>48000</v>
      </c>
      <c r="G21" s="40">
        <v>16053</v>
      </c>
      <c r="H21" s="40">
        <v>8246</v>
      </c>
      <c r="I21" s="40"/>
      <c r="J21" s="23">
        <v>24299</v>
      </c>
      <c r="K21" s="40"/>
      <c r="L21" s="40">
        <v>23246</v>
      </c>
      <c r="M21" s="23"/>
      <c r="N21" s="40">
        <v>23246</v>
      </c>
      <c r="O21" s="40"/>
      <c r="P21" s="40"/>
      <c r="Q21" s="23"/>
      <c r="R21" s="40"/>
      <c r="S21" s="40"/>
      <c r="T21" s="23"/>
      <c r="U21" s="40"/>
      <c r="V21" s="40"/>
      <c r="W21" s="40">
        <v>47545</v>
      </c>
      <c r="X21" s="23">
        <v>36000</v>
      </c>
      <c r="Y21" s="40">
        <v>11545</v>
      </c>
      <c r="Z21" s="41">
        <v>32.07</v>
      </c>
      <c r="AA21" s="42">
        <v>48000</v>
      </c>
    </row>
    <row r="22" spans="1:27" ht="12.75">
      <c r="A22" s="26" t="s">
        <v>47</v>
      </c>
      <c r="B22" s="20"/>
      <c r="C22" s="21">
        <v>27005</v>
      </c>
      <c r="D22" s="21"/>
      <c r="E22" s="43">
        <v>11736094</v>
      </c>
      <c r="F22" s="40">
        <v>11736094</v>
      </c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>
        <v>8802072</v>
      </c>
      <c r="Y22" s="23">
        <v>-8802072</v>
      </c>
      <c r="Z22" s="24">
        <v>-100</v>
      </c>
      <c r="AA22" s="25">
        <v>11736094</v>
      </c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-53959613</v>
      </c>
      <c r="D26" s="21"/>
      <c r="E26" s="22">
        <v>-75608102</v>
      </c>
      <c r="F26" s="23">
        <v>-75608102</v>
      </c>
      <c r="G26" s="23">
        <v>-5292019</v>
      </c>
      <c r="H26" s="23">
        <v>-11143943</v>
      </c>
      <c r="I26" s="23">
        <v>-3487334</v>
      </c>
      <c r="J26" s="23">
        <v>-19923296</v>
      </c>
      <c r="K26" s="23">
        <v>-4328140</v>
      </c>
      <c r="L26" s="23">
        <v>-9443332</v>
      </c>
      <c r="M26" s="23">
        <v>-13324261</v>
      </c>
      <c r="N26" s="23">
        <v>-27095733</v>
      </c>
      <c r="O26" s="23">
        <v>-13937234</v>
      </c>
      <c r="P26" s="23">
        <v>-6278750</v>
      </c>
      <c r="Q26" s="23">
        <v>-15563431</v>
      </c>
      <c r="R26" s="23">
        <v>-35779415</v>
      </c>
      <c r="S26" s="23"/>
      <c r="T26" s="23"/>
      <c r="U26" s="23"/>
      <c r="V26" s="23"/>
      <c r="W26" s="23">
        <v>-82798444</v>
      </c>
      <c r="X26" s="23">
        <v>-60497971</v>
      </c>
      <c r="Y26" s="23">
        <v>-22300473</v>
      </c>
      <c r="Z26" s="24">
        <v>36.86</v>
      </c>
      <c r="AA26" s="25">
        <v>-75608102</v>
      </c>
    </row>
    <row r="27" spans="1:27" ht="12.75">
      <c r="A27" s="27" t="s">
        <v>51</v>
      </c>
      <c r="B27" s="28"/>
      <c r="C27" s="29">
        <f aca="true" t="shared" si="1" ref="C27:Y27">SUM(C21:C26)</f>
        <v>-53932608</v>
      </c>
      <c r="D27" s="29">
        <f>SUM(D21:D26)</f>
        <v>0</v>
      </c>
      <c r="E27" s="30">
        <f t="shared" si="1"/>
        <v>-63872008</v>
      </c>
      <c r="F27" s="31">
        <f t="shared" si="1"/>
        <v>-63824008</v>
      </c>
      <c r="G27" s="31">
        <f t="shared" si="1"/>
        <v>-5275966</v>
      </c>
      <c r="H27" s="31">
        <f t="shared" si="1"/>
        <v>-11135697</v>
      </c>
      <c r="I27" s="31">
        <f t="shared" si="1"/>
        <v>-3487334</v>
      </c>
      <c r="J27" s="31">
        <f t="shared" si="1"/>
        <v>-19898997</v>
      </c>
      <c r="K27" s="31">
        <f t="shared" si="1"/>
        <v>-4328140</v>
      </c>
      <c r="L27" s="31">
        <f t="shared" si="1"/>
        <v>-9420086</v>
      </c>
      <c r="M27" s="31">
        <f t="shared" si="1"/>
        <v>-13324261</v>
      </c>
      <c r="N27" s="31">
        <f t="shared" si="1"/>
        <v>-27072487</v>
      </c>
      <c r="O27" s="31">
        <f t="shared" si="1"/>
        <v>-13937234</v>
      </c>
      <c r="P27" s="31">
        <f t="shared" si="1"/>
        <v>-6278750</v>
      </c>
      <c r="Q27" s="31">
        <f t="shared" si="1"/>
        <v>-15563431</v>
      </c>
      <c r="R27" s="31">
        <f t="shared" si="1"/>
        <v>-35779415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-82750899</v>
      </c>
      <c r="X27" s="31">
        <f t="shared" si="1"/>
        <v>-51659899</v>
      </c>
      <c r="Y27" s="31">
        <f t="shared" si="1"/>
        <v>-31091000</v>
      </c>
      <c r="Z27" s="32">
        <f>+IF(X27&lt;&gt;0,+(Y27/X27)*100,0)</f>
        <v>60.18401236130949</v>
      </c>
      <c r="AA27" s="33">
        <f>SUM(AA21:AA26)</f>
        <v>-63824008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-2181520</v>
      </c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-2181520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962346</v>
      </c>
      <c r="D38" s="35">
        <f>+D17+D27+D36</f>
        <v>0</v>
      </c>
      <c r="E38" s="36">
        <f t="shared" si="3"/>
        <v>-3991967</v>
      </c>
      <c r="F38" s="37">
        <f t="shared" si="3"/>
        <v>-678025</v>
      </c>
      <c r="G38" s="37">
        <f t="shared" si="3"/>
        <v>15841403</v>
      </c>
      <c r="H38" s="37">
        <f t="shared" si="3"/>
        <v>-11385862</v>
      </c>
      <c r="I38" s="37">
        <f t="shared" si="3"/>
        <v>-9863393</v>
      </c>
      <c r="J38" s="37">
        <f t="shared" si="3"/>
        <v>-5407852</v>
      </c>
      <c r="K38" s="37">
        <f t="shared" si="3"/>
        <v>-7917816</v>
      </c>
      <c r="L38" s="37">
        <f t="shared" si="3"/>
        <v>1984980</v>
      </c>
      <c r="M38" s="37">
        <f t="shared" si="3"/>
        <v>9130284</v>
      </c>
      <c r="N38" s="37">
        <f t="shared" si="3"/>
        <v>3197448</v>
      </c>
      <c r="O38" s="37">
        <f t="shared" si="3"/>
        <v>-25471761</v>
      </c>
      <c r="P38" s="37">
        <f t="shared" si="3"/>
        <v>-12824659</v>
      </c>
      <c r="Q38" s="37">
        <f t="shared" si="3"/>
        <v>-6314954</v>
      </c>
      <c r="R38" s="37">
        <f t="shared" si="3"/>
        <v>-44611374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-46821778</v>
      </c>
      <c r="X38" s="37">
        <f t="shared" si="3"/>
        <v>13802971</v>
      </c>
      <c r="Y38" s="37">
        <f t="shared" si="3"/>
        <v>-60624749</v>
      </c>
      <c r="Z38" s="38">
        <f>+IF(X38&lt;&gt;0,+(Y38/X38)*100,0)</f>
        <v>-439.2152167819522</v>
      </c>
      <c r="AA38" s="39">
        <f>+AA17+AA27+AA36</f>
        <v>-678025</v>
      </c>
    </row>
    <row r="39" spans="1:27" ht="12.75">
      <c r="A39" s="26" t="s">
        <v>59</v>
      </c>
      <c r="B39" s="20"/>
      <c r="C39" s="35">
        <v>2561700</v>
      </c>
      <c r="D39" s="35"/>
      <c r="E39" s="36">
        <v>14071649</v>
      </c>
      <c r="F39" s="37"/>
      <c r="G39" s="37"/>
      <c r="H39" s="37">
        <v>15841403</v>
      </c>
      <c r="I39" s="37">
        <v>4455541</v>
      </c>
      <c r="J39" s="37"/>
      <c r="K39" s="37">
        <v>-5407852</v>
      </c>
      <c r="L39" s="37">
        <v>-13325668</v>
      </c>
      <c r="M39" s="37">
        <v>-11340688</v>
      </c>
      <c r="N39" s="37">
        <v>-5407852</v>
      </c>
      <c r="O39" s="37">
        <v>-2210404</v>
      </c>
      <c r="P39" s="37">
        <v>-27682165</v>
      </c>
      <c r="Q39" s="37">
        <v>-40506824</v>
      </c>
      <c r="R39" s="37">
        <v>-2210404</v>
      </c>
      <c r="S39" s="37"/>
      <c r="T39" s="37"/>
      <c r="U39" s="37"/>
      <c r="V39" s="37"/>
      <c r="W39" s="37"/>
      <c r="X39" s="37"/>
      <c r="Y39" s="37"/>
      <c r="Z39" s="38"/>
      <c r="AA39" s="39"/>
    </row>
    <row r="40" spans="1:27" ht="12.75">
      <c r="A40" s="45" t="s">
        <v>60</v>
      </c>
      <c r="B40" s="46"/>
      <c r="C40" s="47">
        <v>3524046</v>
      </c>
      <c r="D40" s="47"/>
      <c r="E40" s="48">
        <v>10079682</v>
      </c>
      <c r="F40" s="49">
        <v>-678025</v>
      </c>
      <c r="G40" s="49">
        <v>15841403</v>
      </c>
      <c r="H40" s="49">
        <v>4455541</v>
      </c>
      <c r="I40" s="49">
        <v>-5407852</v>
      </c>
      <c r="J40" s="49">
        <v>-5407852</v>
      </c>
      <c r="K40" s="49">
        <v>-13325668</v>
      </c>
      <c r="L40" s="49">
        <v>-11340688</v>
      </c>
      <c r="M40" s="49">
        <v>-2210404</v>
      </c>
      <c r="N40" s="49">
        <v>-2210404</v>
      </c>
      <c r="O40" s="49">
        <v>-27682165</v>
      </c>
      <c r="P40" s="49">
        <v>-40506824</v>
      </c>
      <c r="Q40" s="49">
        <v>-46821778</v>
      </c>
      <c r="R40" s="49">
        <v>-46821778</v>
      </c>
      <c r="S40" s="49"/>
      <c r="T40" s="49"/>
      <c r="U40" s="49"/>
      <c r="V40" s="49"/>
      <c r="W40" s="49">
        <v>-46821778</v>
      </c>
      <c r="X40" s="49">
        <v>13802971</v>
      </c>
      <c r="Y40" s="49">
        <v>-60624749</v>
      </c>
      <c r="Z40" s="50">
        <v>-439.22</v>
      </c>
      <c r="AA40" s="51">
        <v>-678025</v>
      </c>
    </row>
    <row r="41" spans="1:27" ht="12.75">
      <c r="A41" s="52" t="s">
        <v>84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85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86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17353227</v>
      </c>
      <c r="D6" s="21"/>
      <c r="E6" s="22">
        <v>15750000</v>
      </c>
      <c r="F6" s="23">
        <v>15750000</v>
      </c>
      <c r="G6" s="23">
        <v>10427455</v>
      </c>
      <c r="H6" s="23">
        <v>799048</v>
      </c>
      <c r="I6" s="23">
        <v>2283122</v>
      </c>
      <c r="J6" s="23">
        <v>13509625</v>
      </c>
      <c r="K6" s="23">
        <v>1036277</v>
      </c>
      <c r="L6" s="23">
        <v>1062748</v>
      </c>
      <c r="M6" s="23">
        <v>1361558</v>
      </c>
      <c r="N6" s="23">
        <v>3460583</v>
      </c>
      <c r="O6" s="23"/>
      <c r="P6" s="23"/>
      <c r="Q6" s="23"/>
      <c r="R6" s="23"/>
      <c r="S6" s="23"/>
      <c r="T6" s="23"/>
      <c r="U6" s="23"/>
      <c r="V6" s="23"/>
      <c r="W6" s="23">
        <v>16970208</v>
      </c>
      <c r="X6" s="23">
        <v>11250000</v>
      </c>
      <c r="Y6" s="23">
        <v>5720208</v>
      </c>
      <c r="Z6" s="24">
        <v>50.85</v>
      </c>
      <c r="AA6" s="25">
        <v>15750000</v>
      </c>
    </row>
    <row r="7" spans="1:27" ht="12.75">
      <c r="A7" s="26" t="s">
        <v>34</v>
      </c>
      <c r="B7" s="20"/>
      <c r="C7" s="21">
        <v>32835439</v>
      </c>
      <c r="D7" s="21"/>
      <c r="E7" s="22">
        <v>52145053</v>
      </c>
      <c r="F7" s="23">
        <v>52145053</v>
      </c>
      <c r="G7" s="23">
        <v>6372758</v>
      </c>
      <c r="H7" s="23">
        <v>2706744</v>
      </c>
      <c r="I7" s="23">
        <v>4155374</v>
      </c>
      <c r="J7" s="23">
        <v>13234876</v>
      </c>
      <c r="K7" s="23">
        <v>3432266</v>
      </c>
      <c r="L7" s="23">
        <v>3222712</v>
      </c>
      <c r="M7" s="23">
        <v>5408760</v>
      </c>
      <c r="N7" s="23">
        <v>12063738</v>
      </c>
      <c r="O7" s="23"/>
      <c r="P7" s="23"/>
      <c r="Q7" s="23"/>
      <c r="R7" s="23"/>
      <c r="S7" s="23"/>
      <c r="T7" s="23"/>
      <c r="U7" s="23"/>
      <c r="V7" s="23"/>
      <c r="W7" s="23">
        <v>25298614</v>
      </c>
      <c r="X7" s="23">
        <v>39109491</v>
      </c>
      <c r="Y7" s="23">
        <v>-13810877</v>
      </c>
      <c r="Z7" s="24">
        <v>-35.31</v>
      </c>
      <c r="AA7" s="25">
        <v>52145053</v>
      </c>
    </row>
    <row r="8" spans="1:27" ht="12.75">
      <c r="A8" s="26" t="s">
        <v>35</v>
      </c>
      <c r="B8" s="20"/>
      <c r="C8" s="21">
        <v>2329876</v>
      </c>
      <c r="D8" s="21"/>
      <c r="E8" s="22">
        <v>4850555</v>
      </c>
      <c r="F8" s="23">
        <v>4850555</v>
      </c>
      <c r="G8" s="23">
        <v>1302079</v>
      </c>
      <c r="H8" s="23">
        <v>158426</v>
      </c>
      <c r="I8" s="23">
        <v>6237131</v>
      </c>
      <c r="J8" s="23">
        <v>7697636</v>
      </c>
      <c r="K8" s="23">
        <v>158426</v>
      </c>
      <c r="L8" s="23">
        <v>97779</v>
      </c>
      <c r="M8" s="23">
        <v>44963</v>
      </c>
      <c r="N8" s="23">
        <v>301168</v>
      </c>
      <c r="O8" s="23"/>
      <c r="P8" s="23"/>
      <c r="Q8" s="23"/>
      <c r="R8" s="23"/>
      <c r="S8" s="23"/>
      <c r="T8" s="23"/>
      <c r="U8" s="23"/>
      <c r="V8" s="23"/>
      <c r="W8" s="23">
        <v>7998804</v>
      </c>
      <c r="X8" s="23">
        <v>2529040</v>
      </c>
      <c r="Y8" s="23">
        <v>5469764</v>
      </c>
      <c r="Z8" s="24">
        <v>216.28</v>
      </c>
      <c r="AA8" s="25">
        <v>4850555</v>
      </c>
    </row>
    <row r="9" spans="1:27" ht="12.75">
      <c r="A9" s="26" t="s">
        <v>36</v>
      </c>
      <c r="B9" s="20"/>
      <c r="C9" s="21">
        <v>71295473</v>
      </c>
      <c r="D9" s="21"/>
      <c r="E9" s="22">
        <v>62464000</v>
      </c>
      <c r="F9" s="23">
        <v>62464000</v>
      </c>
      <c r="G9" s="23">
        <v>24828000</v>
      </c>
      <c r="H9" s="23"/>
      <c r="I9" s="23">
        <v>1825000</v>
      </c>
      <c r="J9" s="23">
        <v>26653000</v>
      </c>
      <c r="K9" s="23"/>
      <c r="L9" s="23"/>
      <c r="M9" s="23">
        <v>18353000</v>
      </c>
      <c r="N9" s="23">
        <v>18353000</v>
      </c>
      <c r="O9" s="23"/>
      <c r="P9" s="23"/>
      <c r="Q9" s="23"/>
      <c r="R9" s="23"/>
      <c r="S9" s="23"/>
      <c r="T9" s="23"/>
      <c r="U9" s="23"/>
      <c r="V9" s="23"/>
      <c r="W9" s="23">
        <v>45006000</v>
      </c>
      <c r="X9" s="23">
        <v>62464000</v>
      </c>
      <c r="Y9" s="23">
        <v>-17458000</v>
      </c>
      <c r="Z9" s="24">
        <v>-27.95</v>
      </c>
      <c r="AA9" s="25">
        <v>62464000</v>
      </c>
    </row>
    <row r="10" spans="1:27" ht="12.75">
      <c r="A10" s="26" t="s">
        <v>37</v>
      </c>
      <c r="B10" s="20"/>
      <c r="C10" s="21">
        <v>28425303</v>
      </c>
      <c r="D10" s="21"/>
      <c r="E10" s="22">
        <v>44906000</v>
      </c>
      <c r="F10" s="23">
        <v>44906000</v>
      </c>
      <c r="G10" s="23">
        <v>6615000</v>
      </c>
      <c r="H10" s="23"/>
      <c r="I10" s="23"/>
      <c r="J10" s="23">
        <v>6615000</v>
      </c>
      <c r="K10" s="23"/>
      <c r="L10" s="23"/>
      <c r="M10" s="23">
        <v>2575000</v>
      </c>
      <c r="N10" s="23">
        <v>2575000</v>
      </c>
      <c r="O10" s="23"/>
      <c r="P10" s="23"/>
      <c r="Q10" s="23"/>
      <c r="R10" s="23"/>
      <c r="S10" s="23"/>
      <c r="T10" s="23"/>
      <c r="U10" s="23"/>
      <c r="V10" s="23"/>
      <c r="W10" s="23">
        <v>9190000</v>
      </c>
      <c r="X10" s="23">
        <v>44905667</v>
      </c>
      <c r="Y10" s="23">
        <v>-35715667</v>
      </c>
      <c r="Z10" s="24">
        <v>-79.53</v>
      </c>
      <c r="AA10" s="25">
        <v>44906000</v>
      </c>
    </row>
    <row r="11" spans="1:27" ht="12.75">
      <c r="A11" s="26" t="s">
        <v>38</v>
      </c>
      <c r="B11" s="20"/>
      <c r="C11" s="21">
        <v>2737257</v>
      </c>
      <c r="D11" s="21"/>
      <c r="E11" s="22">
        <v>760000</v>
      </c>
      <c r="F11" s="23">
        <v>760000</v>
      </c>
      <c r="G11" s="23">
        <v>9296</v>
      </c>
      <c r="H11" s="23"/>
      <c r="I11" s="23">
        <v>15820</v>
      </c>
      <c r="J11" s="23">
        <v>25116</v>
      </c>
      <c r="K11" s="23">
        <v>40784</v>
      </c>
      <c r="L11" s="23">
        <v>122988</v>
      </c>
      <c r="M11" s="23">
        <v>7295</v>
      </c>
      <c r="N11" s="23">
        <v>171067</v>
      </c>
      <c r="O11" s="23"/>
      <c r="P11" s="23"/>
      <c r="Q11" s="23"/>
      <c r="R11" s="23"/>
      <c r="S11" s="23"/>
      <c r="T11" s="23"/>
      <c r="U11" s="23"/>
      <c r="V11" s="23"/>
      <c r="W11" s="23">
        <v>196183</v>
      </c>
      <c r="X11" s="23">
        <v>687600</v>
      </c>
      <c r="Y11" s="23">
        <v>-491417</v>
      </c>
      <c r="Z11" s="24">
        <v>-71.47</v>
      </c>
      <c r="AA11" s="25">
        <v>760000</v>
      </c>
    </row>
    <row r="12" spans="1:27" ht="12.75">
      <c r="A12" s="26" t="s">
        <v>39</v>
      </c>
      <c r="B12" s="20"/>
      <c r="C12" s="21">
        <v>49420</v>
      </c>
      <c r="D12" s="21"/>
      <c r="E12" s="22">
        <v>100000</v>
      </c>
      <c r="F12" s="23">
        <v>100000</v>
      </c>
      <c r="G12" s="23"/>
      <c r="H12" s="23"/>
      <c r="I12" s="23">
        <v>201877</v>
      </c>
      <c r="J12" s="23">
        <v>201877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201877</v>
      </c>
      <c r="X12" s="23"/>
      <c r="Y12" s="23">
        <v>201877</v>
      </c>
      <c r="Z12" s="24"/>
      <c r="AA12" s="25">
        <v>100000</v>
      </c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-127088309</v>
      </c>
      <c r="D14" s="21"/>
      <c r="E14" s="22">
        <v>-133951902</v>
      </c>
      <c r="F14" s="23">
        <v>-133951902</v>
      </c>
      <c r="G14" s="23">
        <v>-20918176</v>
      </c>
      <c r="H14" s="23">
        <v>-10854464</v>
      </c>
      <c r="I14" s="23">
        <v>-10666962</v>
      </c>
      <c r="J14" s="23">
        <v>-42439602</v>
      </c>
      <c r="K14" s="23">
        <v>-10854464</v>
      </c>
      <c r="L14" s="23">
        <v>-11270717</v>
      </c>
      <c r="M14" s="23">
        <v>-8152558</v>
      </c>
      <c r="N14" s="23">
        <v>-30277739</v>
      </c>
      <c r="O14" s="23"/>
      <c r="P14" s="23"/>
      <c r="Q14" s="23"/>
      <c r="R14" s="23"/>
      <c r="S14" s="23"/>
      <c r="T14" s="23"/>
      <c r="U14" s="23"/>
      <c r="V14" s="23"/>
      <c r="W14" s="23">
        <v>-72717341</v>
      </c>
      <c r="X14" s="23">
        <v>-99140003</v>
      </c>
      <c r="Y14" s="23">
        <v>26422662</v>
      </c>
      <c r="Z14" s="24">
        <v>-26.65</v>
      </c>
      <c r="AA14" s="25">
        <v>-133951902</v>
      </c>
    </row>
    <row r="15" spans="1:27" ht="12.75">
      <c r="A15" s="26" t="s">
        <v>42</v>
      </c>
      <c r="B15" s="20"/>
      <c r="C15" s="21">
        <v>-2409872</v>
      </c>
      <c r="D15" s="21"/>
      <c r="E15" s="22">
        <v>-2088000</v>
      </c>
      <c r="F15" s="23">
        <v>-2088000</v>
      </c>
      <c r="G15" s="23">
        <v>-1296</v>
      </c>
      <c r="H15" s="23">
        <v>-125</v>
      </c>
      <c r="I15" s="23"/>
      <c r="J15" s="23">
        <v>-1421</v>
      </c>
      <c r="K15" s="23">
        <v>-125</v>
      </c>
      <c r="L15" s="23">
        <v>-1049</v>
      </c>
      <c r="M15" s="23">
        <v>-653529</v>
      </c>
      <c r="N15" s="23">
        <v>-654703</v>
      </c>
      <c r="O15" s="23"/>
      <c r="P15" s="23"/>
      <c r="Q15" s="23"/>
      <c r="R15" s="23"/>
      <c r="S15" s="23"/>
      <c r="T15" s="23"/>
      <c r="U15" s="23"/>
      <c r="V15" s="23"/>
      <c r="W15" s="23">
        <v>-656124</v>
      </c>
      <c r="X15" s="23">
        <v>-1079600</v>
      </c>
      <c r="Y15" s="23">
        <v>423476</v>
      </c>
      <c r="Z15" s="24">
        <v>-39.23</v>
      </c>
      <c r="AA15" s="25">
        <v>-2088000</v>
      </c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>
        <v>-327315</v>
      </c>
      <c r="J16" s="23">
        <v>-327315</v>
      </c>
      <c r="K16" s="23"/>
      <c r="L16" s="23"/>
      <c r="M16" s="23">
        <v>-347963</v>
      </c>
      <c r="N16" s="23">
        <v>-347963</v>
      </c>
      <c r="O16" s="23"/>
      <c r="P16" s="23"/>
      <c r="Q16" s="23"/>
      <c r="R16" s="23"/>
      <c r="S16" s="23"/>
      <c r="T16" s="23"/>
      <c r="U16" s="23"/>
      <c r="V16" s="23"/>
      <c r="W16" s="23">
        <v>-675278</v>
      </c>
      <c r="X16" s="23"/>
      <c r="Y16" s="23">
        <v>-675278</v>
      </c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25527814</v>
      </c>
      <c r="D17" s="29">
        <f>SUM(D6:D16)</f>
        <v>0</v>
      </c>
      <c r="E17" s="30">
        <f t="shared" si="0"/>
        <v>44935706</v>
      </c>
      <c r="F17" s="31">
        <f t="shared" si="0"/>
        <v>44935706</v>
      </c>
      <c r="G17" s="31">
        <f t="shared" si="0"/>
        <v>28635116</v>
      </c>
      <c r="H17" s="31">
        <f t="shared" si="0"/>
        <v>-7190371</v>
      </c>
      <c r="I17" s="31">
        <f t="shared" si="0"/>
        <v>3724047</v>
      </c>
      <c r="J17" s="31">
        <f t="shared" si="0"/>
        <v>25168792</v>
      </c>
      <c r="K17" s="31">
        <f t="shared" si="0"/>
        <v>-6186836</v>
      </c>
      <c r="L17" s="31">
        <f t="shared" si="0"/>
        <v>-6765539</v>
      </c>
      <c r="M17" s="31">
        <f t="shared" si="0"/>
        <v>18596526</v>
      </c>
      <c r="N17" s="31">
        <f t="shared" si="0"/>
        <v>5644151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30812943</v>
      </c>
      <c r="X17" s="31">
        <f t="shared" si="0"/>
        <v>60726195</v>
      </c>
      <c r="Y17" s="31">
        <f t="shared" si="0"/>
        <v>-29913252</v>
      </c>
      <c r="Z17" s="32">
        <f>+IF(X17&lt;&gt;0,+(Y17/X17)*100,0)</f>
        <v>-49.25922330552738</v>
      </c>
      <c r="AA17" s="33">
        <f>SUM(AA6:AA16)</f>
        <v>44935706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4495200</v>
      </c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-32305535</v>
      </c>
      <c r="D26" s="21"/>
      <c r="E26" s="22">
        <v>-44906000</v>
      </c>
      <c r="F26" s="23">
        <v>-44906000</v>
      </c>
      <c r="G26" s="23">
        <v>-258466</v>
      </c>
      <c r="H26" s="23">
        <v>-1961347</v>
      </c>
      <c r="I26" s="23">
        <v>-2386956</v>
      </c>
      <c r="J26" s="23">
        <v>-4606769</v>
      </c>
      <c r="K26" s="23"/>
      <c r="L26" s="23">
        <v>-4456</v>
      </c>
      <c r="M26" s="23">
        <v>-2132617</v>
      </c>
      <c r="N26" s="23">
        <v>-2137073</v>
      </c>
      <c r="O26" s="23"/>
      <c r="P26" s="23"/>
      <c r="Q26" s="23"/>
      <c r="R26" s="23"/>
      <c r="S26" s="23"/>
      <c r="T26" s="23"/>
      <c r="U26" s="23"/>
      <c r="V26" s="23"/>
      <c r="W26" s="23">
        <v>-6743842</v>
      </c>
      <c r="X26" s="23">
        <v>-38196370</v>
      </c>
      <c r="Y26" s="23">
        <v>31452528</v>
      </c>
      <c r="Z26" s="24">
        <v>-82.34</v>
      </c>
      <c r="AA26" s="25">
        <v>-44906000</v>
      </c>
    </row>
    <row r="27" spans="1:27" ht="12.75">
      <c r="A27" s="27" t="s">
        <v>51</v>
      </c>
      <c r="B27" s="28"/>
      <c r="C27" s="29">
        <f aca="true" t="shared" si="1" ref="C27:Y27">SUM(C21:C26)</f>
        <v>-27810335</v>
      </c>
      <c r="D27" s="29">
        <f>SUM(D21:D26)</f>
        <v>0</v>
      </c>
      <c r="E27" s="30">
        <f t="shared" si="1"/>
        <v>-44906000</v>
      </c>
      <c r="F27" s="31">
        <f t="shared" si="1"/>
        <v>-44906000</v>
      </c>
      <c r="G27" s="31">
        <f t="shared" si="1"/>
        <v>-258466</v>
      </c>
      <c r="H27" s="31">
        <f t="shared" si="1"/>
        <v>-1961347</v>
      </c>
      <c r="I27" s="31">
        <f t="shared" si="1"/>
        <v>-2386956</v>
      </c>
      <c r="J27" s="31">
        <f t="shared" si="1"/>
        <v>-4606769</v>
      </c>
      <c r="K27" s="31">
        <f t="shared" si="1"/>
        <v>0</v>
      </c>
      <c r="L27" s="31">
        <f t="shared" si="1"/>
        <v>-4456</v>
      </c>
      <c r="M27" s="31">
        <f t="shared" si="1"/>
        <v>-2132617</v>
      </c>
      <c r="N27" s="31">
        <f t="shared" si="1"/>
        <v>-2137073</v>
      </c>
      <c r="O27" s="31">
        <f t="shared" si="1"/>
        <v>0</v>
      </c>
      <c r="P27" s="31">
        <f t="shared" si="1"/>
        <v>0</v>
      </c>
      <c r="Q27" s="31">
        <f t="shared" si="1"/>
        <v>0</v>
      </c>
      <c r="R27" s="31">
        <f t="shared" si="1"/>
        <v>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-6743842</v>
      </c>
      <c r="X27" s="31">
        <f t="shared" si="1"/>
        <v>-38196370</v>
      </c>
      <c r="Y27" s="31">
        <f t="shared" si="1"/>
        <v>31452528</v>
      </c>
      <c r="Z27" s="32">
        <f>+IF(X27&lt;&gt;0,+(Y27/X27)*100,0)</f>
        <v>-82.34428559572545</v>
      </c>
      <c r="AA27" s="33">
        <f>SUM(AA21:AA26)</f>
        <v>-44906000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149122</v>
      </c>
      <c r="D35" s="21"/>
      <c r="E35" s="22">
        <v>-1100000</v>
      </c>
      <c r="F35" s="23">
        <v>-1100000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>
        <v>-550000</v>
      </c>
      <c r="Y35" s="23">
        <v>550000</v>
      </c>
      <c r="Z35" s="24">
        <v>-100</v>
      </c>
      <c r="AA35" s="25">
        <v>-1100000</v>
      </c>
    </row>
    <row r="36" spans="1:27" ht="12.75">
      <c r="A36" s="27" t="s">
        <v>57</v>
      </c>
      <c r="B36" s="28"/>
      <c r="C36" s="29">
        <f aca="true" t="shared" si="2" ref="C36:Y36">SUM(C31:C35)</f>
        <v>149122</v>
      </c>
      <c r="D36" s="29">
        <f>SUM(D31:D35)</f>
        <v>0</v>
      </c>
      <c r="E36" s="30">
        <f t="shared" si="2"/>
        <v>-1100000</v>
      </c>
      <c r="F36" s="31">
        <f t="shared" si="2"/>
        <v>-1100000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-550000</v>
      </c>
      <c r="Y36" s="31">
        <f t="shared" si="2"/>
        <v>550000</v>
      </c>
      <c r="Z36" s="32">
        <f>+IF(X36&lt;&gt;0,+(Y36/X36)*100,0)</f>
        <v>-100</v>
      </c>
      <c r="AA36" s="33">
        <f>SUM(AA31:AA35)</f>
        <v>-1100000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-2133399</v>
      </c>
      <c r="D38" s="35">
        <f>+D17+D27+D36</f>
        <v>0</v>
      </c>
      <c r="E38" s="36">
        <f t="shared" si="3"/>
        <v>-1070294</v>
      </c>
      <c r="F38" s="37">
        <f t="shared" si="3"/>
        <v>-1070294</v>
      </c>
      <c r="G38" s="37">
        <f t="shared" si="3"/>
        <v>28376650</v>
      </c>
      <c r="H38" s="37">
        <f t="shared" si="3"/>
        <v>-9151718</v>
      </c>
      <c r="I38" s="37">
        <f t="shared" si="3"/>
        <v>1337091</v>
      </c>
      <c r="J38" s="37">
        <f t="shared" si="3"/>
        <v>20562023</v>
      </c>
      <c r="K38" s="37">
        <f t="shared" si="3"/>
        <v>-6186836</v>
      </c>
      <c r="L38" s="37">
        <f t="shared" si="3"/>
        <v>-6769995</v>
      </c>
      <c r="M38" s="37">
        <f t="shared" si="3"/>
        <v>16463909</v>
      </c>
      <c r="N38" s="37">
        <f t="shared" si="3"/>
        <v>3507078</v>
      </c>
      <c r="O38" s="37">
        <f t="shared" si="3"/>
        <v>0</v>
      </c>
      <c r="P38" s="37">
        <f t="shared" si="3"/>
        <v>0</v>
      </c>
      <c r="Q38" s="37">
        <f t="shared" si="3"/>
        <v>0</v>
      </c>
      <c r="R38" s="37">
        <f t="shared" si="3"/>
        <v>0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24069101</v>
      </c>
      <c r="X38" s="37">
        <f t="shared" si="3"/>
        <v>21979825</v>
      </c>
      <c r="Y38" s="37">
        <f t="shared" si="3"/>
        <v>2089276</v>
      </c>
      <c r="Z38" s="38">
        <f>+IF(X38&lt;&gt;0,+(Y38/X38)*100,0)</f>
        <v>9.505425998614639</v>
      </c>
      <c r="AA38" s="39">
        <f>+AA17+AA27+AA36</f>
        <v>-1070294</v>
      </c>
    </row>
    <row r="39" spans="1:27" ht="12.75">
      <c r="A39" s="26" t="s">
        <v>59</v>
      </c>
      <c r="B39" s="20"/>
      <c r="C39" s="35">
        <v>6355430</v>
      </c>
      <c r="D39" s="35"/>
      <c r="E39" s="36">
        <v>6355431</v>
      </c>
      <c r="F39" s="37">
        <v>6355431</v>
      </c>
      <c r="G39" s="37">
        <v>4222032</v>
      </c>
      <c r="H39" s="37">
        <v>32598682</v>
      </c>
      <c r="I39" s="37">
        <v>23446964</v>
      </c>
      <c r="J39" s="37">
        <v>4222032</v>
      </c>
      <c r="K39" s="37">
        <v>24784055</v>
      </c>
      <c r="L39" s="37">
        <v>18597219</v>
      </c>
      <c r="M39" s="37">
        <v>11827224</v>
      </c>
      <c r="N39" s="37">
        <v>24784055</v>
      </c>
      <c r="O39" s="37"/>
      <c r="P39" s="37"/>
      <c r="Q39" s="37"/>
      <c r="R39" s="37"/>
      <c r="S39" s="37"/>
      <c r="T39" s="37"/>
      <c r="U39" s="37"/>
      <c r="V39" s="37"/>
      <c r="W39" s="37">
        <v>4222032</v>
      </c>
      <c r="X39" s="37">
        <v>6355431</v>
      </c>
      <c r="Y39" s="37">
        <v>-2133399</v>
      </c>
      <c r="Z39" s="38">
        <v>-33.57</v>
      </c>
      <c r="AA39" s="39">
        <v>6355431</v>
      </c>
    </row>
    <row r="40" spans="1:27" ht="12.75">
      <c r="A40" s="45" t="s">
        <v>60</v>
      </c>
      <c r="B40" s="46"/>
      <c r="C40" s="47">
        <v>4222031</v>
      </c>
      <c r="D40" s="47"/>
      <c r="E40" s="48">
        <v>5285137</v>
      </c>
      <c r="F40" s="49">
        <v>5285137</v>
      </c>
      <c r="G40" s="49">
        <v>32598682</v>
      </c>
      <c r="H40" s="49">
        <v>23446964</v>
      </c>
      <c r="I40" s="49">
        <v>24784055</v>
      </c>
      <c r="J40" s="49">
        <v>24784055</v>
      </c>
      <c r="K40" s="49">
        <v>18597219</v>
      </c>
      <c r="L40" s="49">
        <v>11827224</v>
      </c>
      <c r="M40" s="49">
        <v>28291133</v>
      </c>
      <c r="N40" s="49">
        <v>28291133</v>
      </c>
      <c r="O40" s="49"/>
      <c r="P40" s="49"/>
      <c r="Q40" s="49"/>
      <c r="R40" s="49"/>
      <c r="S40" s="49"/>
      <c r="T40" s="49"/>
      <c r="U40" s="49"/>
      <c r="V40" s="49"/>
      <c r="W40" s="49"/>
      <c r="X40" s="49">
        <v>28335256</v>
      </c>
      <c r="Y40" s="49">
        <v>-28335256</v>
      </c>
      <c r="Z40" s="50">
        <v>-100</v>
      </c>
      <c r="AA40" s="51">
        <v>5285137</v>
      </c>
    </row>
    <row r="41" spans="1:27" ht="12.75">
      <c r="A41" s="52" t="s">
        <v>84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85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86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>
        <v>181498227</v>
      </c>
      <c r="F6" s="23">
        <v>181498227</v>
      </c>
      <c r="G6" s="23">
        <v>17266076</v>
      </c>
      <c r="H6" s="23">
        <v>20738733</v>
      </c>
      <c r="I6" s="23">
        <v>27377450</v>
      </c>
      <c r="J6" s="23">
        <v>65382259</v>
      </c>
      <c r="K6" s="23">
        <v>27036586</v>
      </c>
      <c r="L6" s="23">
        <v>27512478</v>
      </c>
      <c r="M6" s="23">
        <v>11805568</v>
      </c>
      <c r="N6" s="23">
        <v>66354632</v>
      </c>
      <c r="O6" s="23">
        <v>14280084</v>
      </c>
      <c r="P6" s="23">
        <v>17315295</v>
      </c>
      <c r="Q6" s="23">
        <v>18447639</v>
      </c>
      <c r="R6" s="23">
        <v>50043018</v>
      </c>
      <c r="S6" s="23"/>
      <c r="T6" s="23"/>
      <c r="U6" s="23"/>
      <c r="V6" s="23"/>
      <c r="W6" s="23">
        <v>181779909</v>
      </c>
      <c r="X6" s="23">
        <v>136123668</v>
      </c>
      <c r="Y6" s="23">
        <v>45656241</v>
      </c>
      <c r="Z6" s="24">
        <v>33.54</v>
      </c>
      <c r="AA6" s="25">
        <v>181498227</v>
      </c>
    </row>
    <row r="7" spans="1:27" ht="12.75">
      <c r="A7" s="26" t="s">
        <v>34</v>
      </c>
      <c r="B7" s="20"/>
      <c r="C7" s="21">
        <v>854957285</v>
      </c>
      <c r="D7" s="21"/>
      <c r="E7" s="22">
        <v>1048678742</v>
      </c>
      <c r="F7" s="23">
        <v>1048678742</v>
      </c>
      <c r="G7" s="23">
        <v>47719551</v>
      </c>
      <c r="H7" s="23">
        <v>47356720</v>
      </c>
      <c r="I7" s="23">
        <v>66633822</v>
      </c>
      <c r="J7" s="23">
        <v>161710093</v>
      </c>
      <c r="K7" s="23">
        <v>66810357</v>
      </c>
      <c r="L7" s="23">
        <v>58134771</v>
      </c>
      <c r="M7" s="23">
        <v>42576048</v>
      </c>
      <c r="N7" s="23">
        <v>167521176</v>
      </c>
      <c r="O7" s="23">
        <v>61667070</v>
      </c>
      <c r="P7" s="23">
        <v>51311318</v>
      </c>
      <c r="Q7" s="23">
        <v>55354709</v>
      </c>
      <c r="R7" s="23">
        <v>168333097</v>
      </c>
      <c r="S7" s="23"/>
      <c r="T7" s="23"/>
      <c r="U7" s="23"/>
      <c r="V7" s="23"/>
      <c r="W7" s="23">
        <v>497564366</v>
      </c>
      <c r="X7" s="23">
        <v>786509055</v>
      </c>
      <c r="Y7" s="23">
        <v>-288944689</v>
      </c>
      <c r="Z7" s="24">
        <v>-36.74</v>
      </c>
      <c r="AA7" s="25">
        <v>1048678742</v>
      </c>
    </row>
    <row r="8" spans="1:27" ht="12.75">
      <c r="A8" s="26" t="s">
        <v>35</v>
      </c>
      <c r="B8" s="20"/>
      <c r="C8" s="21">
        <v>53057431</v>
      </c>
      <c r="D8" s="21"/>
      <c r="E8" s="22">
        <v>81343338</v>
      </c>
      <c r="F8" s="23">
        <v>81343338</v>
      </c>
      <c r="G8" s="23">
        <v>6857354</v>
      </c>
      <c r="H8" s="23">
        <v>9178839</v>
      </c>
      <c r="I8" s="23">
        <v>6164435</v>
      </c>
      <c r="J8" s="23">
        <v>22200628</v>
      </c>
      <c r="K8" s="23">
        <v>6213162</v>
      </c>
      <c r="L8" s="23">
        <v>11526785</v>
      </c>
      <c r="M8" s="23">
        <v>10525407</v>
      </c>
      <c r="N8" s="23">
        <v>28265354</v>
      </c>
      <c r="O8" s="23">
        <v>7805151</v>
      </c>
      <c r="P8" s="23">
        <v>7039275</v>
      </c>
      <c r="Q8" s="23">
        <v>10051504</v>
      </c>
      <c r="R8" s="23">
        <v>24895930</v>
      </c>
      <c r="S8" s="23"/>
      <c r="T8" s="23"/>
      <c r="U8" s="23"/>
      <c r="V8" s="23"/>
      <c r="W8" s="23">
        <v>75361912</v>
      </c>
      <c r="X8" s="23">
        <v>61007508</v>
      </c>
      <c r="Y8" s="23">
        <v>14354404</v>
      </c>
      <c r="Z8" s="24">
        <v>23.53</v>
      </c>
      <c r="AA8" s="25">
        <v>81343338</v>
      </c>
    </row>
    <row r="9" spans="1:27" ht="12.75">
      <c r="A9" s="26" t="s">
        <v>36</v>
      </c>
      <c r="B9" s="20"/>
      <c r="C9" s="21">
        <v>405395796</v>
      </c>
      <c r="D9" s="21"/>
      <c r="E9" s="22">
        <v>388792000</v>
      </c>
      <c r="F9" s="23">
        <v>388792000</v>
      </c>
      <c r="G9" s="23">
        <v>160771000</v>
      </c>
      <c r="H9" s="23">
        <v>2093000</v>
      </c>
      <c r="I9" s="23"/>
      <c r="J9" s="23">
        <v>162864000</v>
      </c>
      <c r="K9" s="23"/>
      <c r="L9" s="23"/>
      <c r="M9" s="23">
        <v>128121000</v>
      </c>
      <c r="N9" s="23">
        <v>128121000</v>
      </c>
      <c r="O9" s="23"/>
      <c r="P9" s="23"/>
      <c r="Q9" s="23">
        <v>96803000</v>
      </c>
      <c r="R9" s="23">
        <v>96803000</v>
      </c>
      <c r="S9" s="23"/>
      <c r="T9" s="23"/>
      <c r="U9" s="23"/>
      <c r="V9" s="23"/>
      <c r="W9" s="23">
        <v>387788000</v>
      </c>
      <c r="X9" s="23">
        <v>388792000</v>
      </c>
      <c r="Y9" s="23">
        <v>-1004000</v>
      </c>
      <c r="Z9" s="24">
        <v>-0.26</v>
      </c>
      <c r="AA9" s="25">
        <v>388792000</v>
      </c>
    </row>
    <row r="10" spans="1:27" ht="12.75">
      <c r="A10" s="26" t="s">
        <v>37</v>
      </c>
      <c r="B10" s="20"/>
      <c r="C10" s="21">
        <v>117246706</v>
      </c>
      <c r="D10" s="21"/>
      <c r="E10" s="22">
        <v>113363000</v>
      </c>
      <c r="F10" s="23">
        <v>113363000</v>
      </c>
      <c r="G10" s="23">
        <v>43610000</v>
      </c>
      <c r="H10" s="23"/>
      <c r="I10" s="23"/>
      <c r="J10" s="23">
        <v>43610000</v>
      </c>
      <c r="K10" s="23"/>
      <c r="L10" s="23"/>
      <c r="M10" s="23">
        <v>37015000</v>
      </c>
      <c r="N10" s="23">
        <v>37015000</v>
      </c>
      <c r="O10" s="23"/>
      <c r="P10" s="23"/>
      <c r="Q10" s="23">
        <v>32738000</v>
      </c>
      <c r="R10" s="23">
        <v>32738000</v>
      </c>
      <c r="S10" s="23"/>
      <c r="T10" s="23"/>
      <c r="U10" s="23"/>
      <c r="V10" s="23"/>
      <c r="W10" s="23">
        <v>113363000</v>
      </c>
      <c r="X10" s="23">
        <v>85022253</v>
      </c>
      <c r="Y10" s="23">
        <v>28340747</v>
      </c>
      <c r="Z10" s="24">
        <v>33.33</v>
      </c>
      <c r="AA10" s="25">
        <v>113363000</v>
      </c>
    </row>
    <row r="11" spans="1:27" ht="12.75">
      <c r="A11" s="26" t="s">
        <v>38</v>
      </c>
      <c r="B11" s="20"/>
      <c r="C11" s="21">
        <v>3230005</v>
      </c>
      <c r="D11" s="21"/>
      <c r="E11" s="22">
        <v>122603996</v>
      </c>
      <c r="F11" s="23">
        <v>122603996</v>
      </c>
      <c r="G11" s="23">
        <v>604279</v>
      </c>
      <c r="H11" s="23">
        <v>912649</v>
      </c>
      <c r="I11" s="23">
        <v>3710100</v>
      </c>
      <c r="J11" s="23">
        <v>5227028</v>
      </c>
      <c r="K11" s="23">
        <v>2382844</v>
      </c>
      <c r="L11" s="23">
        <v>1475744</v>
      </c>
      <c r="M11" s="23">
        <v>627260</v>
      </c>
      <c r="N11" s="23">
        <v>4485848</v>
      </c>
      <c r="O11" s="23">
        <v>809020</v>
      </c>
      <c r="P11" s="23">
        <v>1259088</v>
      </c>
      <c r="Q11" s="23">
        <v>709470</v>
      </c>
      <c r="R11" s="23">
        <v>2777578</v>
      </c>
      <c r="S11" s="23"/>
      <c r="T11" s="23"/>
      <c r="U11" s="23"/>
      <c r="V11" s="23"/>
      <c r="W11" s="23">
        <v>12490454</v>
      </c>
      <c r="X11" s="23">
        <v>91953000</v>
      </c>
      <c r="Y11" s="23">
        <v>-79462546</v>
      </c>
      <c r="Z11" s="24">
        <v>-86.42</v>
      </c>
      <c r="AA11" s="25">
        <v>122603996</v>
      </c>
    </row>
    <row r="12" spans="1:27" ht="12.75">
      <c r="A12" s="26" t="s">
        <v>39</v>
      </c>
      <c r="B12" s="20"/>
      <c r="C12" s="21">
        <v>17251</v>
      </c>
      <c r="D12" s="21"/>
      <c r="E12" s="22">
        <v>18122</v>
      </c>
      <c r="F12" s="23">
        <v>18122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>
        <v>13590</v>
      </c>
      <c r="Y12" s="23">
        <v>-13590</v>
      </c>
      <c r="Z12" s="24">
        <v>-100</v>
      </c>
      <c r="AA12" s="25">
        <v>18122</v>
      </c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-1218348033</v>
      </c>
      <c r="D14" s="21"/>
      <c r="E14" s="22">
        <v>-1705587375</v>
      </c>
      <c r="F14" s="23">
        <v>-95946761</v>
      </c>
      <c r="G14" s="23">
        <v>-186042345</v>
      </c>
      <c r="H14" s="23">
        <v>-87214552</v>
      </c>
      <c r="I14" s="23">
        <v>-106751028</v>
      </c>
      <c r="J14" s="23">
        <v>-380007925</v>
      </c>
      <c r="K14" s="23">
        <v>-94614946</v>
      </c>
      <c r="L14" s="23">
        <v>-103811475</v>
      </c>
      <c r="M14" s="23">
        <v>-157975913</v>
      </c>
      <c r="N14" s="23">
        <v>-356402334</v>
      </c>
      <c r="O14" s="23">
        <v>-104567558</v>
      </c>
      <c r="P14" s="23">
        <v>-93486116</v>
      </c>
      <c r="Q14" s="23">
        <v>-145528996</v>
      </c>
      <c r="R14" s="23">
        <v>-343582670</v>
      </c>
      <c r="S14" s="23"/>
      <c r="T14" s="23"/>
      <c r="U14" s="23"/>
      <c r="V14" s="23"/>
      <c r="W14" s="23">
        <v>-1079992929</v>
      </c>
      <c r="X14" s="23">
        <v>-79768209</v>
      </c>
      <c r="Y14" s="23">
        <v>-1000224720</v>
      </c>
      <c r="Z14" s="24">
        <v>1253.91</v>
      </c>
      <c r="AA14" s="25">
        <v>-95946761</v>
      </c>
    </row>
    <row r="15" spans="1:27" ht="12.75">
      <c r="A15" s="26" t="s">
        <v>42</v>
      </c>
      <c r="B15" s="20"/>
      <c r="C15" s="21">
        <v>-119480326</v>
      </c>
      <c r="D15" s="21"/>
      <c r="E15" s="22">
        <v>-105979992</v>
      </c>
      <c r="F15" s="23">
        <v>-384724</v>
      </c>
      <c r="G15" s="23">
        <v>-1340</v>
      </c>
      <c r="H15" s="23">
        <v>-60111</v>
      </c>
      <c r="I15" s="23">
        <v>-5853</v>
      </c>
      <c r="J15" s="23">
        <v>-67304</v>
      </c>
      <c r="K15" s="23">
        <v>-1968</v>
      </c>
      <c r="L15" s="23">
        <v>-5345</v>
      </c>
      <c r="M15" s="23"/>
      <c r="N15" s="23">
        <v>-7313</v>
      </c>
      <c r="O15" s="23">
        <v>-5</v>
      </c>
      <c r="P15" s="23">
        <v>-7594</v>
      </c>
      <c r="Q15" s="23">
        <v>-12238</v>
      </c>
      <c r="R15" s="23">
        <v>-19837</v>
      </c>
      <c r="S15" s="23"/>
      <c r="T15" s="23"/>
      <c r="U15" s="23"/>
      <c r="V15" s="23"/>
      <c r="W15" s="23">
        <v>-94454</v>
      </c>
      <c r="X15" s="23">
        <v>-236749</v>
      </c>
      <c r="Y15" s="23">
        <v>142295</v>
      </c>
      <c r="Z15" s="24">
        <v>-60.1</v>
      </c>
      <c r="AA15" s="25">
        <v>-384724</v>
      </c>
    </row>
    <row r="16" spans="1:27" ht="12.75">
      <c r="A16" s="26" t="s">
        <v>43</v>
      </c>
      <c r="B16" s="20"/>
      <c r="C16" s="21"/>
      <c r="D16" s="21"/>
      <c r="E16" s="22">
        <v>-32850000</v>
      </c>
      <c r="F16" s="23">
        <v>-127465</v>
      </c>
      <c r="G16" s="23">
        <v>-584901</v>
      </c>
      <c r="H16" s="23">
        <v>-1689458</v>
      </c>
      <c r="I16" s="23">
        <v>-2070141</v>
      </c>
      <c r="J16" s="23">
        <v>-4344500</v>
      </c>
      <c r="K16" s="23">
        <v>-2676729</v>
      </c>
      <c r="L16" s="23">
        <v>-4714413</v>
      </c>
      <c r="M16" s="23">
        <v>-3841197</v>
      </c>
      <c r="N16" s="23">
        <v>-11232339</v>
      </c>
      <c r="O16" s="23">
        <v>-3902456</v>
      </c>
      <c r="P16" s="23">
        <v>-3811654</v>
      </c>
      <c r="Q16" s="23">
        <v>-4197810</v>
      </c>
      <c r="R16" s="23">
        <v>-11911920</v>
      </c>
      <c r="S16" s="23"/>
      <c r="T16" s="23"/>
      <c r="U16" s="23"/>
      <c r="V16" s="23"/>
      <c r="W16" s="23">
        <v>-27488759</v>
      </c>
      <c r="X16" s="23">
        <v>-138721</v>
      </c>
      <c r="Y16" s="23">
        <v>-27350038</v>
      </c>
      <c r="Z16" s="24">
        <v>19715.86</v>
      </c>
      <c r="AA16" s="25">
        <v>-127465</v>
      </c>
    </row>
    <row r="17" spans="1:27" ht="12.75">
      <c r="A17" s="27" t="s">
        <v>44</v>
      </c>
      <c r="B17" s="28"/>
      <c r="C17" s="29">
        <f aca="true" t="shared" si="0" ref="C17:Y17">SUM(C6:C16)</f>
        <v>96076115</v>
      </c>
      <c r="D17" s="29">
        <f>SUM(D6:D16)</f>
        <v>0</v>
      </c>
      <c r="E17" s="30">
        <f t="shared" si="0"/>
        <v>91880058</v>
      </c>
      <c r="F17" s="31">
        <f t="shared" si="0"/>
        <v>1839838475</v>
      </c>
      <c r="G17" s="31">
        <f t="shared" si="0"/>
        <v>90199674</v>
      </c>
      <c r="H17" s="31">
        <f t="shared" si="0"/>
        <v>-8684180</v>
      </c>
      <c r="I17" s="31">
        <f t="shared" si="0"/>
        <v>-4941215</v>
      </c>
      <c r="J17" s="31">
        <f t="shared" si="0"/>
        <v>76574279</v>
      </c>
      <c r="K17" s="31">
        <f t="shared" si="0"/>
        <v>5149306</v>
      </c>
      <c r="L17" s="31">
        <f t="shared" si="0"/>
        <v>-9881455</v>
      </c>
      <c r="M17" s="31">
        <f t="shared" si="0"/>
        <v>68853173</v>
      </c>
      <c r="N17" s="31">
        <f t="shared" si="0"/>
        <v>64121024</v>
      </c>
      <c r="O17" s="31">
        <f t="shared" si="0"/>
        <v>-23908694</v>
      </c>
      <c r="P17" s="31">
        <f t="shared" si="0"/>
        <v>-20380388</v>
      </c>
      <c r="Q17" s="31">
        <f t="shared" si="0"/>
        <v>64365278</v>
      </c>
      <c r="R17" s="31">
        <f t="shared" si="0"/>
        <v>20076196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160771499</v>
      </c>
      <c r="X17" s="31">
        <f t="shared" si="0"/>
        <v>1469277395</v>
      </c>
      <c r="Y17" s="31">
        <f t="shared" si="0"/>
        <v>-1308505896</v>
      </c>
      <c r="Z17" s="32">
        <f>+IF(X17&lt;&gt;0,+(Y17/X17)*100,0)</f>
        <v>-89.0577844900418</v>
      </c>
      <c r="AA17" s="33">
        <f>SUM(AA6:AA16)</f>
        <v>1839838475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18878629</v>
      </c>
      <c r="D21" s="21"/>
      <c r="E21" s="22">
        <v>20000000</v>
      </c>
      <c r="F21" s="23">
        <v>40000000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>
        <v>40000000</v>
      </c>
    </row>
    <row r="22" spans="1:27" ht="12.75">
      <c r="A22" s="26" t="s">
        <v>47</v>
      </c>
      <c r="B22" s="20"/>
      <c r="C22" s="21"/>
      <c r="D22" s="21"/>
      <c r="E22" s="43">
        <v>287983000</v>
      </c>
      <c r="F22" s="40">
        <v>287983000</v>
      </c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>
        <v>287983000</v>
      </c>
    </row>
    <row r="23" spans="1:27" ht="12.75">
      <c r="A23" s="26" t="s">
        <v>48</v>
      </c>
      <c r="B23" s="20"/>
      <c r="C23" s="44"/>
      <c r="D23" s="44"/>
      <c r="E23" s="22">
        <v>35000000</v>
      </c>
      <c r="F23" s="23">
        <v>35000000</v>
      </c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>
        <v>35000000</v>
      </c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-93156133</v>
      </c>
      <c r="D26" s="21"/>
      <c r="E26" s="22">
        <v>-133362996</v>
      </c>
      <c r="F26" s="23">
        <v>-153362</v>
      </c>
      <c r="G26" s="23">
        <v>-9529387</v>
      </c>
      <c r="H26" s="23">
        <v>-3410141</v>
      </c>
      <c r="I26" s="23">
        <v>-5151288</v>
      </c>
      <c r="J26" s="23">
        <v>-18090816</v>
      </c>
      <c r="K26" s="23">
        <v>-31494737</v>
      </c>
      <c r="L26" s="23">
        <v>-6839637</v>
      </c>
      <c r="M26" s="23">
        <v>-18668046</v>
      </c>
      <c r="N26" s="23">
        <v>-57002420</v>
      </c>
      <c r="O26" s="23">
        <v>-10254995</v>
      </c>
      <c r="P26" s="23">
        <v>-7821234</v>
      </c>
      <c r="Q26" s="23">
        <v>-10569769</v>
      </c>
      <c r="R26" s="23">
        <v>-28645998</v>
      </c>
      <c r="S26" s="23"/>
      <c r="T26" s="23"/>
      <c r="U26" s="23"/>
      <c r="V26" s="23"/>
      <c r="W26" s="23">
        <v>-103739234</v>
      </c>
      <c r="X26" s="23">
        <v>-114227</v>
      </c>
      <c r="Y26" s="23">
        <v>-103625007</v>
      </c>
      <c r="Z26" s="24">
        <v>90718.49</v>
      </c>
      <c r="AA26" s="25">
        <v>-153362</v>
      </c>
    </row>
    <row r="27" spans="1:27" ht="12.75">
      <c r="A27" s="27" t="s">
        <v>51</v>
      </c>
      <c r="B27" s="28"/>
      <c r="C27" s="29">
        <f aca="true" t="shared" si="1" ref="C27:Y27">SUM(C21:C26)</f>
        <v>-74277504</v>
      </c>
      <c r="D27" s="29">
        <f>SUM(D21:D26)</f>
        <v>0</v>
      </c>
      <c r="E27" s="30">
        <f t="shared" si="1"/>
        <v>209620004</v>
      </c>
      <c r="F27" s="31">
        <f t="shared" si="1"/>
        <v>362829638</v>
      </c>
      <c r="G27" s="31">
        <f t="shared" si="1"/>
        <v>-9529387</v>
      </c>
      <c r="H27" s="31">
        <f t="shared" si="1"/>
        <v>-3410141</v>
      </c>
      <c r="I27" s="31">
        <f t="shared" si="1"/>
        <v>-5151288</v>
      </c>
      <c r="J27" s="31">
        <f t="shared" si="1"/>
        <v>-18090816</v>
      </c>
      <c r="K27" s="31">
        <f t="shared" si="1"/>
        <v>-31494737</v>
      </c>
      <c r="L27" s="31">
        <f t="shared" si="1"/>
        <v>-6839637</v>
      </c>
      <c r="M27" s="31">
        <f t="shared" si="1"/>
        <v>-18668046</v>
      </c>
      <c r="N27" s="31">
        <f t="shared" si="1"/>
        <v>-57002420</v>
      </c>
      <c r="O27" s="31">
        <f t="shared" si="1"/>
        <v>-10254995</v>
      </c>
      <c r="P27" s="31">
        <f t="shared" si="1"/>
        <v>-7821234</v>
      </c>
      <c r="Q27" s="31">
        <f t="shared" si="1"/>
        <v>-10569769</v>
      </c>
      <c r="R27" s="31">
        <f t="shared" si="1"/>
        <v>-28645998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-103739234</v>
      </c>
      <c r="X27" s="31">
        <f t="shared" si="1"/>
        <v>-114227</v>
      </c>
      <c r="Y27" s="31">
        <f t="shared" si="1"/>
        <v>-103625007</v>
      </c>
      <c r="Z27" s="32">
        <f>+IF(X27&lt;&gt;0,+(Y27/X27)*100,0)</f>
        <v>90718.48774808057</v>
      </c>
      <c r="AA27" s="33">
        <f>SUM(AA21:AA26)</f>
        <v>362829638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>
        <v>10000000</v>
      </c>
      <c r="F31" s="23">
        <v>10000000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>
        <v>10000000</v>
      </c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>
        <v>-12848525</v>
      </c>
      <c r="D33" s="21"/>
      <c r="E33" s="22">
        <v>15000000</v>
      </c>
      <c r="F33" s="23">
        <v>15000000</v>
      </c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>
        <v>15000000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-12848525</v>
      </c>
      <c r="D36" s="29">
        <f>SUM(D31:D35)</f>
        <v>0</v>
      </c>
      <c r="E36" s="30">
        <f t="shared" si="2"/>
        <v>25000000</v>
      </c>
      <c r="F36" s="31">
        <f t="shared" si="2"/>
        <v>25000000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25000000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8950086</v>
      </c>
      <c r="D38" s="35">
        <f>+D17+D27+D36</f>
        <v>0</v>
      </c>
      <c r="E38" s="36">
        <f t="shared" si="3"/>
        <v>326500062</v>
      </c>
      <c r="F38" s="37">
        <f t="shared" si="3"/>
        <v>2227668113</v>
      </c>
      <c r="G38" s="37">
        <f t="shared" si="3"/>
        <v>80670287</v>
      </c>
      <c r="H38" s="37">
        <f t="shared" si="3"/>
        <v>-12094321</v>
      </c>
      <c r="I38" s="37">
        <f t="shared" si="3"/>
        <v>-10092503</v>
      </c>
      <c r="J38" s="37">
        <f t="shared" si="3"/>
        <v>58483463</v>
      </c>
      <c r="K38" s="37">
        <f t="shared" si="3"/>
        <v>-26345431</v>
      </c>
      <c r="L38" s="37">
        <f t="shared" si="3"/>
        <v>-16721092</v>
      </c>
      <c r="M38" s="37">
        <f t="shared" si="3"/>
        <v>50185127</v>
      </c>
      <c r="N38" s="37">
        <f t="shared" si="3"/>
        <v>7118604</v>
      </c>
      <c r="O38" s="37">
        <f t="shared" si="3"/>
        <v>-34163689</v>
      </c>
      <c r="P38" s="37">
        <f t="shared" si="3"/>
        <v>-28201622</v>
      </c>
      <c r="Q38" s="37">
        <f t="shared" si="3"/>
        <v>53795509</v>
      </c>
      <c r="R38" s="37">
        <f t="shared" si="3"/>
        <v>-8569802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57032265</v>
      </c>
      <c r="X38" s="37">
        <f t="shared" si="3"/>
        <v>1469163168</v>
      </c>
      <c r="Y38" s="37">
        <f t="shared" si="3"/>
        <v>-1412130903</v>
      </c>
      <c r="Z38" s="38">
        <f>+IF(X38&lt;&gt;0,+(Y38/X38)*100,0)</f>
        <v>-96.11804418717908</v>
      </c>
      <c r="AA38" s="39">
        <f>+AA17+AA27+AA36</f>
        <v>2227668113</v>
      </c>
    </row>
    <row r="39" spans="1:27" ht="12.75">
      <c r="A39" s="26" t="s">
        <v>59</v>
      </c>
      <c r="B39" s="20"/>
      <c r="C39" s="35">
        <v>-33240</v>
      </c>
      <c r="D39" s="35"/>
      <c r="E39" s="36">
        <v>-322324000</v>
      </c>
      <c r="F39" s="37">
        <v>-322324000</v>
      </c>
      <c r="G39" s="37">
        <v>322332913</v>
      </c>
      <c r="H39" s="37">
        <v>403003200</v>
      </c>
      <c r="I39" s="37">
        <v>390908879</v>
      </c>
      <c r="J39" s="37">
        <v>322332913</v>
      </c>
      <c r="K39" s="37">
        <v>380816376</v>
      </c>
      <c r="L39" s="37">
        <v>354470945</v>
      </c>
      <c r="M39" s="37">
        <v>337749853</v>
      </c>
      <c r="N39" s="37">
        <v>380816376</v>
      </c>
      <c r="O39" s="37">
        <v>387934980</v>
      </c>
      <c r="P39" s="37">
        <v>353771291</v>
      </c>
      <c r="Q39" s="37">
        <v>325569669</v>
      </c>
      <c r="R39" s="37">
        <v>387934980</v>
      </c>
      <c r="S39" s="37"/>
      <c r="T39" s="37"/>
      <c r="U39" s="37"/>
      <c r="V39" s="37"/>
      <c r="W39" s="37">
        <v>322332913</v>
      </c>
      <c r="X39" s="37">
        <v>-322324000</v>
      </c>
      <c r="Y39" s="37">
        <v>644656913</v>
      </c>
      <c r="Z39" s="38">
        <v>-200</v>
      </c>
      <c r="AA39" s="39">
        <v>-322324000</v>
      </c>
    </row>
    <row r="40" spans="1:27" ht="12.75">
      <c r="A40" s="45" t="s">
        <v>60</v>
      </c>
      <c r="B40" s="46"/>
      <c r="C40" s="47">
        <v>8916846</v>
      </c>
      <c r="D40" s="47"/>
      <c r="E40" s="48">
        <v>4176062</v>
      </c>
      <c r="F40" s="49">
        <v>1905344113</v>
      </c>
      <c r="G40" s="49">
        <v>403003200</v>
      </c>
      <c r="H40" s="49">
        <v>390908879</v>
      </c>
      <c r="I40" s="49">
        <v>380816376</v>
      </c>
      <c r="J40" s="49">
        <v>380816376</v>
      </c>
      <c r="K40" s="49">
        <v>354470945</v>
      </c>
      <c r="L40" s="49">
        <v>337749853</v>
      </c>
      <c r="M40" s="49">
        <v>387934980</v>
      </c>
      <c r="N40" s="49">
        <v>387934980</v>
      </c>
      <c r="O40" s="49">
        <v>353771291</v>
      </c>
      <c r="P40" s="49">
        <v>325569669</v>
      </c>
      <c r="Q40" s="49">
        <v>379365178</v>
      </c>
      <c r="R40" s="49">
        <v>379365178</v>
      </c>
      <c r="S40" s="49"/>
      <c r="T40" s="49"/>
      <c r="U40" s="49"/>
      <c r="V40" s="49"/>
      <c r="W40" s="49">
        <v>379365178</v>
      </c>
      <c r="X40" s="49">
        <v>1146839168</v>
      </c>
      <c r="Y40" s="49">
        <v>-767473990</v>
      </c>
      <c r="Z40" s="50">
        <v>-66.92</v>
      </c>
      <c r="AA40" s="51">
        <v>1905344113</v>
      </c>
    </row>
    <row r="41" spans="1:27" ht="12.75">
      <c r="A41" s="52" t="s">
        <v>84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85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2017-05-05T07:33:26Z</dcterms:created>
  <dcterms:modified xsi:type="dcterms:W3CDTF">2017-05-05T07:33:26Z</dcterms:modified>
  <cp:category/>
  <cp:version/>
  <cp:contentType/>
  <cp:contentStatus/>
</cp:coreProperties>
</file>