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4" sheetId="9" r:id="rId9"/>
    <sheet name="GT485" sheetId="10" r:id="rId10"/>
    <sheet name="DC48" sheetId="11" r:id="rId11"/>
    <sheet name="Summary" sheetId="12" r:id="rId12"/>
  </sheets>
  <definedNames>
    <definedName name="_xlnm.Print_Area" localSheetId="6">'DC42'!$A$1:$AA$43</definedName>
    <definedName name="_xlnm.Print_Area" localSheetId="10">'DC48'!$A$1:$AA$43</definedName>
    <definedName name="_xlnm.Print_Area" localSheetId="0">'EKU'!$A$1:$AA$43</definedName>
    <definedName name="_xlnm.Print_Area" localSheetId="3">'GT421'!$A$1:$AA$43</definedName>
    <definedName name="_xlnm.Print_Area" localSheetId="4">'GT422'!$A$1:$AA$43</definedName>
    <definedName name="_xlnm.Print_Area" localSheetId="5">'GT423'!$A$1:$AA$43</definedName>
    <definedName name="_xlnm.Print_Area" localSheetId="7">'GT481'!$A$1:$AA$43</definedName>
    <definedName name="_xlnm.Print_Area" localSheetId="8">'GT484'!$A$1:$AA$43</definedName>
    <definedName name="_xlnm.Print_Area" localSheetId="9">'GT485'!$A$1:$AA$43</definedName>
    <definedName name="_xlnm.Print_Area" localSheetId="1">'JHB'!$A$1:$AA$43</definedName>
    <definedName name="_xlnm.Print_Area" localSheetId="11">'Summary'!$A$1:$AA$43</definedName>
    <definedName name="_xlnm.Print_Area" localSheetId="2">'TSH'!$A$1:$AA$43</definedName>
  </definedNames>
  <calcPr fullCalcOnLoad="1"/>
</workbook>
</file>

<file path=xl/sharedStrings.xml><?xml version="1.0" encoding="utf-8"?>
<sst xmlns="http://schemas.openxmlformats.org/spreadsheetml/2006/main" count="828" uniqueCount="75">
  <si>
    <t>Gauteng: Ekurhuleni Metro(EKU) - Table C7 Quarterly Budget Statement - Cash Flows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</si>
  <si>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</si>
  <si>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</si>
  <si>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</si>
  <si>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</si>
  <si>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</si>
  <si>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</si>
  <si>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</si>
  <si>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</si>
  <si>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</si>
  <si>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</si>
  <si>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</si>
  <si>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</si>
  <si>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</si>
  <si>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</si>
  <si>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</si>
  <si>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</si>
  <si>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</si>
  <si>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</si>
  <si>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</si>
  <si>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</si>
  <si>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</si>
  <si>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</si>
  <si>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</si>
  <si>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</si>
  <si>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</si>
  <si>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</si>
  <si>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</si>
  <si>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</si>
  <si>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</si>
  <si>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</si>
  <si>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</si>
  <si>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</si>
  <si>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</si>
  <si>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</si>
  <si>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</si>
  <si>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</si>
  <si>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</si>
  <si>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</si>
  <si>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</si>
  <si>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</si>
  <si>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</si>
  <si>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</si>
  <si>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</si>
  <si>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</si>
  <si>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</si>
  <si>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</si>
  <si>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</si>
  <si>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</si>
  <si>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</si>
  <si>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</si>
  <si>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</si>
  <si>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</si>
  <si>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</si>
  <si>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</si>
  <si>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</si>
  <si>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</si>
  <si>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</si>
  <si>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</si>
  <si>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</si>
  <si>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</si>
  <si>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Johannesburg(JHB) - Table C7 Quarterly Budget Statement - Cash Flows for 3rd Quarter ended 31 March 2017 (Figures Finalised as at 2017/05/04)</t>
  </si>
  <si>
    <t>Gauteng: City Of Tshwane(TSH) - Table C7 Quarterly Budget Statement - Cash Flows for 3rd Quarter ended 31 March 2017 (Figures Finalised as at 2017/05/04)</t>
  </si>
  <si>
    <t>Gauteng: Emfuleni(GT421) - Table C7 Quarterly Budget Statement - Cash Flows for 3rd Quarter ended 31 March 2017 (Figures Finalised as at 2017/05/04)</t>
  </si>
  <si>
    <t>Gauteng: Midvaal(GT422) - Table C7 Quarterly Budget Statement - Cash Flows for 3rd Quarter ended 31 March 2017 (Figures Finalised as at 2017/05/04)</t>
  </si>
  <si>
    <t>Gauteng: Lesedi(GT423) - Table C7 Quarterly Budget Statement - Cash Flows for 3rd Quarter ended 31 March 2017 (Figures Finalised as at 2017/05/04)</t>
  </si>
  <si>
    <t>Gauteng: Sedibeng(DC42) - Table C7 Quarterly Budget Statement - Cash Flows for 3rd Quarter ended 31 March 2017 (Figures Finalised as at 2017/05/04)</t>
  </si>
  <si>
    <t>Gauteng: Mogale City(GT481) - Table C7 Quarterly Budget Statement - Cash Flows for 3rd Quarter ended 31 March 2017 (Figures Finalised as at 2017/05/04)</t>
  </si>
  <si>
    <t>Gauteng: Merafong City(GT484) - Table C7 Quarterly Budget Statement - Cash Flows for 3rd Quarter ended 31 March 2017 (Figures Finalised as at 2017/05/04)</t>
  </si>
  <si>
    <t>Gauteng: Rand West City(GT485) - Table C7 Quarterly Budget Statement - Cash Flows for 3rd Quarter ended 31 March 2017 (Figures Finalised as at 2017/05/04)</t>
  </si>
  <si>
    <t>Gauteng: West Rand(DC48) - Table C7 Quarterly Budget Statement - Cash Flows for 3rd Quarter ended 31 March 2017 (Figures Finalised as at 2017/05/04)</t>
  </si>
  <si>
    <t>Summary - Table C7 Quarterly Budget Statement - Cash Flows for 3rd Quarter ended 31 March 2017 (Figures Finalised as at 2017/05/04)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</si>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</sst>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3894773406</v>
      </c>
      <c r="D6" s="21"/>
      <c r="E6" s="22">
        <v>4459589687</v>
      </c>
      <c r="F6" s="23">
        <v>4459589689</v>
      </c>
      <c r="G6" s="23">
        <v>345591913</v>
      </c>
      <c r="H6" s="23">
        <v>352394438</v>
      </c>
      <c r="I6" s="23">
        <v>319048309</v>
      </c>
      <c r="J6" s="23">
        <v>1017034660</v>
      </c>
      <c r="K6" s="23">
        <v>399104218</v>
      </c>
      <c r="L6" s="23">
        <v>373038490</v>
      </c>
      <c r="M6" s="23">
        <v>361316313</v>
      </c>
      <c r="N6" s="23">
        <v>1133459021</v>
      </c>
      <c r="O6" s="23">
        <v>361859421</v>
      </c>
      <c r="P6" s="23">
        <v>331730903</v>
      </c>
      <c r="Q6" s="23">
        <v>395522097</v>
      </c>
      <c r="R6" s="23">
        <v>1089112421</v>
      </c>
      <c r="S6" s="23"/>
      <c r="T6" s="23"/>
      <c r="U6" s="23"/>
      <c r="V6" s="23"/>
      <c r="W6" s="23">
        <v>3239606102</v>
      </c>
      <c r="X6" s="23">
        <v>3250027057</v>
      </c>
      <c r="Y6" s="23">
        <v>-10420955</v>
      </c>
      <c r="Z6" s="24">
        <v>-0.32</v>
      </c>
      <c r="AA6" s="25">
        <v>4459589689</v>
      </c>
    </row>
    <row r="7" spans="1:27" ht="12.75">
      <c r="A7" s="26" t="s">
        <v>34</v>
      </c>
      <c r="B7" s="20"/>
      <c r="C7" s="21">
        <v>15395996699</v>
      </c>
      <c r="D7" s="21"/>
      <c r="E7" s="22">
        <v>19529590408</v>
      </c>
      <c r="F7" s="23">
        <v>19499590407</v>
      </c>
      <c r="G7" s="23">
        <v>1455950746</v>
      </c>
      <c r="H7" s="23">
        <v>2754836769</v>
      </c>
      <c r="I7" s="23">
        <v>1623721257</v>
      </c>
      <c r="J7" s="23">
        <v>5834508772</v>
      </c>
      <c r="K7" s="23">
        <v>2355299734</v>
      </c>
      <c r="L7" s="23">
        <v>1585320397</v>
      </c>
      <c r="M7" s="23">
        <v>1425609688</v>
      </c>
      <c r="N7" s="23">
        <v>5366229819</v>
      </c>
      <c r="O7" s="23">
        <v>1279689536</v>
      </c>
      <c r="P7" s="23">
        <v>1205283169</v>
      </c>
      <c r="Q7" s="23">
        <v>1334560276</v>
      </c>
      <c r="R7" s="23">
        <v>3819532981</v>
      </c>
      <c r="S7" s="23"/>
      <c r="T7" s="23"/>
      <c r="U7" s="23"/>
      <c r="V7" s="23"/>
      <c r="W7" s="23">
        <v>15020271572</v>
      </c>
      <c r="X7" s="23">
        <v>15605424378</v>
      </c>
      <c r="Y7" s="23">
        <v>-585152806</v>
      </c>
      <c r="Z7" s="24">
        <v>-3.75</v>
      </c>
      <c r="AA7" s="25">
        <v>19499590407</v>
      </c>
    </row>
    <row r="8" spans="1:27" ht="12.75">
      <c r="A8" s="26" t="s">
        <v>35</v>
      </c>
      <c r="B8" s="20"/>
      <c r="C8" s="21">
        <v>634582906</v>
      </c>
      <c r="D8" s="21"/>
      <c r="E8" s="22">
        <v>2425384078</v>
      </c>
      <c r="F8" s="23">
        <v>2440504077</v>
      </c>
      <c r="G8" s="23">
        <v>-2410081880</v>
      </c>
      <c r="H8" s="23">
        <v>2028338669</v>
      </c>
      <c r="I8" s="23">
        <v>-595877641</v>
      </c>
      <c r="J8" s="23">
        <v>-977620852</v>
      </c>
      <c r="K8" s="23">
        <v>-253242553</v>
      </c>
      <c r="L8" s="23">
        <v>1787962927</v>
      </c>
      <c r="M8" s="23">
        <v>1481511092</v>
      </c>
      <c r="N8" s="23">
        <v>3016231466</v>
      </c>
      <c r="O8" s="23">
        <v>259813584</v>
      </c>
      <c r="P8" s="23">
        <v>-328385714</v>
      </c>
      <c r="Q8" s="23">
        <v>787153422</v>
      </c>
      <c r="R8" s="23">
        <v>718581292</v>
      </c>
      <c r="S8" s="23"/>
      <c r="T8" s="23"/>
      <c r="U8" s="23"/>
      <c r="V8" s="23"/>
      <c r="W8" s="23">
        <v>2757191906</v>
      </c>
      <c r="X8" s="23">
        <v>2373383493</v>
      </c>
      <c r="Y8" s="23">
        <v>383808413</v>
      </c>
      <c r="Z8" s="24">
        <v>16.17</v>
      </c>
      <c r="AA8" s="25">
        <v>2440504077</v>
      </c>
    </row>
    <row r="9" spans="1:27" ht="12.75">
      <c r="A9" s="26" t="s">
        <v>36</v>
      </c>
      <c r="B9" s="20"/>
      <c r="C9" s="21">
        <v>4345582898</v>
      </c>
      <c r="D9" s="21"/>
      <c r="E9" s="22">
        <v>3502418090</v>
      </c>
      <c r="F9" s="23">
        <v>3513278089</v>
      </c>
      <c r="G9" s="23">
        <v>1559563708</v>
      </c>
      <c r="H9" s="23">
        <v>-601575349</v>
      </c>
      <c r="I9" s="23">
        <v>-196346003</v>
      </c>
      <c r="J9" s="23">
        <v>761642356</v>
      </c>
      <c r="K9" s="23">
        <v>165781056</v>
      </c>
      <c r="L9" s="23">
        <v>475621706</v>
      </c>
      <c r="M9" s="23">
        <v>317136206</v>
      </c>
      <c r="N9" s="23">
        <v>958538968</v>
      </c>
      <c r="O9" s="23">
        <v>105221977</v>
      </c>
      <c r="P9" s="23">
        <v>48775123</v>
      </c>
      <c r="Q9" s="23">
        <v>574033297</v>
      </c>
      <c r="R9" s="23">
        <v>728030397</v>
      </c>
      <c r="S9" s="23"/>
      <c r="T9" s="23"/>
      <c r="U9" s="23"/>
      <c r="V9" s="23"/>
      <c r="W9" s="23">
        <v>2448211721</v>
      </c>
      <c r="X9" s="23">
        <v>2494820865</v>
      </c>
      <c r="Y9" s="23">
        <v>-46609144</v>
      </c>
      <c r="Z9" s="24">
        <v>-1.87</v>
      </c>
      <c r="AA9" s="25">
        <v>3513278089</v>
      </c>
    </row>
    <row r="10" spans="1:27" ht="12.75">
      <c r="A10" s="26" t="s">
        <v>37</v>
      </c>
      <c r="B10" s="20"/>
      <c r="C10" s="21">
        <v>2146787623</v>
      </c>
      <c r="D10" s="21"/>
      <c r="E10" s="22">
        <v>1876755252</v>
      </c>
      <c r="F10" s="23">
        <v>1797685992</v>
      </c>
      <c r="G10" s="23">
        <v>28653727</v>
      </c>
      <c r="H10" s="23">
        <v>-14206331</v>
      </c>
      <c r="I10" s="23">
        <v>212226872</v>
      </c>
      <c r="J10" s="23">
        <v>226674268</v>
      </c>
      <c r="K10" s="23">
        <v>60914994</v>
      </c>
      <c r="L10" s="23">
        <v>128725067</v>
      </c>
      <c r="M10" s="23">
        <v>177752316</v>
      </c>
      <c r="N10" s="23">
        <v>367392377</v>
      </c>
      <c r="O10" s="23">
        <v>9260686</v>
      </c>
      <c r="P10" s="23">
        <v>110469940</v>
      </c>
      <c r="Q10" s="23">
        <v>129474198</v>
      </c>
      <c r="R10" s="23">
        <v>249204824</v>
      </c>
      <c r="S10" s="23"/>
      <c r="T10" s="23"/>
      <c r="U10" s="23"/>
      <c r="V10" s="23"/>
      <c r="W10" s="23">
        <v>843271469</v>
      </c>
      <c r="X10" s="23">
        <v>1359195033</v>
      </c>
      <c r="Y10" s="23">
        <v>-515923564</v>
      </c>
      <c r="Z10" s="24">
        <v>-37.96</v>
      </c>
      <c r="AA10" s="25">
        <v>1797685992</v>
      </c>
    </row>
    <row r="11" spans="1:27" ht="12.75">
      <c r="A11" s="26" t="s">
        <v>38</v>
      </c>
      <c r="B11" s="20"/>
      <c r="C11" s="21">
        <v>1091655364</v>
      </c>
      <c r="D11" s="21"/>
      <c r="E11" s="22">
        <v>666643395</v>
      </c>
      <c r="F11" s="23">
        <v>666643394</v>
      </c>
      <c r="G11" s="23">
        <v>103872163</v>
      </c>
      <c r="H11" s="23">
        <v>104826529</v>
      </c>
      <c r="I11" s="23">
        <v>29966187</v>
      </c>
      <c r="J11" s="23">
        <v>238664879</v>
      </c>
      <c r="K11" s="23">
        <v>72261487</v>
      </c>
      <c r="L11" s="23">
        <v>63417454</v>
      </c>
      <c r="M11" s="23">
        <v>65047388</v>
      </c>
      <c r="N11" s="23">
        <v>200726329</v>
      </c>
      <c r="O11" s="23">
        <v>78968567</v>
      </c>
      <c r="P11" s="23">
        <v>67844538</v>
      </c>
      <c r="Q11" s="23">
        <v>62172258</v>
      </c>
      <c r="R11" s="23">
        <v>208985363</v>
      </c>
      <c r="S11" s="23"/>
      <c r="T11" s="23"/>
      <c r="U11" s="23"/>
      <c r="V11" s="23"/>
      <c r="W11" s="23">
        <v>648376571</v>
      </c>
      <c r="X11" s="23">
        <v>539236987</v>
      </c>
      <c r="Y11" s="23">
        <v>109139584</v>
      </c>
      <c r="Z11" s="24">
        <v>20.24</v>
      </c>
      <c r="AA11" s="25">
        <v>666643394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-20234080217</v>
      </c>
      <c r="D14" s="21"/>
      <c r="E14" s="22">
        <v>-25154308249</v>
      </c>
      <c r="F14" s="23">
        <v>-13851230225</v>
      </c>
      <c r="G14" s="23">
        <v>-3387941018</v>
      </c>
      <c r="H14" s="23">
        <v>-5513511428</v>
      </c>
      <c r="I14" s="23">
        <v>-1824044599</v>
      </c>
      <c r="J14" s="23">
        <v>-10725497045</v>
      </c>
      <c r="K14" s="23">
        <v>-2022878678</v>
      </c>
      <c r="L14" s="23">
        <v>-1734652835</v>
      </c>
      <c r="M14" s="23">
        <v>-4293457740</v>
      </c>
      <c r="N14" s="23">
        <v>-8050989253</v>
      </c>
      <c r="O14" s="23">
        <v>-1518735102</v>
      </c>
      <c r="P14" s="23">
        <v>-1689878687</v>
      </c>
      <c r="Q14" s="23">
        <v>-1661711661</v>
      </c>
      <c r="R14" s="23">
        <v>-4870325450</v>
      </c>
      <c r="S14" s="23"/>
      <c r="T14" s="23"/>
      <c r="U14" s="23"/>
      <c r="V14" s="23"/>
      <c r="W14" s="23">
        <v>-23646811748</v>
      </c>
      <c r="X14" s="23">
        <v>-13706718421</v>
      </c>
      <c r="Y14" s="23">
        <v>-9940093327</v>
      </c>
      <c r="Z14" s="24">
        <v>72.52</v>
      </c>
      <c r="AA14" s="25">
        <v>-13851230225</v>
      </c>
    </row>
    <row r="15" spans="1:27" ht="12.75">
      <c r="A15" s="26" t="s">
        <v>42</v>
      </c>
      <c r="B15" s="20"/>
      <c r="C15" s="21">
        <v>-848639400</v>
      </c>
      <c r="D15" s="21"/>
      <c r="E15" s="22">
        <v>-662382802</v>
      </c>
      <c r="F15" s="23">
        <v>-8629819052</v>
      </c>
      <c r="G15" s="23">
        <v>-43032000</v>
      </c>
      <c r="H15" s="23">
        <v>-18493996</v>
      </c>
      <c r="I15" s="23">
        <v>-52152979</v>
      </c>
      <c r="J15" s="23">
        <v>-113678975</v>
      </c>
      <c r="K15" s="23">
        <v>-85622305</v>
      </c>
      <c r="L15" s="23">
        <v>-29296000</v>
      </c>
      <c r="M15" s="23">
        <v>-55274446</v>
      </c>
      <c r="N15" s="23">
        <v>-170192751</v>
      </c>
      <c r="O15" s="23">
        <v>-43032000</v>
      </c>
      <c r="P15" s="23">
        <v>-17602993</v>
      </c>
      <c r="Q15" s="23">
        <v>-51709811</v>
      </c>
      <c r="R15" s="23">
        <v>-112344804</v>
      </c>
      <c r="S15" s="23"/>
      <c r="T15" s="23"/>
      <c r="U15" s="23"/>
      <c r="V15" s="23"/>
      <c r="W15" s="23">
        <v>-396216530</v>
      </c>
      <c r="X15" s="23">
        <v>-6635792628</v>
      </c>
      <c r="Y15" s="23">
        <v>6239576098</v>
      </c>
      <c r="Z15" s="24">
        <v>-94.03</v>
      </c>
      <c r="AA15" s="25">
        <v>-8629819052</v>
      </c>
    </row>
    <row r="16" spans="1:27" ht="12.75">
      <c r="A16" s="26" t="s">
        <v>43</v>
      </c>
      <c r="B16" s="20"/>
      <c r="C16" s="21">
        <v>-1512843810</v>
      </c>
      <c r="D16" s="21"/>
      <c r="E16" s="22">
        <v>-1941317891</v>
      </c>
      <c r="F16" s="23">
        <v>-5256938636</v>
      </c>
      <c r="G16" s="23">
        <v>-29930783</v>
      </c>
      <c r="H16" s="23">
        <v>-242219690</v>
      </c>
      <c r="I16" s="23">
        <v>-237078414</v>
      </c>
      <c r="J16" s="23">
        <v>-509228887</v>
      </c>
      <c r="K16" s="23">
        <v>-230880143</v>
      </c>
      <c r="L16" s="23">
        <v>-219592701</v>
      </c>
      <c r="M16" s="23">
        <v>-234661102</v>
      </c>
      <c r="N16" s="23">
        <v>-685133946</v>
      </c>
      <c r="O16" s="23">
        <v>-113614427</v>
      </c>
      <c r="P16" s="23">
        <v>-121325225</v>
      </c>
      <c r="Q16" s="23">
        <v>-109069688</v>
      </c>
      <c r="R16" s="23">
        <v>-344009340</v>
      </c>
      <c r="S16" s="23"/>
      <c r="T16" s="23"/>
      <c r="U16" s="23"/>
      <c r="V16" s="23"/>
      <c r="W16" s="23">
        <v>-1538372173</v>
      </c>
      <c r="X16" s="23">
        <v>-3818798864</v>
      </c>
      <c r="Y16" s="23">
        <v>2280426691</v>
      </c>
      <c r="Z16" s="24">
        <v>-59.72</v>
      </c>
      <c r="AA16" s="25">
        <v>-5256938636</v>
      </c>
    </row>
    <row r="17" spans="1:27" ht="12.75">
      <c r="A17" s="27" t="s">
        <v>44</v>
      </c>
      <c r="B17" s="28"/>
      <c r="C17" s="29">
        <f aca="true" t="shared" si="0" ref="C17:Y17">SUM(C6:C16)</f>
        <v>4913815469</v>
      </c>
      <c r="D17" s="29">
        <f>SUM(D6:D16)</f>
        <v>0</v>
      </c>
      <c r="E17" s="30">
        <f t="shared" si="0"/>
        <v>4702371968</v>
      </c>
      <c r="F17" s="31">
        <f t="shared" si="0"/>
        <v>4639303735</v>
      </c>
      <c r="G17" s="31">
        <f t="shared" si="0"/>
        <v>-2377353424</v>
      </c>
      <c r="H17" s="31">
        <f t="shared" si="0"/>
        <v>-1149610389</v>
      </c>
      <c r="I17" s="31">
        <f t="shared" si="0"/>
        <v>-720537011</v>
      </c>
      <c r="J17" s="31">
        <f t="shared" si="0"/>
        <v>-4247500824</v>
      </c>
      <c r="K17" s="31">
        <f t="shared" si="0"/>
        <v>460737810</v>
      </c>
      <c r="L17" s="31">
        <f t="shared" si="0"/>
        <v>2430544505</v>
      </c>
      <c r="M17" s="31">
        <f t="shared" si="0"/>
        <v>-755020285</v>
      </c>
      <c r="N17" s="31">
        <f t="shared" si="0"/>
        <v>2136262030</v>
      </c>
      <c r="O17" s="31">
        <f t="shared" si="0"/>
        <v>419432242</v>
      </c>
      <c r="P17" s="31">
        <f t="shared" si="0"/>
        <v>-393088946</v>
      </c>
      <c r="Q17" s="31">
        <f t="shared" si="0"/>
        <v>1460424388</v>
      </c>
      <c r="R17" s="31">
        <f t="shared" si="0"/>
        <v>1486767684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-624471110</v>
      </c>
      <c r="X17" s="31">
        <f t="shared" si="0"/>
        <v>1460777900</v>
      </c>
      <c r="Y17" s="31">
        <f t="shared" si="0"/>
        <v>-2085249010</v>
      </c>
      <c r="Z17" s="32">
        <f>+IF(X17&lt;&gt;0,+(Y17/X17)*100,0)</f>
        <v>-142.7492167015944</v>
      </c>
      <c r="AA17" s="33">
        <f>SUM(AA6:AA16)</f>
        <v>4639303735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>
        <v>-1996323</v>
      </c>
      <c r="I22" s="23"/>
      <c r="J22" s="23">
        <v>-1996323</v>
      </c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>
        <v>-1996323</v>
      </c>
      <c r="X22" s="23"/>
      <c r="Y22" s="23">
        <v>-1996323</v>
      </c>
      <c r="Z22" s="24"/>
      <c r="AA22" s="25"/>
    </row>
    <row r="23" spans="1:27" ht="12.75">
      <c r="A23" s="26" t="s">
        <v>48</v>
      </c>
      <c r="B23" s="20"/>
      <c r="C23" s="44">
        <v>4088570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-1996323</v>
      </c>
      <c r="Y23" s="40">
        <v>1996323</v>
      </c>
      <c r="Z23" s="41">
        <v>-100</v>
      </c>
      <c r="AA23" s="42"/>
    </row>
    <row r="24" spans="1:27" ht="12.75">
      <c r="A24" s="26" t="s">
        <v>49</v>
      </c>
      <c r="B24" s="20"/>
      <c r="C24" s="21"/>
      <c r="D24" s="21"/>
      <c r="E24" s="22">
        <v>287437404</v>
      </c>
      <c r="F24" s="23">
        <v>287437402</v>
      </c>
      <c r="G24" s="23">
        <v>8926991</v>
      </c>
      <c r="H24" s="23">
        <v>4083633867</v>
      </c>
      <c r="I24" s="23">
        <v>8724842</v>
      </c>
      <c r="J24" s="23">
        <v>4101285700</v>
      </c>
      <c r="K24" s="23">
        <v>-34155158</v>
      </c>
      <c r="L24" s="23">
        <v>6044843</v>
      </c>
      <c r="M24" s="23">
        <v>-34288537</v>
      </c>
      <c r="N24" s="23">
        <v>-62398852</v>
      </c>
      <c r="O24" s="23">
        <v>9824067</v>
      </c>
      <c r="P24" s="23">
        <v>966946424</v>
      </c>
      <c r="Q24" s="23">
        <v>49594816</v>
      </c>
      <c r="R24" s="23">
        <v>1026365307</v>
      </c>
      <c r="S24" s="23"/>
      <c r="T24" s="23"/>
      <c r="U24" s="23"/>
      <c r="V24" s="23"/>
      <c r="W24" s="23">
        <v>5065252155</v>
      </c>
      <c r="X24" s="23">
        <v>1560796016</v>
      </c>
      <c r="Y24" s="23">
        <v>3504456139</v>
      </c>
      <c r="Z24" s="24">
        <v>224.53</v>
      </c>
      <c r="AA24" s="25">
        <v>287437402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-4339142916</v>
      </c>
      <c r="D26" s="21"/>
      <c r="E26" s="22">
        <v>-4805540820</v>
      </c>
      <c r="F26" s="23">
        <v>-4776369082</v>
      </c>
      <c r="G26" s="23">
        <v>-110611094</v>
      </c>
      <c r="H26" s="23">
        <v>-7225481</v>
      </c>
      <c r="I26" s="23">
        <v>-250970136</v>
      </c>
      <c r="J26" s="23">
        <v>-368806711</v>
      </c>
      <c r="K26" s="23">
        <v>-205617223</v>
      </c>
      <c r="L26" s="23">
        <v>-262250813</v>
      </c>
      <c r="M26" s="23">
        <v>-365218518</v>
      </c>
      <c r="N26" s="23">
        <v>-833086554</v>
      </c>
      <c r="O26" s="23">
        <v>-136992534</v>
      </c>
      <c r="P26" s="23">
        <v>-258998428</v>
      </c>
      <c r="Q26" s="23">
        <v>-310753046</v>
      </c>
      <c r="R26" s="23">
        <v>-706744008</v>
      </c>
      <c r="S26" s="23"/>
      <c r="T26" s="23"/>
      <c r="U26" s="23"/>
      <c r="V26" s="23"/>
      <c r="W26" s="23">
        <v>-1908637273</v>
      </c>
      <c r="X26" s="23">
        <v>-2722751784</v>
      </c>
      <c r="Y26" s="23">
        <v>814114511</v>
      </c>
      <c r="Z26" s="24">
        <v>-29.9</v>
      </c>
      <c r="AA26" s="25">
        <v>-4776369082</v>
      </c>
    </row>
    <row r="27" spans="1:27" ht="12.75">
      <c r="A27" s="27" t="s">
        <v>51</v>
      </c>
      <c r="B27" s="28"/>
      <c r="C27" s="29">
        <f aca="true" t="shared" si="1" ref="C27:Y27">SUM(C21:C26)</f>
        <v>-4335054346</v>
      </c>
      <c r="D27" s="29">
        <f>SUM(D21:D26)</f>
        <v>0</v>
      </c>
      <c r="E27" s="30">
        <f t="shared" si="1"/>
        <v>-4518103416</v>
      </c>
      <c r="F27" s="31">
        <f t="shared" si="1"/>
        <v>-4488931680</v>
      </c>
      <c r="G27" s="31">
        <f t="shared" si="1"/>
        <v>-101684103</v>
      </c>
      <c r="H27" s="31">
        <f t="shared" si="1"/>
        <v>4074412063</v>
      </c>
      <c r="I27" s="31">
        <f t="shared" si="1"/>
        <v>-242245294</v>
      </c>
      <c r="J27" s="31">
        <f t="shared" si="1"/>
        <v>3730482666</v>
      </c>
      <c r="K27" s="31">
        <f t="shared" si="1"/>
        <v>-239772381</v>
      </c>
      <c r="L27" s="31">
        <f t="shared" si="1"/>
        <v>-256205970</v>
      </c>
      <c r="M27" s="31">
        <f t="shared" si="1"/>
        <v>-399507055</v>
      </c>
      <c r="N27" s="31">
        <f t="shared" si="1"/>
        <v>-895485406</v>
      </c>
      <c r="O27" s="31">
        <f t="shared" si="1"/>
        <v>-127168467</v>
      </c>
      <c r="P27" s="31">
        <f t="shared" si="1"/>
        <v>707947996</v>
      </c>
      <c r="Q27" s="31">
        <f t="shared" si="1"/>
        <v>-261158230</v>
      </c>
      <c r="R27" s="31">
        <f t="shared" si="1"/>
        <v>319621299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3154618559</v>
      </c>
      <c r="X27" s="31">
        <f t="shared" si="1"/>
        <v>-1163952091</v>
      </c>
      <c r="Y27" s="31">
        <f t="shared" si="1"/>
        <v>4318570650</v>
      </c>
      <c r="Z27" s="32">
        <f>+IF(X27&lt;&gt;0,+(Y27/X27)*100,0)</f>
        <v>-371.0264952820983</v>
      </c>
      <c r="AA27" s="33">
        <f>SUM(AA21:AA26)</f>
        <v>-4488931680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1790950140</v>
      </c>
      <c r="F32" s="23">
        <v>1800763098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1840657398</v>
      </c>
      <c r="Y32" s="23">
        <v>-1840657398</v>
      </c>
      <c r="Z32" s="24">
        <v>-100</v>
      </c>
      <c r="AA32" s="25">
        <v>1800763098</v>
      </c>
    </row>
    <row r="33" spans="1:27" ht="12.75">
      <c r="A33" s="26" t="s">
        <v>55</v>
      </c>
      <c r="B33" s="20"/>
      <c r="C33" s="21">
        <v>37148585</v>
      </c>
      <c r="D33" s="21"/>
      <c r="E33" s="22">
        <v>17842470</v>
      </c>
      <c r="F33" s="23">
        <v>17842469</v>
      </c>
      <c r="G33" s="23">
        <v>11629141</v>
      </c>
      <c r="H33" s="40">
        <v>-33630570</v>
      </c>
      <c r="I33" s="40">
        <v>9102166</v>
      </c>
      <c r="J33" s="40">
        <v>-12899263</v>
      </c>
      <c r="K33" s="23">
        <v>5275469</v>
      </c>
      <c r="L33" s="23">
        <v>3921891</v>
      </c>
      <c r="M33" s="23">
        <v>4725198</v>
      </c>
      <c r="N33" s="23">
        <v>13922558</v>
      </c>
      <c r="O33" s="40">
        <v>-2007707</v>
      </c>
      <c r="P33" s="40">
        <v>7953821</v>
      </c>
      <c r="Q33" s="40">
        <v>3964645</v>
      </c>
      <c r="R33" s="23">
        <v>9910759</v>
      </c>
      <c r="S33" s="23"/>
      <c r="T33" s="23"/>
      <c r="U33" s="23"/>
      <c r="V33" s="40"/>
      <c r="W33" s="40">
        <v>10934054</v>
      </c>
      <c r="X33" s="40">
        <v>5071150</v>
      </c>
      <c r="Y33" s="23">
        <v>5862904</v>
      </c>
      <c r="Z33" s="24">
        <v>115.61</v>
      </c>
      <c r="AA33" s="25">
        <v>17842469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-344699586</v>
      </c>
      <c r="D35" s="21"/>
      <c r="E35" s="22">
        <v>-381507419</v>
      </c>
      <c r="F35" s="23">
        <v>-381507419</v>
      </c>
      <c r="G35" s="23"/>
      <c r="H35" s="23">
        <v>-229250649</v>
      </c>
      <c r="I35" s="23">
        <v>-5027398</v>
      </c>
      <c r="J35" s="23">
        <v>-234278047</v>
      </c>
      <c r="K35" s="23">
        <v>-31339885</v>
      </c>
      <c r="L35" s="23">
        <v>-26666667</v>
      </c>
      <c r="M35" s="23">
        <v>-104648433</v>
      </c>
      <c r="N35" s="23">
        <v>-162654985</v>
      </c>
      <c r="O35" s="23"/>
      <c r="P35" s="23">
        <v>-11068331</v>
      </c>
      <c r="Q35" s="23">
        <v>-5470566</v>
      </c>
      <c r="R35" s="23">
        <v>-16538897</v>
      </c>
      <c r="S35" s="23"/>
      <c r="T35" s="23"/>
      <c r="U35" s="23"/>
      <c r="V35" s="23"/>
      <c r="W35" s="23">
        <v>-413471929</v>
      </c>
      <c r="X35" s="23">
        <v>-411584192</v>
      </c>
      <c r="Y35" s="23">
        <v>-1887737</v>
      </c>
      <c r="Z35" s="24">
        <v>0.46</v>
      </c>
      <c r="AA35" s="25">
        <v>-381507419</v>
      </c>
    </row>
    <row r="36" spans="1:27" ht="12.75">
      <c r="A36" s="27" t="s">
        <v>57</v>
      </c>
      <c r="B36" s="28"/>
      <c r="C36" s="29">
        <f aca="true" t="shared" si="2" ref="C36:Y36">SUM(C31:C35)</f>
        <v>-307551001</v>
      </c>
      <c r="D36" s="29">
        <f>SUM(D31:D35)</f>
        <v>0</v>
      </c>
      <c r="E36" s="30">
        <f t="shared" si="2"/>
        <v>1427285191</v>
      </c>
      <c r="F36" s="31">
        <f t="shared" si="2"/>
        <v>1437098148</v>
      </c>
      <c r="G36" s="31">
        <f t="shared" si="2"/>
        <v>11629141</v>
      </c>
      <c r="H36" s="31">
        <f t="shared" si="2"/>
        <v>-262881219</v>
      </c>
      <c r="I36" s="31">
        <f t="shared" si="2"/>
        <v>4074768</v>
      </c>
      <c r="J36" s="31">
        <f t="shared" si="2"/>
        <v>-247177310</v>
      </c>
      <c r="K36" s="31">
        <f t="shared" si="2"/>
        <v>-26064416</v>
      </c>
      <c r="L36" s="31">
        <f t="shared" si="2"/>
        <v>-22744776</v>
      </c>
      <c r="M36" s="31">
        <f t="shared" si="2"/>
        <v>-99923235</v>
      </c>
      <c r="N36" s="31">
        <f t="shared" si="2"/>
        <v>-148732427</v>
      </c>
      <c r="O36" s="31">
        <f t="shared" si="2"/>
        <v>-2007707</v>
      </c>
      <c r="P36" s="31">
        <f t="shared" si="2"/>
        <v>-3114510</v>
      </c>
      <c r="Q36" s="31">
        <f t="shared" si="2"/>
        <v>-1505921</v>
      </c>
      <c r="R36" s="31">
        <f t="shared" si="2"/>
        <v>-6628138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-402537875</v>
      </c>
      <c r="X36" s="31">
        <f t="shared" si="2"/>
        <v>1434144356</v>
      </c>
      <c r="Y36" s="31">
        <f t="shared" si="2"/>
        <v>-1836682231</v>
      </c>
      <c r="Z36" s="32">
        <f>+IF(X36&lt;&gt;0,+(Y36/X36)*100,0)</f>
        <v>-128.0681559925199</v>
      </c>
      <c r="AA36" s="33">
        <f>SUM(AA31:AA35)</f>
        <v>1437098148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271210122</v>
      </c>
      <c r="D38" s="35">
        <f>+D17+D27+D36</f>
        <v>0</v>
      </c>
      <c r="E38" s="36">
        <f t="shared" si="3"/>
        <v>1611553743</v>
      </c>
      <c r="F38" s="37">
        <f t="shared" si="3"/>
        <v>1587470203</v>
      </c>
      <c r="G38" s="37">
        <f t="shared" si="3"/>
        <v>-2467408386</v>
      </c>
      <c r="H38" s="37">
        <f t="shared" si="3"/>
        <v>2661920455</v>
      </c>
      <c r="I38" s="37">
        <f t="shared" si="3"/>
        <v>-958707537</v>
      </c>
      <c r="J38" s="37">
        <f t="shared" si="3"/>
        <v>-764195468</v>
      </c>
      <c r="K38" s="37">
        <f t="shared" si="3"/>
        <v>194901013</v>
      </c>
      <c r="L38" s="37">
        <f t="shared" si="3"/>
        <v>2151593759</v>
      </c>
      <c r="M38" s="37">
        <f t="shared" si="3"/>
        <v>-1254450575</v>
      </c>
      <c r="N38" s="37">
        <f t="shared" si="3"/>
        <v>1092044197</v>
      </c>
      <c r="O38" s="37">
        <f t="shared" si="3"/>
        <v>290256068</v>
      </c>
      <c r="P38" s="37">
        <f t="shared" si="3"/>
        <v>311744540</v>
      </c>
      <c r="Q38" s="37">
        <f t="shared" si="3"/>
        <v>1197760237</v>
      </c>
      <c r="R38" s="37">
        <f t="shared" si="3"/>
        <v>1799760845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2127609574</v>
      </c>
      <c r="X38" s="37">
        <f t="shared" si="3"/>
        <v>1730970165</v>
      </c>
      <c r="Y38" s="37">
        <f t="shared" si="3"/>
        <v>396639409</v>
      </c>
      <c r="Z38" s="38">
        <f>+IF(X38&lt;&gt;0,+(Y38/X38)*100,0)</f>
        <v>22.914283389742884</v>
      </c>
      <c r="AA38" s="39">
        <f>+AA17+AA27+AA36</f>
        <v>1587470203</v>
      </c>
    </row>
    <row r="39" spans="1:27" ht="12.75">
      <c r="A39" s="26" t="s">
        <v>59</v>
      </c>
      <c r="B39" s="20"/>
      <c r="C39" s="35">
        <v>7701376113</v>
      </c>
      <c r="D39" s="35"/>
      <c r="E39" s="36">
        <v>7701376113</v>
      </c>
      <c r="F39" s="37">
        <v>6701376113</v>
      </c>
      <c r="G39" s="37">
        <v>7701376113</v>
      </c>
      <c r="H39" s="37">
        <v>5233967727</v>
      </c>
      <c r="I39" s="37">
        <v>7895888182</v>
      </c>
      <c r="J39" s="37">
        <v>7701376113</v>
      </c>
      <c r="K39" s="37">
        <v>6937180645</v>
      </c>
      <c r="L39" s="37">
        <v>7132081658</v>
      </c>
      <c r="M39" s="37">
        <v>9283675417</v>
      </c>
      <c r="N39" s="37">
        <v>6937180645</v>
      </c>
      <c r="O39" s="37">
        <v>8029224842</v>
      </c>
      <c r="P39" s="37">
        <v>8319480910</v>
      </c>
      <c r="Q39" s="37">
        <v>8631225450</v>
      </c>
      <c r="R39" s="37">
        <v>8029224842</v>
      </c>
      <c r="S39" s="37"/>
      <c r="T39" s="37"/>
      <c r="U39" s="37"/>
      <c r="V39" s="37"/>
      <c r="W39" s="37">
        <v>7701376113</v>
      </c>
      <c r="X39" s="37">
        <v>6701376113</v>
      </c>
      <c r="Y39" s="37">
        <v>1000000000</v>
      </c>
      <c r="Z39" s="38">
        <v>14.92</v>
      </c>
      <c r="AA39" s="39">
        <v>6701376113</v>
      </c>
    </row>
    <row r="40" spans="1:27" ht="12.75">
      <c r="A40" s="45" t="s">
        <v>60</v>
      </c>
      <c r="B40" s="46"/>
      <c r="C40" s="47">
        <v>7972586235</v>
      </c>
      <c r="D40" s="47"/>
      <c r="E40" s="48">
        <v>9312929856</v>
      </c>
      <c r="F40" s="49">
        <v>8288846316</v>
      </c>
      <c r="G40" s="49">
        <v>5233967727</v>
      </c>
      <c r="H40" s="49">
        <v>7895888182</v>
      </c>
      <c r="I40" s="49">
        <v>6937180645</v>
      </c>
      <c r="J40" s="49">
        <v>6937180645</v>
      </c>
      <c r="K40" s="49">
        <v>7132081658</v>
      </c>
      <c r="L40" s="49">
        <v>9283675417</v>
      </c>
      <c r="M40" s="49">
        <v>8029224842</v>
      </c>
      <c r="N40" s="49">
        <v>8029224842</v>
      </c>
      <c r="O40" s="49">
        <v>8319480910</v>
      </c>
      <c r="P40" s="49">
        <v>8631225450</v>
      </c>
      <c r="Q40" s="49">
        <v>9828985687</v>
      </c>
      <c r="R40" s="49">
        <v>9828985687</v>
      </c>
      <c r="S40" s="49"/>
      <c r="T40" s="49"/>
      <c r="U40" s="49"/>
      <c r="V40" s="49"/>
      <c r="W40" s="49">
        <v>9828985687</v>
      </c>
      <c r="X40" s="49">
        <v>8432346278</v>
      </c>
      <c r="Y40" s="49">
        <v>1396639409</v>
      </c>
      <c r="Z40" s="50">
        <v>16.56</v>
      </c>
      <c r="AA40" s="51">
        <v>8288846316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189015664</v>
      </c>
      <c r="F6" s="23">
        <v>189015664</v>
      </c>
      <c r="G6" s="23"/>
      <c r="H6" s="23">
        <v>12400535</v>
      </c>
      <c r="I6" s="23">
        <v>23044991</v>
      </c>
      <c r="J6" s="23">
        <v>35445526</v>
      </c>
      <c r="K6" s="23">
        <v>25378023</v>
      </c>
      <c r="L6" s="23">
        <v>11917434</v>
      </c>
      <c r="M6" s="23">
        <v>11295003</v>
      </c>
      <c r="N6" s="23">
        <v>48590460</v>
      </c>
      <c r="O6" s="23">
        <v>14901118</v>
      </c>
      <c r="P6" s="23">
        <v>11463088</v>
      </c>
      <c r="Q6" s="23">
        <v>16177477</v>
      </c>
      <c r="R6" s="23">
        <v>42541683</v>
      </c>
      <c r="S6" s="23"/>
      <c r="T6" s="23"/>
      <c r="U6" s="23"/>
      <c r="V6" s="23"/>
      <c r="W6" s="23">
        <v>126577669</v>
      </c>
      <c r="X6" s="23">
        <v>141285951</v>
      </c>
      <c r="Y6" s="23">
        <v>-14708282</v>
      </c>
      <c r="Z6" s="24">
        <v>-10.41</v>
      </c>
      <c r="AA6" s="25">
        <v>189015664</v>
      </c>
    </row>
    <row r="7" spans="1:27" ht="12.75">
      <c r="A7" s="26" t="s">
        <v>34</v>
      </c>
      <c r="B7" s="20"/>
      <c r="C7" s="21"/>
      <c r="D7" s="21"/>
      <c r="E7" s="22">
        <v>920138791</v>
      </c>
      <c r="F7" s="23">
        <v>920138791</v>
      </c>
      <c r="G7" s="23"/>
      <c r="H7" s="23">
        <v>41900323</v>
      </c>
      <c r="I7" s="23">
        <v>54555589</v>
      </c>
      <c r="J7" s="23">
        <v>96455912</v>
      </c>
      <c r="K7" s="23">
        <v>58273997</v>
      </c>
      <c r="L7" s="23">
        <v>59861714</v>
      </c>
      <c r="M7" s="23">
        <v>49096184</v>
      </c>
      <c r="N7" s="23">
        <v>167231895</v>
      </c>
      <c r="O7" s="23">
        <v>50081872</v>
      </c>
      <c r="P7" s="23">
        <v>49175451</v>
      </c>
      <c r="Q7" s="23">
        <v>59291167</v>
      </c>
      <c r="R7" s="23">
        <v>158548490</v>
      </c>
      <c r="S7" s="23"/>
      <c r="T7" s="23"/>
      <c r="U7" s="23"/>
      <c r="V7" s="23"/>
      <c r="W7" s="23">
        <v>422236297</v>
      </c>
      <c r="X7" s="23">
        <v>703478861</v>
      </c>
      <c r="Y7" s="23">
        <v>-281242564</v>
      </c>
      <c r="Z7" s="24">
        <v>-39.98</v>
      </c>
      <c r="AA7" s="25">
        <v>920138791</v>
      </c>
    </row>
    <row r="8" spans="1:27" ht="12.75">
      <c r="A8" s="26" t="s">
        <v>35</v>
      </c>
      <c r="B8" s="20"/>
      <c r="C8" s="21"/>
      <c r="D8" s="21"/>
      <c r="E8" s="22">
        <v>51236206</v>
      </c>
      <c r="F8" s="23">
        <v>51236206</v>
      </c>
      <c r="G8" s="23"/>
      <c r="H8" s="23">
        <v>20188170</v>
      </c>
      <c r="I8" s="23">
        <v>6898750</v>
      </c>
      <c r="J8" s="23">
        <v>27086920</v>
      </c>
      <c r="K8" s="23">
        <v>16169866</v>
      </c>
      <c r="L8" s="23">
        <v>3733857</v>
      </c>
      <c r="M8" s="23">
        <v>31808588</v>
      </c>
      <c r="N8" s="23">
        <v>51712311</v>
      </c>
      <c r="O8" s="23">
        <v>5573087</v>
      </c>
      <c r="P8" s="23">
        <v>45029888</v>
      </c>
      <c r="Q8" s="23">
        <v>120792314</v>
      </c>
      <c r="R8" s="23">
        <v>171395289</v>
      </c>
      <c r="S8" s="23"/>
      <c r="T8" s="23"/>
      <c r="U8" s="23"/>
      <c r="V8" s="23"/>
      <c r="W8" s="23">
        <v>250194520</v>
      </c>
      <c r="X8" s="23">
        <v>37336579</v>
      </c>
      <c r="Y8" s="23">
        <v>212857941</v>
      </c>
      <c r="Z8" s="24">
        <v>570.11</v>
      </c>
      <c r="AA8" s="25">
        <v>51236206</v>
      </c>
    </row>
    <row r="9" spans="1:27" ht="12.75">
      <c r="A9" s="26" t="s">
        <v>36</v>
      </c>
      <c r="B9" s="20"/>
      <c r="C9" s="21"/>
      <c r="D9" s="21"/>
      <c r="E9" s="22">
        <v>260649382</v>
      </c>
      <c r="F9" s="23">
        <v>260649382</v>
      </c>
      <c r="G9" s="23"/>
      <c r="H9" s="23">
        <v>64675000</v>
      </c>
      <c r="I9" s="23">
        <v>1600000</v>
      </c>
      <c r="J9" s="23">
        <v>66275000</v>
      </c>
      <c r="K9" s="23">
        <v>2000000</v>
      </c>
      <c r="L9" s="23"/>
      <c r="M9" s="23"/>
      <c r="N9" s="23">
        <v>2000000</v>
      </c>
      <c r="O9" s="23"/>
      <c r="P9" s="23"/>
      <c r="Q9" s="23">
        <v>6706000</v>
      </c>
      <c r="R9" s="23">
        <v>6706000</v>
      </c>
      <c r="S9" s="23"/>
      <c r="T9" s="23"/>
      <c r="U9" s="23"/>
      <c r="V9" s="23"/>
      <c r="W9" s="23">
        <v>74981000</v>
      </c>
      <c r="X9" s="23">
        <v>223919950</v>
      </c>
      <c r="Y9" s="23">
        <v>-148938950</v>
      </c>
      <c r="Z9" s="24">
        <v>-66.51</v>
      </c>
      <c r="AA9" s="25">
        <v>260649382</v>
      </c>
    </row>
    <row r="10" spans="1:27" ht="12.75">
      <c r="A10" s="26" t="s">
        <v>37</v>
      </c>
      <c r="B10" s="20"/>
      <c r="C10" s="21"/>
      <c r="D10" s="21"/>
      <c r="E10" s="22">
        <v>223782668</v>
      </c>
      <c r="F10" s="23">
        <v>223782668</v>
      </c>
      <c r="G10" s="23"/>
      <c r="H10" s="23"/>
      <c r="I10" s="23">
        <v>30982000</v>
      </c>
      <c r="J10" s="23">
        <v>30982000</v>
      </c>
      <c r="K10" s="23">
        <v>3000000</v>
      </c>
      <c r="L10" s="23">
        <v>3000000</v>
      </c>
      <c r="M10" s="23">
        <v>46500000</v>
      </c>
      <c r="N10" s="23">
        <v>52500000</v>
      </c>
      <c r="O10" s="23"/>
      <c r="P10" s="23"/>
      <c r="Q10" s="23">
        <v>96016000</v>
      </c>
      <c r="R10" s="23">
        <v>96016000</v>
      </c>
      <c r="S10" s="23"/>
      <c r="T10" s="23"/>
      <c r="U10" s="23"/>
      <c r="V10" s="23"/>
      <c r="W10" s="23">
        <v>179498000</v>
      </c>
      <c r="X10" s="23">
        <v>109759210</v>
      </c>
      <c r="Y10" s="23">
        <v>69738790</v>
      </c>
      <c r="Z10" s="24">
        <v>63.54</v>
      </c>
      <c r="AA10" s="25">
        <v>223782668</v>
      </c>
    </row>
    <row r="11" spans="1:27" ht="12.75">
      <c r="A11" s="26" t="s">
        <v>38</v>
      </c>
      <c r="B11" s="20"/>
      <c r="C11" s="21"/>
      <c r="D11" s="21"/>
      <c r="E11" s="22">
        <v>20052480</v>
      </c>
      <c r="F11" s="23">
        <v>20052480</v>
      </c>
      <c r="G11" s="23"/>
      <c r="H11" s="23">
        <v>1723550</v>
      </c>
      <c r="I11" s="23">
        <v>2078359</v>
      </c>
      <c r="J11" s="23">
        <v>3801909</v>
      </c>
      <c r="K11" s="23">
        <v>1578379</v>
      </c>
      <c r="L11" s="23">
        <v>2230290</v>
      </c>
      <c r="M11" s="23">
        <v>2281523</v>
      </c>
      <c r="N11" s="23">
        <v>6090192</v>
      </c>
      <c r="O11" s="23">
        <v>2408912</v>
      </c>
      <c r="P11" s="23">
        <v>1700041</v>
      </c>
      <c r="Q11" s="23">
        <v>1335584</v>
      </c>
      <c r="R11" s="23">
        <v>5444537</v>
      </c>
      <c r="S11" s="23"/>
      <c r="T11" s="23"/>
      <c r="U11" s="23"/>
      <c r="V11" s="23"/>
      <c r="W11" s="23">
        <v>15336638</v>
      </c>
      <c r="X11" s="23">
        <v>15039360</v>
      </c>
      <c r="Y11" s="23">
        <v>297278</v>
      </c>
      <c r="Z11" s="24">
        <v>1.98</v>
      </c>
      <c r="AA11" s="25">
        <v>20052480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-1399344033</v>
      </c>
      <c r="F14" s="23">
        <v>-919428438</v>
      </c>
      <c r="G14" s="23"/>
      <c r="H14" s="23">
        <v>-76057940</v>
      </c>
      <c r="I14" s="23">
        <v>-105677471</v>
      </c>
      <c r="J14" s="23">
        <v>-181735411</v>
      </c>
      <c r="K14" s="23">
        <v>-105187346</v>
      </c>
      <c r="L14" s="23">
        <v>-64034313</v>
      </c>
      <c r="M14" s="23">
        <v>-57632892</v>
      </c>
      <c r="N14" s="23">
        <v>-226854551</v>
      </c>
      <c r="O14" s="23">
        <v>-74748029</v>
      </c>
      <c r="P14" s="23">
        <v>-151431311</v>
      </c>
      <c r="Q14" s="23">
        <v>-122993393</v>
      </c>
      <c r="R14" s="23">
        <v>-349172733</v>
      </c>
      <c r="S14" s="23"/>
      <c r="T14" s="23"/>
      <c r="U14" s="23"/>
      <c r="V14" s="23"/>
      <c r="W14" s="23">
        <v>-757762695</v>
      </c>
      <c r="X14" s="23">
        <v>-681580917</v>
      </c>
      <c r="Y14" s="23">
        <v>-76181778</v>
      </c>
      <c r="Z14" s="24">
        <v>11.18</v>
      </c>
      <c r="AA14" s="25">
        <v>-919428438</v>
      </c>
    </row>
    <row r="15" spans="1:27" ht="12.75">
      <c r="A15" s="26" t="s">
        <v>42</v>
      </c>
      <c r="B15" s="20"/>
      <c r="C15" s="21"/>
      <c r="D15" s="21"/>
      <c r="E15" s="22">
        <v>-4941804</v>
      </c>
      <c r="F15" s="23">
        <v>-484857399</v>
      </c>
      <c r="G15" s="23"/>
      <c r="H15" s="23">
        <v>-1349241</v>
      </c>
      <c r="I15" s="23">
        <v>-4193075</v>
      </c>
      <c r="J15" s="23">
        <v>-5542316</v>
      </c>
      <c r="K15" s="23">
        <v>-3077542</v>
      </c>
      <c r="L15" s="23">
        <v>-1836019</v>
      </c>
      <c r="M15" s="23">
        <v>-1662475</v>
      </c>
      <c r="N15" s="23">
        <v>-6576036</v>
      </c>
      <c r="O15" s="23">
        <v>-160000</v>
      </c>
      <c r="P15" s="23">
        <v>-5355545</v>
      </c>
      <c r="Q15" s="23">
        <v>-1515695</v>
      </c>
      <c r="R15" s="23">
        <v>-7031240</v>
      </c>
      <c r="S15" s="23"/>
      <c r="T15" s="23"/>
      <c r="U15" s="23"/>
      <c r="V15" s="23"/>
      <c r="W15" s="23">
        <v>-19149592</v>
      </c>
      <c r="X15" s="23">
        <v>-352571600</v>
      </c>
      <c r="Y15" s="23">
        <v>333422008</v>
      </c>
      <c r="Z15" s="24">
        <v>-94.57</v>
      </c>
      <c r="AA15" s="25">
        <v>-484857399</v>
      </c>
    </row>
    <row r="16" spans="1:27" ht="12.75">
      <c r="A16" s="26" t="s">
        <v>43</v>
      </c>
      <c r="B16" s="20"/>
      <c r="C16" s="21"/>
      <c r="D16" s="21"/>
      <c r="E16" s="22">
        <v>-420000</v>
      </c>
      <c r="F16" s="23">
        <v>-420000</v>
      </c>
      <c r="G16" s="23"/>
      <c r="H16" s="23">
        <v>-757390</v>
      </c>
      <c r="I16" s="23">
        <v>-2257208</v>
      </c>
      <c r="J16" s="23">
        <v>-3014598</v>
      </c>
      <c r="K16" s="23"/>
      <c r="L16" s="23">
        <v>-3630364</v>
      </c>
      <c r="M16" s="23"/>
      <c r="N16" s="23">
        <v>-3630364</v>
      </c>
      <c r="O16" s="23"/>
      <c r="P16" s="23"/>
      <c r="Q16" s="23"/>
      <c r="R16" s="23"/>
      <c r="S16" s="23"/>
      <c r="T16" s="23"/>
      <c r="U16" s="23"/>
      <c r="V16" s="23"/>
      <c r="W16" s="23">
        <v>-6644962</v>
      </c>
      <c r="X16" s="23"/>
      <c r="Y16" s="23">
        <v>-6644962</v>
      </c>
      <c r="Z16" s="24"/>
      <c r="AA16" s="25">
        <v>-420000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260169354</v>
      </c>
      <c r="F17" s="31">
        <f t="shared" si="0"/>
        <v>260169354</v>
      </c>
      <c r="G17" s="31">
        <f t="shared" si="0"/>
        <v>0</v>
      </c>
      <c r="H17" s="31">
        <f t="shared" si="0"/>
        <v>62723007</v>
      </c>
      <c r="I17" s="31">
        <f t="shared" si="0"/>
        <v>7031935</v>
      </c>
      <c r="J17" s="31">
        <f t="shared" si="0"/>
        <v>69754942</v>
      </c>
      <c r="K17" s="31">
        <f t="shared" si="0"/>
        <v>-1864623</v>
      </c>
      <c r="L17" s="31">
        <f t="shared" si="0"/>
        <v>11242599</v>
      </c>
      <c r="M17" s="31">
        <f t="shared" si="0"/>
        <v>81685931</v>
      </c>
      <c r="N17" s="31">
        <f t="shared" si="0"/>
        <v>91063907</v>
      </c>
      <c r="O17" s="31">
        <f t="shared" si="0"/>
        <v>-1943040</v>
      </c>
      <c r="P17" s="31">
        <f t="shared" si="0"/>
        <v>-49418388</v>
      </c>
      <c r="Q17" s="31">
        <f t="shared" si="0"/>
        <v>175809454</v>
      </c>
      <c r="R17" s="31">
        <f t="shared" si="0"/>
        <v>124448026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285266875</v>
      </c>
      <c r="X17" s="31">
        <f t="shared" si="0"/>
        <v>196667394</v>
      </c>
      <c r="Y17" s="31">
        <f t="shared" si="0"/>
        <v>88599481</v>
      </c>
      <c r="Z17" s="32">
        <f>+IF(X17&lt;&gt;0,+(Y17/X17)*100,0)</f>
        <v>45.050416949135965</v>
      </c>
      <c r="AA17" s="33">
        <f>SUM(AA6:AA16)</f>
        <v>260169354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>
        <v>-16116830</v>
      </c>
      <c r="I22" s="23">
        <v>-18584780</v>
      </c>
      <c r="J22" s="23">
        <v>-34701610</v>
      </c>
      <c r="K22" s="23">
        <v>-1932463</v>
      </c>
      <c r="L22" s="23">
        <v>-18824494</v>
      </c>
      <c r="M22" s="40">
        <v>-39317404</v>
      </c>
      <c r="N22" s="23">
        <v>-60074361</v>
      </c>
      <c r="O22" s="23">
        <v>10438910</v>
      </c>
      <c r="P22" s="23">
        <v>-6540997</v>
      </c>
      <c r="Q22" s="23">
        <v>-6897895</v>
      </c>
      <c r="R22" s="23">
        <v>-2999982</v>
      </c>
      <c r="S22" s="23"/>
      <c r="T22" s="40"/>
      <c r="U22" s="23"/>
      <c r="V22" s="23"/>
      <c r="W22" s="23">
        <v>-97775953</v>
      </c>
      <c r="X22" s="23"/>
      <c r="Y22" s="23">
        <v>-97775953</v>
      </c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-240782668</v>
      </c>
      <c r="F26" s="23">
        <v>-240782668</v>
      </c>
      <c r="G26" s="23"/>
      <c r="H26" s="23"/>
      <c r="I26" s="23">
        <v>-4109314</v>
      </c>
      <c r="J26" s="23">
        <v>-4109314</v>
      </c>
      <c r="K26" s="23">
        <v>-1095275</v>
      </c>
      <c r="L26" s="23">
        <v>-5107974</v>
      </c>
      <c r="M26" s="23">
        <v>-1811542</v>
      </c>
      <c r="N26" s="23">
        <v>-8014791</v>
      </c>
      <c r="O26" s="23">
        <v>-797125</v>
      </c>
      <c r="P26" s="23">
        <v>-8812400</v>
      </c>
      <c r="Q26" s="23">
        <v>-30949190</v>
      </c>
      <c r="R26" s="23">
        <v>-40558715</v>
      </c>
      <c r="S26" s="23"/>
      <c r="T26" s="23"/>
      <c r="U26" s="23"/>
      <c r="V26" s="23"/>
      <c r="W26" s="23">
        <v>-52682820</v>
      </c>
      <c r="X26" s="23">
        <v>-109759210</v>
      </c>
      <c r="Y26" s="23">
        <v>57076390</v>
      </c>
      <c r="Z26" s="24">
        <v>-52</v>
      </c>
      <c r="AA26" s="25">
        <v>-240782668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-240782668</v>
      </c>
      <c r="F27" s="31">
        <f t="shared" si="1"/>
        <v>-240782668</v>
      </c>
      <c r="G27" s="31">
        <f t="shared" si="1"/>
        <v>0</v>
      </c>
      <c r="H27" s="31">
        <f t="shared" si="1"/>
        <v>-16116830</v>
      </c>
      <c r="I27" s="31">
        <f t="shared" si="1"/>
        <v>-22694094</v>
      </c>
      <c r="J27" s="31">
        <f t="shared" si="1"/>
        <v>-38810924</v>
      </c>
      <c r="K27" s="31">
        <f t="shared" si="1"/>
        <v>-3027738</v>
      </c>
      <c r="L27" s="31">
        <f t="shared" si="1"/>
        <v>-23932468</v>
      </c>
      <c r="M27" s="31">
        <f t="shared" si="1"/>
        <v>-41128946</v>
      </c>
      <c r="N27" s="31">
        <f t="shared" si="1"/>
        <v>-68089152</v>
      </c>
      <c r="O27" s="31">
        <f t="shared" si="1"/>
        <v>9641785</v>
      </c>
      <c r="P27" s="31">
        <f t="shared" si="1"/>
        <v>-15353397</v>
      </c>
      <c r="Q27" s="31">
        <f t="shared" si="1"/>
        <v>-37847085</v>
      </c>
      <c r="R27" s="31">
        <f t="shared" si="1"/>
        <v>-43558697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-150458773</v>
      </c>
      <c r="X27" s="31">
        <f t="shared" si="1"/>
        <v>-109759210</v>
      </c>
      <c r="Y27" s="31">
        <f t="shared" si="1"/>
        <v>-40699563</v>
      </c>
      <c r="Z27" s="32">
        <f>+IF(X27&lt;&gt;0,+(Y27/X27)*100,0)</f>
        <v>37.0807725383592</v>
      </c>
      <c r="AA27" s="33">
        <f>SUM(AA21:AA26)</f>
        <v>-240782668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>
        <v>3552495</v>
      </c>
      <c r="I33" s="40">
        <v>498569</v>
      </c>
      <c r="J33" s="40">
        <v>4051064</v>
      </c>
      <c r="K33" s="23">
        <v>284084</v>
      </c>
      <c r="L33" s="23">
        <v>655903</v>
      </c>
      <c r="M33" s="23">
        <v>167034</v>
      </c>
      <c r="N33" s="23">
        <v>1107021</v>
      </c>
      <c r="O33" s="40">
        <v>289726</v>
      </c>
      <c r="P33" s="40">
        <v>274667</v>
      </c>
      <c r="Q33" s="40">
        <v>334688</v>
      </c>
      <c r="R33" s="23">
        <v>899081</v>
      </c>
      <c r="S33" s="23"/>
      <c r="T33" s="23"/>
      <c r="U33" s="23"/>
      <c r="V33" s="40"/>
      <c r="W33" s="40">
        <v>6057166</v>
      </c>
      <c r="X33" s="40"/>
      <c r="Y33" s="23">
        <v>6057166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-23237003</v>
      </c>
      <c r="F35" s="23">
        <v>-23237003</v>
      </c>
      <c r="G35" s="23"/>
      <c r="H35" s="23"/>
      <c r="I35" s="23">
        <v>-873471</v>
      </c>
      <c r="J35" s="23">
        <v>-873471</v>
      </c>
      <c r="K35" s="23">
        <v>-827737</v>
      </c>
      <c r="L35" s="23">
        <v>-827737</v>
      </c>
      <c r="M35" s="23">
        <v>-848229</v>
      </c>
      <c r="N35" s="23">
        <v>-2503703</v>
      </c>
      <c r="O35" s="23">
        <v>-827737</v>
      </c>
      <c r="P35" s="23">
        <v>-914162</v>
      </c>
      <c r="Q35" s="23">
        <v>-248390</v>
      </c>
      <c r="R35" s="23">
        <v>-1990289</v>
      </c>
      <c r="S35" s="23"/>
      <c r="T35" s="23"/>
      <c r="U35" s="23"/>
      <c r="V35" s="23"/>
      <c r="W35" s="23">
        <v>-5367463</v>
      </c>
      <c r="X35" s="23">
        <v>-6863752</v>
      </c>
      <c r="Y35" s="23">
        <v>1496289</v>
      </c>
      <c r="Z35" s="24">
        <v>-21.8</v>
      </c>
      <c r="AA35" s="25">
        <v>-23237003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-23237003</v>
      </c>
      <c r="F36" s="31">
        <f t="shared" si="2"/>
        <v>-23237003</v>
      </c>
      <c r="G36" s="31">
        <f t="shared" si="2"/>
        <v>0</v>
      </c>
      <c r="H36" s="31">
        <f t="shared" si="2"/>
        <v>3552495</v>
      </c>
      <c r="I36" s="31">
        <f t="shared" si="2"/>
        <v>-374902</v>
      </c>
      <c r="J36" s="31">
        <f t="shared" si="2"/>
        <v>3177593</v>
      </c>
      <c r="K36" s="31">
        <f t="shared" si="2"/>
        <v>-543653</v>
      </c>
      <c r="L36" s="31">
        <f t="shared" si="2"/>
        <v>-171834</v>
      </c>
      <c r="M36" s="31">
        <f t="shared" si="2"/>
        <v>-681195</v>
      </c>
      <c r="N36" s="31">
        <f t="shared" si="2"/>
        <v>-1396682</v>
      </c>
      <c r="O36" s="31">
        <f t="shared" si="2"/>
        <v>-538011</v>
      </c>
      <c r="P36" s="31">
        <f t="shared" si="2"/>
        <v>-639495</v>
      </c>
      <c r="Q36" s="31">
        <f t="shared" si="2"/>
        <v>86298</v>
      </c>
      <c r="R36" s="31">
        <f t="shared" si="2"/>
        <v>-1091208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689703</v>
      </c>
      <c r="X36" s="31">
        <f t="shared" si="2"/>
        <v>-6863752</v>
      </c>
      <c r="Y36" s="31">
        <f t="shared" si="2"/>
        <v>7553455</v>
      </c>
      <c r="Z36" s="32">
        <f>+IF(X36&lt;&gt;0,+(Y36/X36)*100,0)</f>
        <v>-110.04848368647353</v>
      </c>
      <c r="AA36" s="33">
        <f>SUM(AA31:AA35)</f>
        <v>-23237003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-3850317</v>
      </c>
      <c r="F38" s="37">
        <f t="shared" si="3"/>
        <v>-3850317</v>
      </c>
      <c r="G38" s="37">
        <f t="shared" si="3"/>
        <v>0</v>
      </c>
      <c r="H38" s="37">
        <f t="shared" si="3"/>
        <v>50158672</v>
      </c>
      <c r="I38" s="37">
        <f t="shared" si="3"/>
        <v>-16037061</v>
      </c>
      <c r="J38" s="37">
        <f t="shared" si="3"/>
        <v>34121611</v>
      </c>
      <c r="K38" s="37">
        <f t="shared" si="3"/>
        <v>-5436014</v>
      </c>
      <c r="L38" s="37">
        <f t="shared" si="3"/>
        <v>-12861703</v>
      </c>
      <c r="M38" s="37">
        <f t="shared" si="3"/>
        <v>39875790</v>
      </c>
      <c r="N38" s="37">
        <f t="shared" si="3"/>
        <v>21578073</v>
      </c>
      <c r="O38" s="37">
        <f t="shared" si="3"/>
        <v>7160734</v>
      </c>
      <c r="P38" s="37">
        <f t="shared" si="3"/>
        <v>-65411280</v>
      </c>
      <c r="Q38" s="37">
        <f t="shared" si="3"/>
        <v>138048667</v>
      </c>
      <c r="R38" s="37">
        <f t="shared" si="3"/>
        <v>79798121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135497805</v>
      </c>
      <c r="X38" s="37">
        <f t="shared" si="3"/>
        <v>80044432</v>
      </c>
      <c r="Y38" s="37">
        <f t="shared" si="3"/>
        <v>55453373</v>
      </c>
      <c r="Z38" s="38">
        <f>+IF(X38&lt;&gt;0,+(Y38/X38)*100,0)</f>
        <v>69.27823911599498</v>
      </c>
      <c r="AA38" s="39">
        <f>+AA17+AA27+AA36</f>
        <v>-3850317</v>
      </c>
    </row>
    <row r="39" spans="1:27" ht="12.75">
      <c r="A39" s="26" t="s">
        <v>59</v>
      </c>
      <c r="B39" s="20"/>
      <c r="C39" s="35"/>
      <c r="D39" s="35"/>
      <c r="E39" s="36">
        <v>17338458</v>
      </c>
      <c r="F39" s="37">
        <v>17338458</v>
      </c>
      <c r="G39" s="37"/>
      <c r="H39" s="37"/>
      <c r="I39" s="37">
        <v>50158672</v>
      </c>
      <c r="J39" s="37"/>
      <c r="K39" s="37">
        <v>34121611</v>
      </c>
      <c r="L39" s="37">
        <v>28685597</v>
      </c>
      <c r="M39" s="37">
        <v>15823894</v>
      </c>
      <c r="N39" s="37">
        <v>34121611</v>
      </c>
      <c r="O39" s="37">
        <v>55699684</v>
      </c>
      <c r="P39" s="37">
        <v>62860418</v>
      </c>
      <c r="Q39" s="37">
        <v>-2550862</v>
      </c>
      <c r="R39" s="37">
        <v>55699684</v>
      </c>
      <c r="S39" s="37"/>
      <c r="T39" s="37"/>
      <c r="U39" s="37"/>
      <c r="V39" s="37"/>
      <c r="W39" s="37"/>
      <c r="X39" s="37">
        <v>17338458</v>
      </c>
      <c r="Y39" s="37">
        <v>-17338458</v>
      </c>
      <c r="Z39" s="38">
        <v>-100</v>
      </c>
      <c r="AA39" s="39">
        <v>17338458</v>
      </c>
    </row>
    <row r="40" spans="1:27" ht="12.75">
      <c r="A40" s="45" t="s">
        <v>60</v>
      </c>
      <c r="B40" s="46"/>
      <c r="C40" s="47"/>
      <c r="D40" s="47"/>
      <c r="E40" s="48">
        <v>13488140</v>
      </c>
      <c r="F40" s="49">
        <v>13488140</v>
      </c>
      <c r="G40" s="49"/>
      <c r="H40" s="49">
        <v>50158672</v>
      </c>
      <c r="I40" s="49">
        <v>34121611</v>
      </c>
      <c r="J40" s="49">
        <v>34121611</v>
      </c>
      <c r="K40" s="49">
        <v>28685597</v>
      </c>
      <c r="L40" s="49">
        <v>15823894</v>
      </c>
      <c r="M40" s="49">
        <v>55699684</v>
      </c>
      <c r="N40" s="49">
        <v>55699684</v>
      </c>
      <c r="O40" s="49">
        <v>62860418</v>
      </c>
      <c r="P40" s="49">
        <v>-2550862</v>
      </c>
      <c r="Q40" s="49">
        <v>135497805</v>
      </c>
      <c r="R40" s="49">
        <v>135497805</v>
      </c>
      <c r="S40" s="49"/>
      <c r="T40" s="49"/>
      <c r="U40" s="49"/>
      <c r="V40" s="49"/>
      <c r="W40" s="49">
        <v>135497805</v>
      </c>
      <c r="X40" s="49">
        <v>97382889</v>
      </c>
      <c r="Y40" s="49">
        <v>38114916</v>
      </c>
      <c r="Z40" s="50">
        <v>39.14</v>
      </c>
      <c r="AA40" s="51">
        <v>13488140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>
        <v>831035</v>
      </c>
      <c r="D7" s="21"/>
      <c r="E7" s="22">
        <v>30656000</v>
      </c>
      <c r="F7" s="23">
        <v>24752578</v>
      </c>
      <c r="G7" s="23">
        <v>112227</v>
      </c>
      <c r="H7" s="23">
        <v>145010</v>
      </c>
      <c r="I7" s="23">
        <v>15852</v>
      </c>
      <c r="J7" s="23">
        <v>273089</v>
      </c>
      <c r="K7" s="23">
        <v>32295</v>
      </c>
      <c r="L7" s="23">
        <v>285668</v>
      </c>
      <c r="M7" s="23">
        <v>43374</v>
      </c>
      <c r="N7" s="23">
        <v>361337</v>
      </c>
      <c r="O7" s="23">
        <v>25478</v>
      </c>
      <c r="P7" s="23">
        <v>61570</v>
      </c>
      <c r="Q7" s="23">
        <v>51869</v>
      </c>
      <c r="R7" s="23">
        <v>138917</v>
      </c>
      <c r="S7" s="23"/>
      <c r="T7" s="23"/>
      <c r="U7" s="23"/>
      <c r="V7" s="23"/>
      <c r="W7" s="23">
        <v>773343</v>
      </c>
      <c r="X7" s="23">
        <v>13658228</v>
      </c>
      <c r="Y7" s="23">
        <v>-12884885</v>
      </c>
      <c r="Z7" s="24">
        <v>-94.34</v>
      </c>
      <c r="AA7" s="25">
        <v>24752578</v>
      </c>
    </row>
    <row r="8" spans="1:27" ht="12.75">
      <c r="A8" s="26" t="s">
        <v>35</v>
      </c>
      <c r="B8" s="20"/>
      <c r="C8" s="21">
        <v>33866506</v>
      </c>
      <c r="D8" s="21"/>
      <c r="E8" s="22">
        <v>59382000</v>
      </c>
      <c r="F8" s="23">
        <v>50600177</v>
      </c>
      <c r="G8" s="23">
        <v>5914459</v>
      </c>
      <c r="H8" s="23">
        <v>271329</v>
      </c>
      <c r="I8" s="23">
        <v>235235</v>
      </c>
      <c r="J8" s="23">
        <v>6421023</v>
      </c>
      <c r="K8" s="23">
        <v>123511</v>
      </c>
      <c r="L8" s="23">
        <v>128658</v>
      </c>
      <c r="M8" s="23">
        <v>853163</v>
      </c>
      <c r="N8" s="23">
        <v>1105332</v>
      </c>
      <c r="O8" s="23">
        <v>6286041</v>
      </c>
      <c r="P8" s="23">
        <v>95182</v>
      </c>
      <c r="Q8" s="23">
        <v>130029</v>
      </c>
      <c r="R8" s="23">
        <v>6511252</v>
      </c>
      <c r="S8" s="23"/>
      <c r="T8" s="23"/>
      <c r="U8" s="23"/>
      <c r="V8" s="23"/>
      <c r="W8" s="23">
        <v>14037607</v>
      </c>
      <c r="X8" s="23">
        <v>25918319</v>
      </c>
      <c r="Y8" s="23">
        <v>-11880712</v>
      </c>
      <c r="Z8" s="24">
        <v>-45.84</v>
      </c>
      <c r="AA8" s="25">
        <v>50600177</v>
      </c>
    </row>
    <row r="9" spans="1:27" ht="12.75">
      <c r="A9" s="26" t="s">
        <v>36</v>
      </c>
      <c r="B9" s="20"/>
      <c r="C9" s="21">
        <v>217035701</v>
      </c>
      <c r="D9" s="21"/>
      <c r="E9" s="22">
        <v>203891000</v>
      </c>
      <c r="F9" s="23">
        <v>204320466</v>
      </c>
      <c r="G9" s="23">
        <v>81497000</v>
      </c>
      <c r="H9" s="23">
        <v>1250000</v>
      </c>
      <c r="I9" s="23">
        <v>4793000</v>
      </c>
      <c r="J9" s="23">
        <v>87540000</v>
      </c>
      <c r="K9" s="23">
        <v>300000</v>
      </c>
      <c r="L9" s="23">
        <v>2799065</v>
      </c>
      <c r="M9" s="23">
        <v>63544000</v>
      </c>
      <c r="N9" s="23">
        <v>66643065</v>
      </c>
      <c r="O9" s="23"/>
      <c r="P9" s="23">
        <v>891000</v>
      </c>
      <c r="Q9" s="23">
        <v>52747164</v>
      </c>
      <c r="R9" s="23">
        <v>53638164</v>
      </c>
      <c r="S9" s="23"/>
      <c r="T9" s="23"/>
      <c r="U9" s="23"/>
      <c r="V9" s="23"/>
      <c r="W9" s="23">
        <v>207821229</v>
      </c>
      <c r="X9" s="23">
        <v>204320466</v>
      </c>
      <c r="Y9" s="23">
        <v>3500763</v>
      </c>
      <c r="Z9" s="24">
        <v>1.71</v>
      </c>
      <c r="AA9" s="25">
        <v>204320466</v>
      </c>
    </row>
    <row r="10" spans="1:27" ht="12.75">
      <c r="A10" s="26" t="s">
        <v>37</v>
      </c>
      <c r="B10" s="20"/>
      <c r="C10" s="21">
        <v>36770565</v>
      </c>
      <c r="D10" s="21"/>
      <c r="E10" s="22">
        <v>12484000</v>
      </c>
      <c r="F10" s="23">
        <v>27778869</v>
      </c>
      <c r="G10" s="23"/>
      <c r="H10" s="23">
        <v>5000000</v>
      </c>
      <c r="I10" s="23">
        <v>1284000</v>
      </c>
      <c r="J10" s="23">
        <v>6284000</v>
      </c>
      <c r="K10" s="23"/>
      <c r="L10" s="23">
        <v>5000000</v>
      </c>
      <c r="M10" s="23">
        <v>1200000</v>
      </c>
      <c r="N10" s="23">
        <v>6200000</v>
      </c>
      <c r="O10" s="23"/>
      <c r="P10" s="23"/>
      <c r="Q10" s="23">
        <v>8850000</v>
      </c>
      <c r="R10" s="23">
        <v>8850000</v>
      </c>
      <c r="S10" s="23"/>
      <c r="T10" s="23"/>
      <c r="U10" s="23"/>
      <c r="V10" s="23"/>
      <c r="W10" s="23">
        <v>21334000</v>
      </c>
      <c r="X10" s="23">
        <v>27778869</v>
      </c>
      <c r="Y10" s="23">
        <v>-6444869</v>
      </c>
      <c r="Z10" s="24">
        <v>-23.2</v>
      </c>
      <c r="AA10" s="25">
        <v>27778869</v>
      </c>
    </row>
    <row r="11" spans="1:27" ht="12.75">
      <c r="A11" s="26" t="s">
        <v>38</v>
      </c>
      <c r="B11" s="20"/>
      <c r="C11" s="21">
        <v>2956264</v>
      </c>
      <c r="D11" s="21"/>
      <c r="E11" s="22">
        <v>3139143</v>
      </c>
      <c r="F11" s="23">
        <v>2556912</v>
      </c>
      <c r="G11" s="23">
        <v>9457</v>
      </c>
      <c r="H11" s="23">
        <v>258708</v>
      </c>
      <c r="I11" s="23">
        <v>142468</v>
      </c>
      <c r="J11" s="23">
        <v>410633</v>
      </c>
      <c r="K11" s="23">
        <v>74061</v>
      </c>
      <c r="L11" s="23">
        <v>845078</v>
      </c>
      <c r="M11" s="23"/>
      <c r="N11" s="23">
        <v>919139</v>
      </c>
      <c r="O11" s="23">
        <v>146074</v>
      </c>
      <c r="P11" s="23"/>
      <c r="Q11" s="23">
        <v>284877</v>
      </c>
      <c r="R11" s="23">
        <v>430951</v>
      </c>
      <c r="S11" s="23"/>
      <c r="T11" s="23"/>
      <c r="U11" s="23"/>
      <c r="V11" s="23"/>
      <c r="W11" s="23">
        <v>1760723</v>
      </c>
      <c r="X11" s="23">
        <v>2004699</v>
      </c>
      <c r="Y11" s="23">
        <v>-243976</v>
      </c>
      <c r="Z11" s="24">
        <v>-12.17</v>
      </c>
      <c r="AA11" s="25">
        <v>2556912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-312633612</v>
      </c>
      <c r="D14" s="21"/>
      <c r="E14" s="22">
        <v>-278303621</v>
      </c>
      <c r="F14" s="23">
        <v>-291253629</v>
      </c>
      <c r="G14" s="23">
        <v>-36220451</v>
      </c>
      <c r="H14" s="23">
        <v>-25393169</v>
      </c>
      <c r="I14" s="23">
        <v>-19686077</v>
      </c>
      <c r="J14" s="23">
        <v>-81299697</v>
      </c>
      <c r="K14" s="23">
        <v>-26938395</v>
      </c>
      <c r="L14" s="23">
        <v>-20941747</v>
      </c>
      <c r="M14" s="23">
        <v>-22449973</v>
      </c>
      <c r="N14" s="23">
        <v>-70330115</v>
      </c>
      <c r="O14" s="23">
        <v>-21718602</v>
      </c>
      <c r="P14" s="23">
        <v>-33238245</v>
      </c>
      <c r="Q14" s="23">
        <v>-19392900</v>
      </c>
      <c r="R14" s="23">
        <v>-74349747</v>
      </c>
      <c r="S14" s="23"/>
      <c r="T14" s="23"/>
      <c r="U14" s="23"/>
      <c r="V14" s="23"/>
      <c r="W14" s="23">
        <v>-225979559</v>
      </c>
      <c r="X14" s="23">
        <v>-223305379</v>
      </c>
      <c r="Y14" s="23">
        <v>-2674180</v>
      </c>
      <c r="Z14" s="24">
        <v>1.2</v>
      </c>
      <c r="AA14" s="25">
        <v>-291253629</v>
      </c>
    </row>
    <row r="15" spans="1:27" ht="12.75">
      <c r="A15" s="26" t="s">
        <v>42</v>
      </c>
      <c r="B15" s="20"/>
      <c r="C15" s="21"/>
      <c r="D15" s="21"/>
      <c r="E15" s="22">
        <v>-1200000</v>
      </c>
      <c r="F15" s="23">
        <v>-1200000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>
        <v>-1200000</v>
      </c>
    </row>
    <row r="16" spans="1:27" ht="12.75">
      <c r="A16" s="26" t="s">
        <v>43</v>
      </c>
      <c r="B16" s="20"/>
      <c r="C16" s="21"/>
      <c r="D16" s="21"/>
      <c r="E16" s="22">
        <v>-4392200</v>
      </c>
      <c r="F16" s="23">
        <v>-4392200</v>
      </c>
      <c r="G16" s="23">
        <v>-2000000</v>
      </c>
      <c r="H16" s="23"/>
      <c r="I16" s="23"/>
      <c r="J16" s="23">
        <v>-2000000</v>
      </c>
      <c r="K16" s="23"/>
      <c r="L16" s="23"/>
      <c r="M16" s="23"/>
      <c r="N16" s="23"/>
      <c r="O16" s="23">
        <v>-600000</v>
      </c>
      <c r="P16" s="23"/>
      <c r="Q16" s="23"/>
      <c r="R16" s="23">
        <v>-600000</v>
      </c>
      <c r="S16" s="23"/>
      <c r="T16" s="23"/>
      <c r="U16" s="23"/>
      <c r="V16" s="23"/>
      <c r="W16" s="23">
        <v>-2600000</v>
      </c>
      <c r="X16" s="23">
        <v>-4392200</v>
      </c>
      <c r="Y16" s="23">
        <v>1792200</v>
      </c>
      <c r="Z16" s="24">
        <v>-40.8</v>
      </c>
      <c r="AA16" s="25">
        <v>-4392200</v>
      </c>
    </row>
    <row r="17" spans="1:27" ht="12.75">
      <c r="A17" s="27" t="s">
        <v>44</v>
      </c>
      <c r="B17" s="28"/>
      <c r="C17" s="29">
        <f aca="true" t="shared" si="0" ref="C17:Y17">SUM(C6:C16)</f>
        <v>-21173541</v>
      </c>
      <c r="D17" s="29">
        <f>SUM(D6:D16)</f>
        <v>0</v>
      </c>
      <c r="E17" s="30">
        <f t="shared" si="0"/>
        <v>25656322</v>
      </c>
      <c r="F17" s="31">
        <f t="shared" si="0"/>
        <v>13163173</v>
      </c>
      <c r="G17" s="31">
        <f t="shared" si="0"/>
        <v>49312692</v>
      </c>
      <c r="H17" s="31">
        <f t="shared" si="0"/>
        <v>-18468122</v>
      </c>
      <c r="I17" s="31">
        <f t="shared" si="0"/>
        <v>-13215522</v>
      </c>
      <c r="J17" s="31">
        <f t="shared" si="0"/>
        <v>17629048</v>
      </c>
      <c r="K17" s="31">
        <f t="shared" si="0"/>
        <v>-26408528</v>
      </c>
      <c r="L17" s="31">
        <f t="shared" si="0"/>
        <v>-11883278</v>
      </c>
      <c r="M17" s="31">
        <f t="shared" si="0"/>
        <v>43190564</v>
      </c>
      <c r="N17" s="31">
        <f t="shared" si="0"/>
        <v>4898758</v>
      </c>
      <c r="O17" s="31">
        <f t="shared" si="0"/>
        <v>-15861009</v>
      </c>
      <c r="P17" s="31">
        <f t="shared" si="0"/>
        <v>-32190493</v>
      </c>
      <c r="Q17" s="31">
        <f t="shared" si="0"/>
        <v>42671039</v>
      </c>
      <c r="R17" s="31">
        <f t="shared" si="0"/>
        <v>-5380463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17147343</v>
      </c>
      <c r="X17" s="31">
        <f t="shared" si="0"/>
        <v>45983002</v>
      </c>
      <c r="Y17" s="31">
        <f t="shared" si="0"/>
        <v>-28835659</v>
      </c>
      <c r="Z17" s="32">
        <f>+IF(X17&lt;&gt;0,+(Y17/X17)*100,0)</f>
        <v>-62.709387699393794</v>
      </c>
      <c r="AA17" s="33">
        <f>SUM(AA6:AA16)</f>
        <v>13163173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-534723</v>
      </c>
      <c r="D26" s="21"/>
      <c r="E26" s="22">
        <v>-10000000</v>
      </c>
      <c r="F26" s="23">
        <v>-25544869</v>
      </c>
      <c r="G26" s="23"/>
      <c r="H26" s="23"/>
      <c r="I26" s="23">
        <v>-4328992</v>
      </c>
      <c r="J26" s="23">
        <v>-4328992</v>
      </c>
      <c r="K26" s="23"/>
      <c r="L26" s="23">
        <v>-1255853</v>
      </c>
      <c r="M26" s="23">
        <v>-3147289</v>
      </c>
      <c r="N26" s="23">
        <v>-4403142</v>
      </c>
      <c r="O26" s="23"/>
      <c r="P26" s="23">
        <v>-1497709</v>
      </c>
      <c r="Q26" s="23">
        <v>-3964636</v>
      </c>
      <c r="R26" s="23">
        <v>-5462345</v>
      </c>
      <c r="S26" s="23"/>
      <c r="T26" s="23"/>
      <c r="U26" s="23"/>
      <c r="V26" s="23"/>
      <c r="W26" s="23">
        <v>-14194479</v>
      </c>
      <c r="X26" s="23">
        <v>-16682247</v>
      </c>
      <c r="Y26" s="23">
        <v>2487768</v>
      </c>
      <c r="Z26" s="24">
        <v>-14.91</v>
      </c>
      <c r="AA26" s="25">
        <v>-25544869</v>
      </c>
    </row>
    <row r="27" spans="1:27" ht="12.75">
      <c r="A27" s="27" t="s">
        <v>51</v>
      </c>
      <c r="B27" s="28"/>
      <c r="C27" s="29">
        <f aca="true" t="shared" si="1" ref="C27:Y27">SUM(C21:C26)</f>
        <v>-534723</v>
      </c>
      <c r="D27" s="29">
        <f>SUM(D21:D26)</f>
        <v>0</v>
      </c>
      <c r="E27" s="30">
        <f t="shared" si="1"/>
        <v>-10000000</v>
      </c>
      <c r="F27" s="31">
        <f t="shared" si="1"/>
        <v>-25544869</v>
      </c>
      <c r="G27" s="31">
        <f t="shared" si="1"/>
        <v>0</v>
      </c>
      <c r="H27" s="31">
        <f t="shared" si="1"/>
        <v>0</v>
      </c>
      <c r="I27" s="31">
        <f t="shared" si="1"/>
        <v>-4328992</v>
      </c>
      <c r="J27" s="31">
        <f t="shared" si="1"/>
        <v>-4328992</v>
      </c>
      <c r="K27" s="31">
        <f t="shared" si="1"/>
        <v>0</v>
      </c>
      <c r="L27" s="31">
        <f t="shared" si="1"/>
        <v>-1255853</v>
      </c>
      <c r="M27" s="31">
        <f t="shared" si="1"/>
        <v>-3147289</v>
      </c>
      <c r="N27" s="31">
        <f t="shared" si="1"/>
        <v>-4403142</v>
      </c>
      <c r="O27" s="31">
        <f t="shared" si="1"/>
        <v>0</v>
      </c>
      <c r="P27" s="31">
        <f t="shared" si="1"/>
        <v>-1497709</v>
      </c>
      <c r="Q27" s="31">
        <f t="shared" si="1"/>
        <v>-3964636</v>
      </c>
      <c r="R27" s="31">
        <f t="shared" si="1"/>
        <v>-5462345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-14194479</v>
      </c>
      <c r="X27" s="31">
        <f t="shared" si="1"/>
        <v>-16682247</v>
      </c>
      <c r="Y27" s="31">
        <f t="shared" si="1"/>
        <v>2487768</v>
      </c>
      <c r="Z27" s="32">
        <f>+IF(X27&lt;&gt;0,+(Y27/X27)*100,0)</f>
        <v>-14.912667340316926</v>
      </c>
      <c r="AA27" s="33">
        <f>SUM(AA21:AA26)</f>
        <v>-25544869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-21708264</v>
      </c>
      <c r="D38" s="35">
        <f>+D17+D27+D36</f>
        <v>0</v>
      </c>
      <c r="E38" s="36">
        <f t="shared" si="3"/>
        <v>15656322</v>
      </c>
      <c r="F38" s="37">
        <f t="shared" si="3"/>
        <v>-12381696</v>
      </c>
      <c r="G38" s="37">
        <f t="shared" si="3"/>
        <v>49312692</v>
      </c>
      <c r="H38" s="37">
        <f t="shared" si="3"/>
        <v>-18468122</v>
      </c>
      <c r="I38" s="37">
        <f t="shared" si="3"/>
        <v>-17544514</v>
      </c>
      <c r="J38" s="37">
        <f t="shared" si="3"/>
        <v>13300056</v>
      </c>
      <c r="K38" s="37">
        <f t="shared" si="3"/>
        <v>-26408528</v>
      </c>
      <c r="L38" s="37">
        <f t="shared" si="3"/>
        <v>-13139131</v>
      </c>
      <c r="M38" s="37">
        <f t="shared" si="3"/>
        <v>40043275</v>
      </c>
      <c r="N38" s="37">
        <f t="shared" si="3"/>
        <v>495616</v>
      </c>
      <c r="O38" s="37">
        <f t="shared" si="3"/>
        <v>-15861009</v>
      </c>
      <c r="P38" s="37">
        <f t="shared" si="3"/>
        <v>-33688202</v>
      </c>
      <c r="Q38" s="37">
        <f t="shared" si="3"/>
        <v>38706403</v>
      </c>
      <c r="R38" s="37">
        <f t="shared" si="3"/>
        <v>-10842808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2952864</v>
      </c>
      <c r="X38" s="37">
        <f t="shared" si="3"/>
        <v>29300755</v>
      </c>
      <c r="Y38" s="37">
        <f t="shared" si="3"/>
        <v>-26347891</v>
      </c>
      <c r="Z38" s="38">
        <f>+IF(X38&lt;&gt;0,+(Y38/X38)*100,0)</f>
        <v>-89.92222555357363</v>
      </c>
      <c r="AA38" s="39">
        <f>+AA17+AA27+AA36</f>
        <v>-12381696</v>
      </c>
    </row>
    <row r="39" spans="1:27" ht="12.75">
      <c r="A39" s="26" t="s">
        <v>59</v>
      </c>
      <c r="B39" s="20"/>
      <c r="C39" s="35">
        <v>35611989</v>
      </c>
      <c r="D39" s="35"/>
      <c r="E39" s="36">
        <v>25411884</v>
      </c>
      <c r="F39" s="37">
        <v>13901000</v>
      </c>
      <c r="G39" s="37">
        <v>13481440</v>
      </c>
      <c r="H39" s="37">
        <v>62794132</v>
      </c>
      <c r="I39" s="37">
        <v>44326010</v>
      </c>
      <c r="J39" s="37">
        <v>13481440</v>
      </c>
      <c r="K39" s="37">
        <v>26781496</v>
      </c>
      <c r="L39" s="37">
        <v>372968</v>
      </c>
      <c r="M39" s="37">
        <v>-12766163</v>
      </c>
      <c r="N39" s="37">
        <v>26781496</v>
      </c>
      <c r="O39" s="37">
        <v>27277112</v>
      </c>
      <c r="P39" s="37">
        <v>11416103</v>
      </c>
      <c r="Q39" s="37">
        <v>-22272099</v>
      </c>
      <c r="R39" s="37">
        <v>27277112</v>
      </c>
      <c r="S39" s="37"/>
      <c r="T39" s="37"/>
      <c r="U39" s="37"/>
      <c r="V39" s="37"/>
      <c r="W39" s="37">
        <v>13481440</v>
      </c>
      <c r="X39" s="37">
        <v>13901000</v>
      </c>
      <c r="Y39" s="37">
        <v>-419560</v>
      </c>
      <c r="Z39" s="38">
        <v>-3.02</v>
      </c>
      <c r="AA39" s="39">
        <v>13901000</v>
      </c>
    </row>
    <row r="40" spans="1:27" ht="12.75">
      <c r="A40" s="45" t="s">
        <v>60</v>
      </c>
      <c r="B40" s="46"/>
      <c r="C40" s="47">
        <v>13903725</v>
      </c>
      <c r="D40" s="47"/>
      <c r="E40" s="48">
        <v>41068206</v>
      </c>
      <c r="F40" s="49">
        <v>1519302</v>
      </c>
      <c r="G40" s="49">
        <v>62794132</v>
      </c>
      <c r="H40" s="49">
        <v>44326010</v>
      </c>
      <c r="I40" s="49">
        <v>26781496</v>
      </c>
      <c r="J40" s="49">
        <v>26781496</v>
      </c>
      <c r="K40" s="49">
        <v>372968</v>
      </c>
      <c r="L40" s="49">
        <v>-12766163</v>
      </c>
      <c r="M40" s="49">
        <v>27277112</v>
      </c>
      <c r="N40" s="49">
        <v>27277112</v>
      </c>
      <c r="O40" s="49">
        <v>11416103</v>
      </c>
      <c r="P40" s="49">
        <v>-22272099</v>
      </c>
      <c r="Q40" s="49">
        <v>16434304</v>
      </c>
      <c r="R40" s="49">
        <v>16434304</v>
      </c>
      <c r="S40" s="49"/>
      <c r="T40" s="49"/>
      <c r="U40" s="49"/>
      <c r="V40" s="49"/>
      <c r="W40" s="49">
        <v>16434304</v>
      </c>
      <c r="X40" s="49">
        <v>43201753</v>
      </c>
      <c r="Y40" s="49">
        <v>-26767449</v>
      </c>
      <c r="Z40" s="50">
        <v>-61.96</v>
      </c>
      <c r="AA40" s="51">
        <v>1519302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18292820777</v>
      </c>
      <c r="D6" s="21"/>
      <c r="E6" s="22">
        <v>19495712291</v>
      </c>
      <c r="F6" s="23">
        <v>19594335702</v>
      </c>
      <c r="G6" s="23">
        <v>1578099046</v>
      </c>
      <c r="H6" s="23">
        <v>1448341672</v>
      </c>
      <c r="I6" s="23">
        <v>1515442514</v>
      </c>
      <c r="J6" s="23">
        <v>4541883232</v>
      </c>
      <c r="K6" s="23">
        <v>1590321210</v>
      </c>
      <c r="L6" s="23">
        <v>1684628918</v>
      </c>
      <c r="M6" s="23">
        <v>1455130753</v>
      </c>
      <c r="N6" s="23">
        <v>4730080881</v>
      </c>
      <c r="O6" s="23">
        <v>1482334768</v>
      </c>
      <c r="P6" s="23">
        <v>1493649019</v>
      </c>
      <c r="Q6" s="23">
        <v>1750029437</v>
      </c>
      <c r="R6" s="23">
        <v>4726013224</v>
      </c>
      <c r="S6" s="23"/>
      <c r="T6" s="23"/>
      <c r="U6" s="23"/>
      <c r="V6" s="23"/>
      <c r="W6" s="23">
        <v>13997977337</v>
      </c>
      <c r="X6" s="23">
        <v>14611616220</v>
      </c>
      <c r="Y6" s="23">
        <v>-613638883</v>
      </c>
      <c r="Z6" s="24">
        <v>-4.2</v>
      </c>
      <c r="AA6" s="25">
        <v>19594335702</v>
      </c>
    </row>
    <row r="7" spans="1:27" ht="12.75">
      <c r="A7" s="26" t="s">
        <v>34</v>
      </c>
      <c r="B7" s="20"/>
      <c r="C7" s="21">
        <v>56252684406</v>
      </c>
      <c r="D7" s="21"/>
      <c r="E7" s="22">
        <v>67627459456</v>
      </c>
      <c r="F7" s="23">
        <v>68267822981</v>
      </c>
      <c r="G7" s="23">
        <v>5806078549</v>
      </c>
      <c r="H7" s="23">
        <v>7239552596</v>
      </c>
      <c r="I7" s="23">
        <v>5833571219</v>
      </c>
      <c r="J7" s="23">
        <v>18879202364</v>
      </c>
      <c r="K7" s="23">
        <v>6077306156</v>
      </c>
      <c r="L7" s="23">
        <v>5498518584</v>
      </c>
      <c r="M7" s="23">
        <v>5086344169</v>
      </c>
      <c r="N7" s="23">
        <v>16662168909</v>
      </c>
      <c r="O7" s="23">
        <v>4246790806</v>
      </c>
      <c r="P7" s="23">
        <v>4586074858</v>
      </c>
      <c r="Q7" s="23">
        <v>5566167665</v>
      </c>
      <c r="R7" s="23">
        <v>14399033329</v>
      </c>
      <c r="S7" s="23"/>
      <c r="T7" s="23"/>
      <c r="U7" s="23"/>
      <c r="V7" s="23"/>
      <c r="W7" s="23">
        <v>49940404602</v>
      </c>
      <c r="X7" s="23">
        <v>50134633451</v>
      </c>
      <c r="Y7" s="23">
        <v>-194228849</v>
      </c>
      <c r="Z7" s="24">
        <v>-0.39</v>
      </c>
      <c r="AA7" s="25">
        <v>68267822981</v>
      </c>
    </row>
    <row r="8" spans="1:27" ht="12.75">
      <c r="A8" s="26" t="s">
        <v>35</v>
      </c>
      <c r="B8" s="20"/>
      <c r="C8" s="21">
        <v>2985238906</v>
      </c>
      <c r="D8" s="21"/>
      <c r="E8" s="22">
        <v>9092085788</v>
      </c>
      <c r="F8" s="23">
        <v>9835235980</v>
      </c>
      <c r="G8" s="23">
        <v>-1579797027</v>
      </c>
      <c r="H8" s="23">
        <v>2738080827</v>
      </c>
      <c r="I8" s="23">
        <v>193559104</v>
      </c>
      <c r="J8" s="23">
        <v>1351842904</v>
      </c>
      <c r="K8" s="23">
        <v>465854512</v>
      </c>
      <c r="L8" s="23">
        <v>2520824141</v>
      </c>
      <c r="M8" s="23">
        <v>2065174262</v>
      </c>
      <c r="N8" s="23">
        <v>5051852915</v>
      </c>
      <c r="O8" s="23">
        <v>904135805</v>
      </c>
      <c r="P8" s="23">
        <v>343123022</v>
      </c>
      <c r="Q8" s="23">
        <v>1584896953</v>
      </c>
      <c r="R8" s="23">
        <v>2832155780</v>
      </c>
      <c r="S8" s="23"/>
      <c r="T8" s="23"/>
      <c r="U8" s="23"/>
      <c r="V8" s="23"/>
      <c r="W8" s="23">
        <v>9235851599</v>
      </c>
      <c r="X8" s="23">
        <v>7366152556</v>
      </c>
      <c r="Y8" s="23">
        <v>1869699043</v>
      </c>
      <c r="Z8" s="24">
        <v>25.38</v>
      </c>
      <c r="AA8" s="25">
        <v>9835235980</v>
      </c>
    </row>
    <row r="9" spans="1:27" ht="12.75">
      <c r="A9" s="26" t="s">
        <v>36</v>
      </c>
      <c r="B9" s="20"/>
      <c r="C9" s="21">
        <v>15663276091</v>
      </c>
      <c r="D9" s="21"/>
      <c r="E9" s="22">
        <v>16582594350</v>
      </c>
      <c r="F9" s="23">
        <v>16658386669</v>
      </c>
      <c r="G9" s="23">
        <v>5007270344</v>
      </c>
      <c r="H9" s="23">
        <v>990017355</v>
      </c>
      <c r="I9" s="23">
        <v>-167840783</v>
      </c>
      <c r="J9" s="23">
        <v>5829446916</v>
      </c>
      <c r="K9" s="23">
        <v>175149556</v>
      </c>
      <c r="L9" s="23">
        <v>628498683</v>
      </c>
      <c r="M9" s="23">
        <v>3796568037</v>
      </c>
      <c r="N9" s="23">
        <v>4600216276</v>
      </c>
      <c r="O9" s="23">
        <v>132114878</v>
      </c>
      <c r="P9" s="23">
        <v>66414674</v>
      </c>
      <c r="Q9" s="23">
        <v>3625387498</v>
      </c>
      <c r="R9" s="23">
        <v>3823917050</v>
      </c>
      <c r="S9" s="23"/>
      <c r="T9" s="23"/>
      <c r="U9" s="23"/>
      <c r="V9" s="23"/>
      <c r="W9" s="23">
        <v>14253580242</v>
      </c>
      <c r="X9" s="23">
        <v>13624911326</v>
      </c>
      <c r="Y9" s="23">
        <v>628668916</v>
      </c>
      <c r="Z9" s="24">
        <v>4.61</v>
      </c>
      <c r="AA9" s="25">
        <v>16658386669</v>
      </c>
    </row>
    <row r="10" spans="1:27" ht="12.75">
      <c r="A10" s="26" t="s">
        <v>37</v>
      </c>
      <c r="B10" s="20"/>
      <c r="C10" s="21">
        <v>8025792370</v>
      </c>
      <c r="D10" s="21"/>
      <c r="E10" s="22">
        <v>7862769660</v>
      </c>
      <c r="F10" s="23">
        <v>7917216221</v>
      </c>
      <c r="G10" s="23">
        <v>1185820512</v>
      </c>
      <c r="H10" s="23">
        <v>86209667</v>
      </c>
      <c r="I10" s="23">
        <v>267469016</v>
      </c>
      <c r="J10" s="23">
        <v>1539499195</v>
      </c>
      <c r="K10" s="23">
        <v>584065923</v>
      </c>
      <c r="L10" s="23">
        <v>1369717763</v>
      </c>
      <c r="M10" s="23">
        <v>367003588</v>
      </c>
      <c r="N10" s="23">
        <v>2320787274</v>
      </c>
      <c r="O10" s="23">
        <v>506654568</v>
      </c>
      <c r="P10" s="23">
        <v>1634456399</v>
      </c>
      <c r="Q10" s="23">
        <v>1029630382</v>
      </c>
      <c r="R10" s="23">
        <v>3170741349</v>
      </c>
      <c r="S10" s="23"/>
      <c r="T10" s="23"/>
      <c r="U10" s="23"/>
      <c r="V10" s="23"/>
      <c r="W10" s="23">
        <v>7031027818</v>
      </c>
      <c r="X10" s="23">
        <v>6851331222</v>
      </c>
      <c r="Y10" s="23">
        <v>179696596</v>
      </c>
      <c r="Z10" s="24">
        <v>2.62</v>
      </c>
      <c r="AA10" s="25">
        <v>7917216221</v>
      </c>
    </row>
    <row r="11" spans="1:27" ht="12.75">
      <c r="A11" s="26" t="s">
        <v>38</v>
      </c>
      <c r="B11" s="20"/>
      <c r="C11" s="21">
        <v>2270448485</v>
      </c>
      <c r="D11" s="21"/>
      <c r="E11" s="22">
        <v>1525473082</v>
      </c>
      <c r="F11" s="23">
        <v>1544818404</v>
      </c>
      <c r="G11" s="23">
        <v>180157285</v>
      </c>
      <c r="H11" s="23">
        <v>189611865</v>
      </c>
      <c r="I11" s="23">
        <v>113987840</v>
      </c>
      <c r="J11" s="23">
        <v>483756990</v>
      </c>
      <c r="K11" s="23">
        <v>143566166</v>
      </c>
      <c r="L11" s="23">
        <v>161813682</v>
      </c>
      <c r="M11" s="23">
        <v>157967144</v>
      </c>
      <c r="N11" s="23">
        <v>463346992</v>
      </c>
      <c r="O11" s="23">
        <v>177735241</v>
      </c>
      <c r="P11" s="23">
        <v>157668159</v>
      </c>
      <c r="Q11" s="23">
        <v>162368340</v>
      </c>
      <c r="R11" s="23">
        <v>497771740</v>
      </c>
      <c r="S11" s="23"/>
      <c r="T11" s="23"/>
      <c r="U11" s="23"/>
      <c r="V11" s="23"/>
      <c r="W11" s="23">
        <v>1444875722</v>
      </c>
      <c r="X11" s="23">
        <v>1249662931</v>
      </c>
      <c r="Y11" s="23">
        <v>195212791</v>
      </c>
      <c r="Z11" s="24">
        <v>15.62</v>
      </c>
      <c r="AA11" s="25">
        <v>1544818404</v>
      </c>
    </row>
    <row r="12" spans="1:27" ht="12.75">
      <c r="A12" s="26" t="s">
        <v>39</v>
      </c>
      <c r="B12" s="20"/>
      <c r="C12" s="21">
        <v>23350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-82993929727</v>
      </c>
      <c r="D14" s="21"/>
      <c r="E14" s="22">
        <v>-96675161349</v>
      </c>
      <c r="F14" s="23">
        <v>-85260514147</v>
      </c>
      <c r="G14" s="23">
        <v>-15135115311</v>
      </c>
      <c r="H14" s="23">
        <v>-12750835973</v>
      </c>
      <c r="I14" s="23">
        <v>-9049035991</v>
      </c>
      <c r="J14" s="23">
        <v>-36934987275</v>
      </c>
      <c r="K14" s="23">
        <v>-8245924941</v>
      </c>
      <c r="L14" s="23">
        <v>-8009273720</v>
      </c>
      <c r="M14" s="23">
        <v>-10862146736</v>
      </c>
      <c r="N14" s="23">
        <v>-27117345397</v>
      </c>
      <c r="O14" s="23">
        <v>-6020200809</v>
      </c>
      <c r="P14" s="23">
        <v>-7294172256</v>
      </c>
      <c r="Q14" s="23">
        <v>-8112160236</v>
      </c>
      <c r="R14" s="23">
        <v>-21426533301</v>
      </c>
      <c r="S14" s="23"/>
      <c r="T14" s="23"/>
      <c r="U14" s="23"/>
      <c r="V14" s="23"/>
      <c r="W14" s="23">
        <v>-85478865973</v>
      </c>
      <c r="X14" s="23">
        <v>-72968215648</v>
      </c>
      <c r="Y14" s="23">
        <v>-12510650325</v>
      </c>
      <c r="Z14" s="24">
        <v>17.15</v>
      </c>
      <c r="AA14" s="25">
        <v>-85260514147</v>
      </c>
    </row>
    <row r="15" spans="1:27" ht="12.75">
      <c r="A15" s="26" t="s">
        <v>42</v>
      </c>
      <c r="B15" s="20"/>
      <c r="C15" s="21">
        <v>-4034937035</v>
      </c>
      <c r="D15" s="21"/>
      <c r="E15" s="22">
        <v>-4146536159</v>
      </c>
      <c r="F15" s="23">
        <v>-14814434320</v>
      </c>
      <c r="G15" s="23">
        <v>-248128297</v>
      </c>
      <c r="H15" s="23">
        <v>-48013515</v>
      </c>
      <c r="I15" s="23">
        <v>-296180929</v>
      </c>
      <c r="J15" s="23">
        <v>-592322741</v>
      </c>
      <c r="K15" s="23">
        <v>-317764498</v>
      </c>
      <c r="L15" s="23">
        <v>-137844628</v>
      </c>
      <c r="M15" s="23">
        <v>-1058352172</v>
      </c>
      <c r="N15" s="23">
        <v>-1513961298</v>
      </c>
      <c r="O15" s="23">
        <v>-104857203</v>
      </c>
      <c r="P15" s="23">
        <v>-44708624</v>
      </c>
      <c r="Q15" s="23">
        <v>-290601519</v>
      </c>
      <c r="R15" s="23">
        <v>-440167346</v>
      </c>
      <c r="S15" s="23"/>
      <c r="T15" s="23"/>
      <c r="U15" s="23"/>
      <c r="V15" s="23"/>
      <c r="W15" s="23">
        <v>-2546451385</v>
      </c>
      <c r="X15" s="23">
        <v>-11092332802</v>
      </c>
      <c r="Y15" s="23">
        <v>8545881417</v>
      </c>
      <c r="Z15" s="24">
        <v>-77.04</v>
      </c>
      <c r="AA15" s="25">
        <v>-14814434320</v>
      </c>
    </row>
    <row r="16" spans="1:27" ht="12.75">
      <c r="A16" s="26" t="s">
        <v>43</v>
      </c>
      <c r="B16" s="20"/>
      <c r="C16" s="21">
        <v>-1578563068</v>
      </c>
      <c r="D16" s="21"/>
      <c r="E16" s="22">
        <v>-2313255891</v>
      </c>
      <c r="F16" s="23">
        <v>-6480823470</v>
      </c>
      <c r="G16" s="23">
        <v>-57040425</v>
      </c>
      <c r="H16" s="23">
        <v>-593828215</v>
      </c>
      <c r="I16" s="23">
        <v>-337979296</v>
      </c>
      <c r="J16" s="23">
        <v>-988847936</v>
      </c>
      <c r="K16" s="23">
        <v>-291239777</v>
      </c>
      <c r="L16" s="23">
        <v>-319066119</v>
      </c>
      <c r="M16" s="23">
        <v>-271652002</v>
      </c>
      <c r="N16" s="23">
        <v>-881957898</v>
      </c>
      <c r="O16" s="23">
        <v>-182066633</v>
      </c>
      <c r="P16" s="23">
        <v>-161129830</v>
      </c>
      <c r="Q16" s="23">
        <v>-194564311</v>
      </c>
      <c r="R16" s="23">
        <v>-537760774</v>
      </c>
      <c r="S16" s="23"/>
      <c r="T16" s="23"/>
      <c r="U16" s="23"/>
      <c r="V16" s="23"/>
      <c r="W16" s="23">
        <v>-2408566608</v>
      </c>
      <c r="X16" s="23">
        <v>-4600494140</v>
      </c>
      <c r="Y16" s="23">
        <v>2191927532</v>
      </c>
      <c r="Z16" s="24">
        <v>-47.65</v>
      </c>
      <c r="AA16" s="25">
        <v>-6480823470</v>
      </c>
    </row>
    <row r="17" spans="1:27" ht="12.75">
      <c r="A17" s="27" t="s">
        <v>44</v>
      </c>
      <c r="B17" s="28"/>
      <c r="C17" s="29">
        <f aca="true" t="shared" si="0" ref="C17:Y17">SUM(C6:C16)</f>
        <v>14882854555</v>
      </c>
      <c r="D17" s="29">
        <f>SUM(D6:D16)</f>
        <v>0</v>
      </c>
      <c r="E17" s="30">
        <f t="shared" si="0"/>
        <v>19051141228</v>
      </c>
      <c r="F17" s="31">
        <f t="shared" si="0"/>
        <v>17262044020</v>
      </c>
      <c r="G17" s="31">
        <f t="shared" si="0"/>
        <v>-3262655324</v>
      </c>
      <c r="H17" s="31">
        <f t="shared" si="0"/>
        <v>-700863721</v>
      </c>
      <c r="I17" s="31">
        <f t="shared" si="0"/>
        <v>-1927007306</v>
      </c>
      <c r="J17" s="31">
        <f t="shared" si="0"/>
        <v>-5890526351</v>
      </c>
      <c r="K17" s="31">
        <f t="shared" si="0"/>
        <v>181334307</v>
      </c>
      <c r="L17" s="31">
        <f t="shared" si="0"/>
        <v>3397817304</v>
      </c>
      <c r="M17" s="31">
        <f t="shared" si="0"/>
        <v>736037043</v>
      </c>
      <c r="N17" s="31">
        <f t="shared" si="0"/>
        <v>4315188654</v>
      </c>
      <c r="O17" s="31">
        <f t="shared" si="0"/>
        <v>1142641421</v>
      </c>
      <c r="P17" s="31">
        <f t="shared" si="0"/>
        <v>781375421</v>
      </c>
      <c r="Q17" s="31">
        <f t="shared" si="0"/>
        <v>5121154209</v>
      </c>
      <c r="R17" s="31">
        <f t="shared" si="0"/>
        <v>7045171051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5469833354</v>
      </c>
      <c r="X17" s="31">
        <f t="shared" si="0"/>
        <v>5177265116</v>
      </c>
      <c r="Y17" s="31">
        <f t="shared" si="0"/>
        <v>292568238</v>
      </c>
      <c r="Z17" s="32">
        <f>+IF(X17&lt;&gt;0,+(Y17/X17)*100,0)</f>
        <v>5.651019050499016</v>
      </c>
      <c r="AA17" s="33">
        <f>SUM(AA6:AA16)</f>
        <v>17262044020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611088213</v>
      </c>
      <c r="D21" s="21"/>
      <c r="E21" s="22">
        <v>45905280</v>
      </c>
      <c r="F21" s="23">
        <v>35500225</v>
      </c>
      <c r="G21" s="40">
        <v>520293305</v>
      </c>
      <c r="H21" s="40">
        <v>108084790</v>
      </c>
      <c r="I21" s="40">
        <v>9176531</v>
      </c>
      <c r="J21" s="23">
        <v>637554626</v>
      </c>
      <c r="K21" s="40">
        <v>80365346</v>
      </c>
      <c r="L21" s="40">
        <v>302698648</v>
      </c>
      <c r="M21" s="23">
        <v>71756745</v>
      </c>
      <c r="N21" s="40">
        <v>454820739</v>
      </c>
      <c r="O21" s="40">
        <v>217511478</v>
      </c>
      <c r="P21" s="40">
        <v>-16089868</v>
      </c>
      <c r="Q21" s="23">
        <v>41439683</v>
      </c>
      <c r="R21" s="40">
        <v>242861293</v>
      </c>
      <c r="S21" s="40"/>
      <c r="T21" s="23"/>
      <c r="U21" s="40"/>
      <c r="V21" s="40"/>
      <c r="W21" s="40">
        <v>1335236658</v>
      </c>
      <c r="X21" s="23">
        <v>25836712</v>
      </c>
      <c r="Y21" s="40">
        <v>1309399946</v>
      </c>
      <c r="Z21" s="41">
        <v>5067.98</v>
      </c>
      <c r="AA21" s="42">
        <v>35500225</v>
      </c>
    </row>
    <row r="22" spans="1:27" ht="12.75">
      <c r="A22" s="26" t="s">
        <v>47</v>
      </c>
      <c r="B22" s="20"/>
      <c r="C22" s="21">
        <v>-66503418</v>
      </c>
      <c r="D22" s="21"/>
      <c r="E22" s="43">
        <v>-241572240</v>
      </c>
      <c r="F22" s="40">
        <v>-27789708</v>
      </c>
      <c r="G22" s="23">
        <v>942263285</v>
      </c>
      <c r="H22" s="23">
        <v>-299776254</v>
      </c>
      <c r="I22" s="23">
        <v>-164245325</v>
      </c>
      <c r="J22" s="23">
        <v>478241706</v>
      </c>
      <c r="K22" s="23">
        <v>40120532</v>
      </c>
      <c r="L22" s="23">
        <v>-134002104</v>
      </c>
      <c r="M22" s="40">
        <v>-38236002</v>
      </c>
      <c r="N22" s="23">
        <v>-132117574</v>
      </c>
      <c r="O22" s="23">
        <v>-77299088</v>
      </c>
      <c r="P22" s="23">
        <v>-113975229</v>
      </c>
      <c r="Q22" s="23">
        <v>-157074909</v>
      </c>
      <c r="R22" s="23">
        <v>-348349226</v>
      </c>
      <c r="S22" s="23"/>
      <c r="T22" s="40"/>
      <c r="U22" s="23"/>
      <c r="V22" s="23"/>
      <c r="W22" s="23">
        <v>-2225094</v>
      </c>
      <c r="X22" s="23">
        <v>-20842281</v>
      </c>
      <c r="Y22" s="23">
        <v>18617187</v>
      </c>
      <c r="Z22" s="24">
        <v>-89.32</v>
      </c>
      <c r="AA22" s="25">
        <v>-27789708</v>
      </c>
    </row>
    <row r="23" spans="1:27" ht="12.75">
      <c r="A23" s="26" t="s">
        <v>48</v>
      </c>
      <c r="B23" s="20"/>
      <c r="C23" s="44">
        <v>144521624</v>
      </c>
      <c r="D23" s="44"/>
      <c r="E23" s="22">
        <v>-43526201</v>
      </c>
      <c r="F23" s="23">
        <v>-31839603</v>
      </c>
      <c r="G23" s="40">
        <v>664900239</v>
      </c>
      <c r="H23" s="40">
        <v>-12632552</v>
      </c>
      <c r="I23" s="40">
        <v>-28632960</v>
      </c>
      <c r="J23" s="23">
        <v>623634727</v>
      </c>
      <c r="K23" s="40">
        <v>12739568</v>
      </c>
      <c r="L23" s="40">
        <v>-160864643</v>
      </c>
      <c r="M23" s="23">
        <v>-97550784</v>
      </c>
      <c r="N23" s="40">
        <v>-245675859</v>
      </c>
      <c r="O23" s="40">
        <v>-92172396</v>
      </c>
      <c r="P23" s="40">
        <v>-12932919</v>
      </c>
      <c r="Q23" s="23">
        <v>59550757</v>
      </c>
      <c r="R23" s="40">
        <v>-45554558</v>
      </c>
      <c r="S23" s="40"/>
      <c r="T23" s="23"/>
      <c r="U23" s="40"/>
      <c r="V23" s="40"/>
      <c r="W23" s="40">
        <v>332404310</v>
      </c>
      <c r="X23" s="23">
        <v>-23099820</v>
      </c>
      <c r="Y23" s="40">
        <v>355504130</v>
      </c>
      <c r="Z23" s="41">
        <v>-1538.99</v>
      </c>
      <c r="AA23" s="42">
        <v>-31839603</v>
      </c>
    </row>
    <row r="24" spans="1:27" ht="12.75">
      <c r="A24" s="26" t="s">
        <v>49</v>
      </c>
      <c r="B24" s="20"/>
      <c r="C24" s="21">
        <v>1105096572</v>
      </c>
      <c r="D24" s="21"/>
      <c r="E24" s="22">
        <v>-626156420</v>
      </c>
      <c r="F24" s="23">
        <v>1927097136</v>
      </c>
      <c r="G24" s="23">
        <v>10941785</v>
      </c>
      <c r="H24" s="23">
        <v>4082861916</v>
      </c>
      <c r="I24" s="23">
        <v>27060167</v>
      </c>
      <c r="J24" s="23">
        <v>4120863868</v>
      </c>
      <c r="K24" s="23">
        <v>-33114628</v>
      </c>
      <c r="L24" s="23">
        <v>6325608</v>
      </c>
      <c r="M24" s="23">
        <v>-24217386</v>
      </c>
      <c r="N24" s="23">
        <v>-51006406</v>
      </c>
      <c r="O24" s="23">
        <v>42018701</v>
      </c>
      <c r="P24" s="23">
        <v>991377125</v>
      </c>
      <c r="Q24" s="23">
        <v>41945400</v>
      </c>
      <c r="R24" s="23">
        <v>1075341226</v>
      </c>
      <c r="S24" s="23"/>
      <c r="T24" s="23"/>
      <c r="U24" s="23"/>
      <c r="V24" s="23"/>
      <c r="W24" s="23">
        <v>5145198688</v>
      </c>
      <c r="X24" s="23">
        <v>884104084</v>
      </c>
      <c r="Y24" s="23">
        <v>4261094604</v>
      </c>
      <c r="Z24" s="24">
        <v>481.97</v>
      </c>
      <c r="AA24" s="25">
        <v>1927097136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-18984142266</v>
      </c>
      <c r="D26" s="21"/>
      <c r="E26" s="22">
        <v>-19527535210</v>
      </c>
      <c r="F26" s="23">
        <v>-18485014314</v>
      </c>
      <c r="G26" s="23">
        <v>-1920843867</v>
      </c>
      <c r="H26" s="23">
        <v>-1114472804</v>
      </c>
      <c r="I26" s="23">
        <v>-859971651</v>
      </c>
      <c r="J26" s="23">
        <v>-3895288322</v>
      </c>
      <c r="K26" s="23">
        <v>-1126229690</v>
      </c>
      <c r="L26" s="23">
        <v>-1384874096</v>
      </c>
      <c r="M26" s="23">
        <v>-1493934992</v>
      </c>
      <c r="N26" s="23">
        <v>-4005038778</v>
      </c>
      <c r="O26" s="23">
        <v>-573093400</v>
      </c>
      <c r="P26" s="23">
        <v>-865768154</v>
      </c>
      <c r="Q26" s="23">
        <v>-803376541</v>
      </c>
      <c r="R26" s="23">
        <v>-2242238095</v>
      </c>
      <c r="S26" s="23"/>
      <c r="T26" s="23"/>
      <c r="U26" s="23"/>
      <c r="V26" s="23"/>
      <c r="W26" s="23">
        <v>-10142565195</v>
      </c>
      <c r="X26" s="23">
        <v>-9383606300</v>
      </c>
      <c r="Y26" s="23">
        <v>-758958895</v>
      </c>
      <c r="Z26" s="24">
        <v>8.09</v>
      </c>
      <c r="AA26" s="25">
        <v>-18485014314</v>
      </c>
    </row>
    <row r="27" spans="1:27" ht="12.75">
      <c r="A27" s="27" t="s">
        <v>51</v>
      </c>
      <c r="B27" s="28"/>
      <c r="C27" s="29">
        <f aca="true" t="shared" si="1" ref="C27:Y27">SUM(C21:C26)</f>
        <v>-17189939275</v>
      </c>
      <c r="D27" s="29">
        <f>SUM(D21:D26)</f>
        <v>0</v>
      </c>
      <c r="E27" s="30">
        <f t="shared" si="1"/>
        <v>-20392884791</v>
      </c>
      <c r="F27" s="31">
        <f t="shared" si="1"/>
        <v>-16582046264</v>
      </c>
      <c r="G27" s="31">
        <f t="shared" si="1"/>
        <v>217554747</v>
      </c>
      <c r="H27" s="31">
        <f t="shared" si="1"/>
        <v>2764065096</v>
      </c>
      <c r="I27" s="31">
        <f t="shared" si="1"/>
        <v>-1016613238</v>
      </c>
      <c r="J27" s="31">
        <f t="shared" si="1"/>
        <v>1965006605</v>
      </c>
      <c r="K27" s="31">
        <f t="shared" si="1"/>
        <v>-1026118872</v>
      </c>
      <c r="L27" s="31">
        <f t="shared" si="1"/>
        <v>-1370716587</v>
      </c>
      <c r="M27" s="31">
        <f t="shared" si="1"/>
        <v>-1582182419</v>
      </c>
      <c r="N27" s="31">
        <f t="shared" si="1"/>
        <v>-3979017878</v>
      </c>
      <c r="O27" s="31">
        <f t="shared" si="1"/>
        <v>-483034705</v>
      </c>
      <c r="P27" s="31">
        <f t="shared" si="1"/>
        <v>-17389045</v>
      </c>
      <c r="Q27" s="31">
        <f t="shared" si="1"/>
        <v>-817515610</v>
      </c>
      <c r="R27" s="31">
        <f t="shared" si="1"/>
        <v>-1317939360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-3331950633</v>
      </c>
      <c r="X27" s="31">
        <f t="shared" si="1"/>
        <v>-8517607605</v>
      </c>
      <c r="Y27" s="31">
        <f t="shared" si="1"/>
        <v>5185656972</v>
      </c>
      <c r="Z27" s="32">
        <f>+IF(X27&lt;&gt;0,+(Y27/X27)*100,0)</f>
        <v>-60.88161385781519</v>
      </c>
      <c r="AA27" s="33">
        <f>SUM(AA21:AA26)</f>
        <v>-16582046264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>
        <v>160000000</v>
      </c>
      <c r="H31" s="23">
        <v>190000000</v>
      </c>
      <c r="I31" s="23">
        <v>2330000000</v>
      </c>
      <c r="J31" s="23">
        <v>2680000000</v>
      </c>
      <c r="K31" s="23">
        <v>-200000000</v>
      </c>
      <c r="L31" s="23">
        <v>-60000000</v>
      </c>
      <c r="M31" s="23">
        <v>-20000000</v>
      </c>
      <c r="N31" s="23">
        <v>-280000000</v>
      </c>
      <c r="O31" s="23">
        <v>-100000000</v>
      </c>
      <c r="P31" s="23">
        <v>-460000000</v>
      </c>
      <c r="Q31" s="23"/>
      <c r="R31" s="23">
        <v>-560000000</v>
      </c>
      <c r="S31" s="23"/>
      <c r="T31" s="23"/>
      <c r="U31" s="23"/>
      <c r="V31" s="23"/>
      <c r="W31" s="23">
        <v>1840000000</v>
      </c>
      <c r="X31" s="23"/>
      <c r="Y31" s="23">
        <v>1840000000</v>
      </c>
      <c r="Z31" s="24"/>
      <c r="AA31" s="25"/>
    </row>
    <row r="32" spans="1:27" ht="12.75">
      <c r="A32" s="26" t="s">
        <v>54</v>
      </c>
      <c r="B32" s="20"/>
      <c r="C32" s="21">
        <v>5176198168</v>
      </c>
      <c r="D32" s="21"/>
      <c r="E32" s="22">
        <v>5433027206</v>
      </c>
      <c r="F32" s="23">
        <v>4762329901</v>
      </c>
      <c r="G32" s="23">
        <v>-17399</v>
      </c>
      <c r="H32" s="23"/>
      <c r="I32" s="23"/>
      <c r="J32" s="23">
        <v>-17399</v>
      </c>
      <c r="K32" s="23"/>
      <c r="L32" s="23">
        <v>2506000000</v>
      </c>
      <c r="M32" s="23"/>
      <c r="N32" s="23">
        <v>2506000000</v>
      </c>
      <c r="O32" s="23"/>
      <c r="P32" s="23"/>
      <c r="Q32" s="23">
        <v>12000000</v>
      </c>
      <c r="R32" s="23">
        <v>12000000</v>
      </c>
      <c r="S32" s="23"/>
      <c r="T32" s="23"/>
      <c r="U32" s="23"/>
      <c r="V32" s="23"/>
      <c r="W32" s="23">
        <v>2517982601</v>
      </c>
      <c r="X32" s="23">
        <v>2243361614</v>
      </c>
      <c r="Y32" s="23">
        <v>274620987</v>
      </c>
      <c r="Z32" s="24">
        <v>12.24</v>
      </c>
      <c r="AA32" s="25">
        <v>4762329901</v>
      </c>
    </row>
    <row r="33" spans="1:27" ht="12.75">
      <c r="A33" s="26" t="s">
        <v>55</v>
      </c>
      <c r="B33" s="20"/>
      <c r="C33" s="21">
        <v>64555471</v>
      </c>
      <c r="D33" s="21"/>
      <c r="E33" s="22">
        <v>25208168</v>
      </c>
      <c r="F33" s="23">
        <v>391041589</v>
      </c>
      <c r="G33" s="23">
        <v>13853088</v>
      </c>
      <c r="H33" s="40">
        <v>-28413996</v>
      </c>
      <c r="I33" s="40">
        <v>11465659</v>
      </c>
      <c r="J33" s="40">
        <v>-3095249</v>
      </c>
      <c r="K33" s="23">
        <v>10940409</v>
      </c>
      <c r="L33" s="23">
        <v>7122763</v>
      </c>
      <c r="M33" s="23">
        <v>6527031</v>
      </c>
      <c r="N33" s="23">
        <v>24590203</v>
      </c>
      <c r="O33" s="40">
        <v>-1414884</v>
      </c>
      <c r="P33" s="40">
        <v>8710837</v>
      </c>
      <c r="Q33" s="40">
        <v>5155153</v>
      </c>
      <c r="R33" s="23">
        <v>12451106</v>
      </c>
      <c r="S33" s="23"/>
      <c r="T33" s="23"/>
      <c r="U33" s="23"/>
      <c r="V33" s="40"/>
      <c r="W33" s="40">
        <v>33946060</v>
      </c>
      <c r="X33" s="40">
        <v>283840181</v>
      </c>
      <c r="Y33" s="23">
        <v>-249894121</v>
      </c>
      <c r="Z33" s="24">
        <v>-88.04</v>
      </c>
      <c r="AA33" s="25">
        <v>391041589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-2736733737</v>
      </c>
      <c r="D35" s="21"/>
      <c r="E35" s="22">
        <v>-1778157512</v>
      </c>
      <c r="F35" s="23">
        <v>-4496049933</v>
      </c>
      <c r="G35" s="23">
        <v>-11418662</v>
      </c>
      <c r="H35" s="23">
        <v>-232651266</v>
      </c>
      <c r="I35" s="23">
        <v>-106166734</v>
      </c>
      <c r="J35" s="23">
        <v>-350236662</v>
      </c>
      <c r="K35" s="23">
        <v>-35362789</v>
      </c>
      <c r="L35" s="23">
        <v>-51276812</v>
      </c>
      <c r="M35" s="23">
        <v>-381423693</v>
      </c>
      <c r="N35" s="23">
        <v>-468063294</v>
      </c>
      <c r="O35" s="23">
        <v>-61102270</v>
      </c>
      <c r="P35" s="23">
        <v>-17014579</v>
      </c>
      <c r="Q35" s="23">
        <v>-260390236</v>
      </c>
      <c r="R35" s="23">
        <v>-338507085</v>
      </c>
      <c r="S35" s="23"/>
      <c r="T35" s="23"/>
      <c r="U35" s="23"/>
      <c r="V35" s="23"/>
      <c r="W35" s="23">
        <v>-1156807041</v>
      </c>
      <c r="X35" s="23">
        <v>-1369522197</v>
      </c>
      <c r="Y35" s="23">
        <v>212715156</v>
      </c>
      <c r="Z35" s="24">
        <v>-15.53</v>
      </c>
      <c r="AA35" s="25">
        <v>-4496049933</v>
      </c>
    </row>
    <row r="36" spans="1:27" ht="12.75">
      <c r="A36" s="27" t="s">
        <v>57</v>
      </c>
      <c r="B36" s="28"/>
      <c r="C36" s="29">
        <f aca="true" t="shared" si="2" ref="C36:Y36">SUM(C31:C35)</f>
        <v>2504019902</v>
      </c>
      <c r="D36" s="29">
        <f>SUM(D31:D35)</f>
        <v>0</v>
      </c>
      <c r="E36" s="30">
        <f t="shared" si="2"/>
        <v>3680077862</v>
      </c>
      <c r="F36" s="31">
        <f t="shared" si="2"/>
        <v>657321557</v>
      </c>
      <c r="G36" s="31">
        <f t="shared" si="2"/>
        <v>162417027</v>
      </c>
      <c r="H36" s="31">
        <f t="shared" si="2"/>
        <v>-71065262</v>
      </c>
      <c r="I36" s="31">
        <f t="shared" si="2"/>
        <v>2235298925</v>
      </c>
      <c r="J36" s="31">
        <f t="shared" si="2"/>
        <v>2326650690</v>
      </c>
      <c r="K36" s="31">
        <f t="shared" si="2"/>
        <v>-224422380</v>
      </c>
      <c r="L36" s="31">
        <f t="shared" si="2"/>
        <v>2401845951</v>
      </c>
      <c r="M36" s="31">
        <f t="shared" si="2"/>
        <v>-394896662</v>
      </c>
      <c r="N36" s="31">
        <f t="shared" si="2"/>
        <v>1782526909</v>
      </c>
      <c r="O36" s="31">
        <f t="shared" si="2"/>
        <v>-162517154</v>
      </c>
      <c r="P36" s="31">
        <f t="shared" si="2"/>
        <v>-468303742</v>
      </c>
      <c r="Q36" s="31">
        <f t="shared" si="2"/>
        <v>-243235083</v>
      </c>
      <c r="R36" s="31">
        <f t="shared" si="2"/>
        <v>-874055979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3235121620</v>
      </c>
      <c r="X36" s="31">
        <f t="shared" si="2"/>
        <v>1157679598</v>
      </c>
      <c r="Y36" s="31">
        <f t="shared" si="2"/>
        <v>2077442022</v>
      </c>
      <c r="Z36" s="32">
        <f>+IF(X36&lt;&gt;0,+(Y36/X36)*100,0)</f>
        <v>179.44878924954503</v>
      </c>
      <c r="AA36" s="33">
        <f>SUM(AA31:AA35)</f>
        <v>657321557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196935182</v>
      </c>
      <c r="D38" s="35">
        <f>+D17+D27+D36</f>
        <v>0</v>
      </c>
      <c r="E38" s="36">
        <f t="shared" si="3"/>
        <v>2338334299</v>
      </c>
      <c r="F38" s="37">
        <f t="shared" si="3"/>
        <v>1337319313</v>
      </c>
      <c r="G38" s="37">
        <f t="shared" si="3"/>
        <v>-2882683550</v>
      </c>
      <c r="H38" s="37">
        <f t="shared" si="3"/>
        <v>1992136113</v>
      </c>
      <c r="I38" s="37">
        <f t="shared" si="3"/>
        <v>-708321619</v>
      </c>
      <c r="J38" s="37">
        <f t="shared" si="3"/>
        <v>-1598869056</v>
      </c>
      <c r="K38" s="37">
        <f t="shared" si="3"/>
        <v>-1069206945</v>
      </c>
      <c r="L38" s="37">
        <f t="shared" si="3"/>
        <v>4428946668</v>
      </c>
      <c r="M38" s="37">
        <f t="shared" si="3"/>
        <v>-1241042038</v>
      </c>
      <c r="N38" s="37">
        <f t="shared" si="3"/>
        <v>2118697685</v>
      </c>
      <c r="O38" s="37">
        <f t="shared" si="3"/>
        <v>497089562</v>
      </c>
      <c r="P38" s="37">
        <f t="shared" si="3"/>
        <v>295682634</v>
      </c>
      <c r="Q38" s="37">
        <f t="shared" si="3"/>
        <v>4060403516</v>
      </c>
      <c r="R38" s="37">
        <f t="shared" si="3"/>
        <v>4853175712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5373004341</v>
      </c>
      <c r="X38" s="37">
        <f t="shared" si="3"/>
        <v>-2182662891</v>
      </c>
      <c r="Y38" s="37">
        <f t="shared" si="3"/>
        <v>7555667232</v>
      </c>
      <c r="Z38" s="38">
        <f>+IF(X38&lt;&gt;0,+(Y38/X38)*100,0)</f>
        <v>-346.1673931945728</v>
      </c>
      <c r="AA38" s="39">
        <f>+AA17+AA27+AA36</f>
        <v>1337319313</v>
      </c>
    </row>
    <row r="39" spans="1:27" ht="12.75">
      <c r="A39" s="26" t="s">
        <v>59</v>
      </c>
      <c r="B39" s="20"/>
      <c r="C39" s="35">
        <v>13697797408</v>
      </c>
      <c r="D39" s="35"/>
      <c r="E39" s="36">
        <v>13799227459</v>
      </c>
      <c r="F39" s="37">
        <v>12430710158</v>
      </c>
      <c r="G39" s="37">
        <v>15851840740</v>
      </c>
      <c r="H39" s="37">
        <v>12969157190</v>
      </c>
      <c r="I39" s="37">
        <v>14961293303</v>
      </c>
      <c r="J39" s="37">
        <v>15851840740</v>
      </c>
      <c r="K39" s="37">
        <v>14252971684</v>
      </c>
      <c r="L39" s="37">
        <v>13183764739</v>
      </c>
      <c r="M39" s="37">
        <v>17612711407</v>
      </c>
      <c r="N39" s="37">
        <v>14252971684</v>
      </c>
      <c r="O39" s="37">
        <v>16371669369</v>
      </c>
      <c r="P39" s="37">
        <v>16868758931</v>
      </c>
      <c r="Q39" s="37">
        <v>17158415629</v>
      </c>
      <c r="R39" s="37">
        <v>16371669369</v>
      </c>
      <c r="S39" s="37"/>
      <c r="T39" s="37"/>
      <c r="U39" s="37"/>
      <c r="V39" s="37"/>
      <c r="W39" s="37">
        <v>15851840740</v>
      </c>
      <c r="X39" s="37">
        <v>12430710158</v>
      </c>
      <c r="Y39" s="37">
        <v>3421130582</v>
      </c>
      <c r="Z39" s="38">
        <v>27.52</v>
      </c>
      <c r="AA39" s="39">
        <v>12430710158</v>
      </c>
    </row>
    <row r="40" spans="1:27" ht="12.75">
      <c r="A40" s="45" t="s">
        <v>60</v>
      </c>
      <c r="B40" s="46"/>
      <c r="C40" s="47">
        <v>13894732590</v>
      </c>
      <c r="D40" s="47"/>
      <c r="E40" s="48">
        <v>16137561757</v>
      </c>
      <c r="F40" s="49">
        <v>13768029469</v>
      </c>
      <c r="G40" s="49">
        <v>12969157190</v>
      </c>
      <c r="H40" s="49">
        <v>14961293303</v>
      </c>
      <c r="I40" s="49">
        <v>14252971684</v>
      </c>
      <c r="J40" s="49">
        <v>14252971684</v>
      </c>
      <c r="K40" s="49">
        <v>13183764739</v>
      </c>
      <c r="L40" s="49">
        <v>17612711407</v>
      </c>
      <c r="M40" s="49">
        <v>16371669369</v>
      </c>
      <c r="N40" s="49">
        <v>16371669369</v>
      </c>
      <c r="O40" s="49">
        <v>16868758931</v>
      </c>
      <c r="P40" s="49">
        <v>17164441565</v>
      </c>
      <c r="Q40" s="49">
        <v>21218819145</v>
      </c>
      <c r="R40" s="49">
        <v>21224845081</v>
      </c>
      <c r="S40" s="49"/>
      <c r="T40" s="49"/>
      <c r="U40" s="49"/>
      <c r="V40" s="49"/>
      <c r="W40" s="49">
        <v>21224845081</v>
      </c>
      <c r="X40" s="49">
        <v>10248047265</v>
      </c>
      <c r="Y40" s="49">
        <v>10976797816</v>
      </c>
      <c r="Z40" s="50">
        <v>107.11</v>
      </c>
      <c r="AA40" s="51">
        <v>13768029469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7603215000</v>
      </c>
      <c r="D6" s="21"/>
      <c r="E6" s="22">
        <v>7851647004</v>
      </c>
      <c r="F6" s="23">
        <v>7939918997</v>
      </c>
      <c r="G6" s="23">
        <v>648846489</v>
      </c>
      <c r="H6" s="23">
        <v>481861571</v>
      </c>
      <c r="I6" s="23">
        <v>555261912</v>
      </c>
      <c r="J6" s="23">
        <v>1685969972</v>
      </c>
      <c r="K6" s="23">
        <v>595246167</v>
      </c>
      <c r="L6" s="23">
        <v>619159429</v>
      </c>
      <c r="M6" s="23">
        <v>560773758</v>
      </c>
      <c r="N6" s="23">
        <v>1775179354</v>
      </c>
      <c r="O6" s="23">
        <v>524269484</v>
      </c>
      <c r="P6" s="23">
        <v>540221119</v>
      </c>
      <c r="Q6" s="23">
        <v>675701338</v>
      </c>
      <c r="R6" s="23">
        <v>1740191941</v>
      </c>
      <c r="S6" s="23"/>
      <c r="T6" s="23"/>
      <c r="U6" s="23"/>
      <c r="V6" s="23"/>
      <c r="W6" s="23">
        <v>5201341267</v>
      </c>
      <c r="X6" s="23">
        <v>5926235247</v>
      </c>
      <c r="Y6" s="23">
        <v>-724893980</v>
      </c>
      <c r="Z6" s="24">
        <v>-12.23</v>
      </c>
      <c r="AA6" s="25">
        <v>7939918997</v>
      </c>
    </row>
    <row r="7" spans="1:27" ht="12.75">
      <c r="A7" s="26" t="s">
        <v>34</v>
      </c>
      <c r="B7" s="20"/>
      <c r="C7" s="21">
        <v>21577176000</v>
      </c>
      <c r="D7" s="21"/>
      <c r="E7" s="22">
        <v>23905817997</v>
      </c>
      <c r="F7" s="23">
        <v>27088307678</v>
      </c>
      <c r="G7" s="23">
        <v>1785895858</v>
      </c>
      <c r="H7" s="23">
        <v>2496883665</v>
      </c>
      <c r="I7" s="23">
        <v>2334996659</v>
      </c>
      <c r="J7" s="23">
        <v>6617776182</v>
      </c>
      <c r="K7" s="23">
        <v>2084193822</v>
      </c>
      <c r="L7" s="23">
        <v>2144576770</v>
      </c>
      <c r="M7" s="23">
        <v>1942346864</v>
      </c>
      <c r="N7" s="23">
        <v>6171117456</v>
      </c>
      <c r="O7" s="23">
        <v>1905953516</v>
      </c>
      <c r="P7" s="23">
        <v>1871158882</v>
      </c>
      <c r="Q7" s="23">
        <v>2340420456</v>
      </c>
      <c r="R7" s="23">
        <v>6117532854</v>
      </c>
      <c r="S7" s="23"/>
      <c r="T7" s="23"/>
      <c r="U7" s="23"/>
      <c r="V7" s="23"/>
      <c r="W7" s="23">
        <v>18906426492</v>
      </c>
      <c r="X7" s="23">
        <v>17970519163</v>
      </c>
      <c r="Y7" s="23">
        <v>935907329</v>
      </c>
      <c r="Z7" s="24">
        <v>5.21</v>
      </c>
      <c r="AA7" s="25">
        <v>27088307678</v>
      </c>
    </row>
    <row r="8" spans="1:27" ht="12.75">
      <c r="A8" s="26" t="s">
        <v>35</v>
      </c>
      <c r="B8" s="20"/>
      <c r="C8" s="21">
        <v>615295000</v>
      </c>
      <c r="D8" s="21"/>
      <c r="E8" s="22">
        <v>3747024286</v>
      </c>
      <c r="F8" s="23">
        <v>4205470997</v>
      </c>
      <c r="G8" s="23">
        <v>610454382</v>
      </c>
      <c r="H8" s="23">
        <v>446379410</v>
      </c>
      <c r="I8" s="23">
        <v>491964576</v>
      </c>
      <c r="J8" s="23">
        <v>1548798368</v>
      </c>
      <c r="K8" s="23">
        <v>484135844</v>
      </c>
      <c r="L8" s="23">
        <v>467503689</v>
      </c>
      <c r="M8" s="23">
        <v>255905617</v>
      </c>
      <c r="N8" s="23">
        <v>1207545150</v>
      </c>
      <c r="O8" s="23">
        <v>454244833</v>
      </c>
      <c r="P8" s="23">
        <v>393930267</v>
      </c>
      <c r="Q8" s="23">
        <v>371478155</v>
      </c>
      <c r="R8" s="23">
        <v>1219653255</v>
      </c>
      <c r="S8" s="23"/>
      <c r="T8" s="23"/>
      <c r="U8" s="23"/>
      <c r="V8" s="23"/>
      <c r="W8" s="23">
        <v>3975996773</v>
      </c>
      <c r="X8" s="23">
        <v>2625588523</v>
      </c>
      <c r="Y8" s="23">
        <v>1350408250</v>
      </c>
      <c r="Z8" s="24">
        <v>51.43</v>
      </c>
      <c r="AA8" s="25">
        <v>4205470997</v>
      </c>
    </row>
    <row r="9" spans="1:27" ht="12.75">
      <c r="A9" s="26" t="s">
        <v>36</v>
      </c>
      <c r="B9" s="20"/>
      <c r="C9" s="21">
        <v>5981799000</v>
      </c>
      <c r="D9" s="21"/>
      <c r="E9" s="22">
        <v>6725515004</v>
      </c>
      <c r="F9" s="23">
        <v>6812055998</v>
      </c>
      <c r="G9" s="23">
        <v>1553487099</v>
      </c>
      <c r="H9" s="23">
        <v>914212269</v>
      </c>
      <c r="I9" s="23">
        <v>12186000</v>
      </c>
      <c r="J9" s="23">
        <v>2479885368</v>
      </c>
      <c r="K9" s="23"/>
      <c r="L9" s="23"/>
      <c r="M9" s="23">
        <v>1925970000</v>
      </c>
      <c r="N9" s="23">
        <v>1925970000</v>
      </c>
      <c r="O9" s="23"/>
      <c r="P9" s="23"/>
      <c r="Q9" s="23">
        <v>1660778000</v>
      </c>
      <c r="R9" s="23">
        <v>1660778000</v>
      </c>
      <c r="S9" s="23"/>
      <c r="T9" s="23"/>
      <c r="U9" s="23"/>
      <c r="V9" s="23"/>
      <c r="W9" s="23">
        <v>6066633368</v>
      </c>
      <c r="X9" s="23">
        <v>5049276249</v>
      </c>
      <c r="Y9" s="23">
        <v>1017357119</v>
      </c>
      <c r="Z9" s="24">
        <v>20.15</v>
      </c>
      <c r="AA9" s="25">
        <v>6812055998</v>
      </c>
    </row>
    <row r="10" spans="1:27" ht="12.75">
      <c r="A10" s="26" t="s">
        <v>37</v>
      </c>
      <c r="B10" s="20"/>
      <c r="C10" s="21">
        <v>2839999000</v>
      </c>
      <c r="D10" s="21"/>
      <c r="E10" s="22">
        <v>2756793072</v>
      </c>
      <c r="F10" s="23">
        <v>2917001004</v>
      </c>
      <c r="G10" s="23">
        <v>666797000</v>
      </c>
      <c r="H10" s="23">
        <v>66273000</v>
      </c>
      <c r="I10" s="23">
        <v>2194000</v>
      </c>
      <c r="J10" s="23">
        <v>735264000</v>
      </c>
      <c r="K10" s="23">
        <v>256877000</v>
      </c>
      <c r="L10" s="23">
        <v>746364000</v>
      </c>
      <c r="M10" s="23">
        <v>3000000</v>
      </c>
      <c r="N10" s="23">
        <v>1006241000</v>
      </c>
      <c r="O10" s="23">
        <v>253877000</v>
      </c>
      <c r="P10" s="23">
        <v>714874600</v>
      </c>
      <c r="Q10" s="23">
        <v>307494000</v>
      </c>
      <c r="R10" s="23">
        <v>1276245600</v>
      </c>
      <c r="S10" s="23"/>
      <c r="T10" s="23"/>
      <c r="U10" s="23"/>
      <c r="V10" s="23"/>
      <c r="W10" s="23">
        <v>3017750600</v>
      </c>
      <c r="X10" s="23">
        <v>2624239503</v>
      </c>
      <c r="Y10" s="23">
        <v>393511097</v>
      </c>
      <c r="Z10" s="24">
        <v>15</v>
      </c>
      <c r="AA10" s="25">
        <v>2917001004</v>
      </c>
    </row>
    <row r="11" spans="1:27" ht="12.75">
      <c r="A11" s="26" t="s">
        <v>38</v>
      </c>
      <c r="B11" s="20"/>
      <c r="C11" s="21">
        <v>624799000</v>
      </c>
      <c r="D11" s="21"/>
      <c r="E11" s="22">
        <v>450206494</v>
      </c>
      <c r="F11" s="23">
        <v>465015571</v>
      </c>
      <c r="G11" s="23">
        <v>26357892</v>
      </c>
      <c r="H11" s="23">
        <v>16551846</v>
      </c>
      <c r="I11" s="23">
        <v>19399285</v>
      </c>
      <c r="J11" s="23">
        <v>62309023</v>
      </c>
      <c r="K11" s="23">
        <v>11200601</v>
      </c>
      <c r="L11" s="23">
        <v>24966506</v>
      </c>
      <c r="M11" s="23">
        <v>19795592</v>
      </c>
      <c r="N11" s="23">
        <v>55962699</v>
      </c>
      <c r="O11" s="23">
        <v>21713244</v>
      </c>
      <c r="P11" s="23">
        <v>16021847</v>
      </c>
      <c r="Q11" s="23">
        <v>22503091</v>
      </c>
      <c r="R11" s="23">
        <v>60238182</v>
      </c>
      <c r="S11" s="23"/>
      <c r="T11" s="23"/>
      <c r="U11" s="23"/>
      <c r="V11" s="23"/>
      <c r="W11" s="23">
        <v>178509904</v>
      </c>
      <c r="X11" s="23">
        <v>324132119</v>
      </c>
      <c r="Y11" s="23">
        <v>-145622215</v>
      </c>
      <c r="Z11" s="24">
        <v>-44.93</v>
      </c>
      <c r="AA11" s="25">
        <v>465015571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-31325070000</v>
      </c>
      <c r="D14" s="21"/>
      <c r="E14" s="22">
        <v>-35522057988</v>
      </c>
      <c r="F14" s="23">
        <v>-38679049916</v>
      </c>
      <c r="G14" s="23">
        <v>-4761932142</v>
      </c>
      <c r="H14" s="23">
        <v>-4129325953</v>
      </c>
      <c r="I14" s="23">
        <v>-4188903042</v>
      </c>
      <c r="J14" s="23">
        <v>-13080161137</v>
      </c>
      <c r="K14" s="23">
        <v>-3798060006</v>
      </c>
      <c r="L14" s="23">
        <v>-3501847359</v>
      </c>
      <c r="M14" s="23">
        <v>-3415362485</v>
      </c>
      <c r="N14" s="23">
        <v>-10715269850</v>
      </c>
      <c r="O14" s="23">
        <v>-2800335799</v>
      </c>
      <c r="P14" s="23">
        <v>-2978877240</v>
      </c>
      <c r="Q14" s="23">
        <v>-3232126474</v>
      </c>
      <c r="R14" s="23">
        <v>-9011339513</v>
      </c>
      <c r="S14" s="23"/>
      <c r="T14" s="23"/>
      <c r="U14" s="23"/>
      <c r="V14" s="23"/>
      <c r="W14" s="23">
        <v>-32806770500</v>
      </c>
      <c r="X14" s="23">
        <v>-35327703085</v>
      </c>
      <c r="Y14" s="23">
        <v>2520932585</v>
      </c>
      <c r="Z14" s="24">
        <v>-7.14</v>
      </c>
      <c r="AA14" s="25">
        <v>-38679049916</v>
      </c>
    </row>
    <row r="15" spans="1:27" ht="12.75">
      <c r="A15" s="26" t="s">
        <v>42</v>
      </c>
      <c r="B15" s="20"/>
      <c r="C15" s="21">
        <v>-1941504000</v>
      </c>
      <c r="D15" s="21"/>
      <c r="E15" s="22">
        <v>-2321693004</v>
      </c>
      <c r="F15" s="23">
        <v>-2675818001</v>
      </c>
      <c r="G15" s="23">
        <v>-201400800</v>
      </c>
      <c r="H15" s="23">
        <v>-9916667</v>
      </c>
      <c r="I15" s="23">
        <v>-116623925</v>
      </c>
      <c r="J15" s="23">
        <v>-327941392</v>
      </c>
      <c r="K15" s="23">
        <v>-155944863</v>
      </c>
      <c r="L15" s="23">
        <v>-90023597</v>
      </c>
      <c r="M15" s="23">
        <v>-640296247</v>
      </c>
      <c r="N15" s="23">
        <v>-886264707</v>
      </c>
      <c r="O15" s="23"/>
      <c r="P15" s="23"/>
      <c r="Q15" s="23">
        <v>-110248407</v>
      </c>
      <c r="R15" s="23">
        <v>-110248407</v>
      </c>
      <c r="S15" s="23"/>
      <c r="T15" s="23"/>
      <c r="U15" s="23"/>
      <c r="V15" s="23"/>
      <c r="W15" s="23">
        <v>-1324454506</v>
      </c>
      <c r="X15" s="23">
        <v>-1741657543</v>
      </c>
      <c r="Y15" s="23">
        <v>417203037</v>
      </c>
      <c r="Z15" s="24">
        <v>-23.95</v>
      </c>
      <c r="AA15" s="25">
        <v>-2675818001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>
        <v>-71179211</v>
      </c>
      <c r="I16" s="23">
        <v>-85303499</v>
      </c>
      <c r="J16" s="23">
        <v>-156482710</v>
      </c>
      <c r="K16" s="23">
        <v>-55215171</v>
      </c>
      <c r="L16" s="23">
        <v>-60181494</v>
      </c>
      <c r="M16" s="23">
        <v>-34364005</v>
      </c>
      <c r="N16" s="23">
        <v>-149760670</v>
      </c>
      <c r="O16" s="23">
        <v>-27780783</v>
      </c>
      <c r="P16" s="23">
        <v>-36387651</v>
      </c>
      <c r="Q16" s="23">
        <v>-65836112</v>
      </c>
      <c r="R16" s="23">
        <v>-130004546</v>
      </c>
      <c r="S16" s="23"/>
      <c r="T16" s="23"/>
      <c r="U16" s="23"/>
      <c r="V16" s="23"/>
      <c r="W16" s="23">
        <v>-436247926</v>
      </c>
      <c r="X16" s="23"/>
      <c r="Y16" s="23">
        <v>-436247926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5975709000</v>
      </c>
      <c r="D17" s="29">
        <f>SUM(D6:D16)</f>
        <v>0</v>
      </c>
      <c r="E17" s="30">
        <f t="shared" si="0"/>
        <v>7593252865</v>
      </c>
      <c r="F17" s="31">
        <f t="shared" si="0"/>
        <v>8072902328</v>
      </c>
      <c r="G17" s="31">
        <f t="shared" si="0"/>
        <v>328505778</v>
      </c>
      <c r="H17" s="31">
        <f t="shared" si="0"/>
        <v>211739930</v>
      </c>
      <c r="I17" s="31">
        <f t="shared" si="0"/>
        <v>-974828034</v>
      </c>
      <c r="J17" s="31">
        <f t="shared" si="0"/>
        <v>-434582326</v>
      </c>
      <c r="K17" s="31">
        <f t="shared" si="0"/>
        <v>-577566606</v>
      </c>
      <c r="L17" s="31">
        <f t="shared" si="0"/>
        <v>350517944</v>
      </c>
      <c r="M17" s="31">
        <f t="shared" si="0"/>
        <v>617769094</v>
      </c>
      <c r="N17" s="31">
        <f t="shared" si="0"/>
        <v>390720432</v>
      </c>
      <c r="O17" s="31">
        <f t="shared" si="0"/>
        <v>331941495</v>
      </c>
      <c r="P17" s="31">
        <f t="shared" si="0"/>
        <v>520941824</v>
      </c>
      <c r="Q17" s="31">
        <f t="shared" si="0"/>
        <v>1970164047</v>
      </c>
      <c r="R17" s="31">
        <f t="shared" si="0"/>
        <v>2823047366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2779185472</v>
      </c>
      <c r="X17" s="31">
        <f t="shared" si="0"/>
        <v>-2549369824</v>
      </c>
      <c r="Y17" s="31">
        <f t="shared" si="0"/>
        <v>5328555296</v>
      </c>
      <c r="Z17" s="32">
        <f>+IF(X17&lt;&gt;0,+(Y17/X17)*100,0)</f>
        <v>-209.01460611310662</v>
      </c>
      <c r="AA17" s="33">
        <f>SUM(AA6:AA16)</f>
        <v>8072902328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24975000</v>
      </c>
      <c r="F21" s="23">
        <v>24969996</v>
      </c>
      <c r="G21" s="40">
        <v>512029294</v>
      </c>
      <c r="H21" s="40">
        <v>98727770</v>
      </c>
      <c r="I21" s="40">
        <v>-2506240</v>
      </c>
      <c r="J21" s="23">
        <v>608250824</v>
      </c>
      <c r="K21" s="40">
        <v>65363726</v>
      </c>
      <c r="L21" s="40">
        <v>250967336</v>
      </c>
      <c r="M21" s="23">
        <v>75698314</v>
      </c>
      <c r="N21" s="40">
        <v>392029376</v>
      </c>
      <c r="O21" s="40">
        <v>200495195</v>
      </c>
      <c r="P21" s="40">
        <v>-31515144</v>
      </c>
      <c r="Q21" s="23">
        <v>30061113</v>
      </c>
      <c r="R21" s="40">
        <v>199041164</v>
      </c>
      <c r="S21" s="40"/>
      <c r="T21" s="23"/>
      <c r="U21" s="40"/>
      <c r="V21" s="40"/>
      <c r="W21" s="40">
        <v>1199321364</v>
      </c>
      <c r="X21" s="23">
        <v>18749997</v>
      </c>
      <c r="Y21" s="40">
        <v>1180571367</v>
      </c>
      <c r="Z21" s="41">
        <v>6296.38</v>
      </c>
      <c r="AA21" s="42">
        <v>24969996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-46284912</v>
      </c>
      <c r="F23" s="23">
        <v>-42529647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-29121030</v>
      </c>
      <c r="Y23" s="40">
        <v>29121030</v>
      </c>
      <c r="Z23" s="41">
        <v>-100</v>
      </c>
      <c r="AA23" s="42">
        <v>-42529647</v>
      </c>
    </row>
    <row r="24" spans="1:27" ht="12.75">
      <c r="A24" s="26" t="s">
        <v>49</v>
      </c>
      <c r="B24" s="20"/>
      <c r="C24" s="21">
        <v>1100000000</v>
      </c>
      <c r="D24" s="21"/>
      <c r="E24" s="22">
        <v>-610602960</v>
      </c>
      <c r="F24" s="23">
        <v>1932383982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-462253230</v>
      </c>
      <c r="Y24" s="23">
        <v>462253230</v>
      </c>
      <c r="Z24" s="24">
        <v>-100</v>
      </c>
      <c r="AA24" s="25">
        <v>1932383982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-9695440000</v>
      </c>
      <c r="D26" s="21"/>
      <c r="E26" s="22">
        <v>-9066399999</v>
      </c>
      <c r="F26" s="23">
        <v>-9064440002</v>
      </c>
      <c r="G26" s="23">
        <v>-1670044314</v>
      </c>
      <c r="H26" s="23">
        <v>-931165312</v>
      </c>
      <c r="I26" s="23">
        <v>-390799064</v>
      </c>
      <c r="J26" s="23">
        <v>-2992008690</v>
      </c>
      <c r="K26" s="23">
        <v>-499606774</v>
      </c>
      <c r="L26" s="23">
        <v>-787699047</v>
      </c>
      <c r="M26" s="23">
        <v>-797763064</v>
      </c>
      <c r="N26" s="23">
        <v>-2085068885</v>
      </c>
      <c r="O26" s="23">
        <v>-261034147</v>
      </c>
      <c r="P26" s="23">
        <v>-397293708</v>
      </c>
      <c r="Q26" s="23">
        <v>-158085966</v>
      </c>
      <c r="R26" s="23">
        <v>-816413821</v>
      </c>
      <c r="S26" s="23"/>
      <c r="T26" s="23"/>
      <c r="U26" s="23"/>
      <c r="V26" s="23"/>
      <c r="W26" s="23">
        <v>-5893491396</v>
      </c>
      <c r="X26" s="23">
        <v>-3803068776</v>
      </c>
      <c r="Y26" s="23">
        <v>-2090422620</v>
      </c>
      <c r="Z26" s="24">
        <v>54.97</v>
      </c>
      <c r="AA26" s="25">
        <v>-9064440002</v>
      </c>
    </row>
    <row r="27" spans="1:27" ht="12.75">
      <c r="A27" s="27" t="s">
        <v>51</v>
      </c>
      <c r="B27" s="28"/>
      <c r="C27" s="29">
        <f aca="true" t="shared" si="1" ref="C27:Y27">SUM(C21:C26)</f>
        <v>-8595440000</v>
      </c>
      <c r="D27" s="29">
        <f>SUM(D21:D26)</f>
        <v>0</v>
      </c>
      <c r="E27" s="30">
        <f t="shared" si="1"/>
        <v>-9698312871</v>
      </c>
      <c r="F27" s="31">
        <f t="shared" si="1"/>
        <v>-7149615671</v>
      </c>
      <c r="G27" s="31">
        <f t="shared" si="1"/>
        <v>-1158015020</v>
      </c>
      <c r="H27" s="31">
        <f t="shared" si="1"/>
        <v>-832437542</v>
      </c>
      <c r="I27" s="31">
        <f t="shared" si="1"/>
        <v>-393305304</v>
      </c>
      <c r="J27" s="31">
        <f t="shared" si="1"/>
        <v>-2383757866</v>
      </c>
      <c r="K27" s="31">
        <f t="shared" si="1"/>
        <v>-434243048</v>
      </c>
      <c r="L27" s="31">
        <f t="shared" si="1"/>
        <v>-536731711</v>
      </c>
      <c r="M27" s="31">
        <f t="shared" si="1"/>
        <v>-722064750</v>
      </c>
      <c r="N27" s="31">
        <f t="shared" si="1"/>
        <v>-1693039509</v>
      </c>
      <c r="O27" s="31">
        <f t="shared" si="1"/>
        <v>-60538952</v>
      </c>
      <c r="P27" s="31">
        <f t="shared" si="1"/>
        <v>-428808852</v>
      </c>
      <c r="Q27" s="31">
        <f t="shared" si="1"/>
        <v>-128024853</v>
      </c>
      <c r="R27" s="31">
        <f t="shared" si="1"/>
        <v>-617372657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-4694170032</v>
      </c>
      <c r="X27" s="31">
        <f t="shared" si="1"/>
        <v>-4275693039</v>
      </c>
      <c r="Y27" s="31">
        <f t="shared" si="1"/>
        <v>-418476993</v>
      </c>
      <c r="Z27" s="32">
        <f>+IF(X27&lt;&gt;0,+(Y27/X27)*100,0)</f>
        <v>9.787348838724716</v>
      </c>
      <c r="AA27" s="33">
        <f>SUM(AA21:AA26)</f>
        <v>-7149615671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>
        <v>1725000000</v>
      </c>
      <c r="J31" s="23">
        <v>1725000000</v>
      </c>
      <c r="K31" s="23">
        <v>-225000000</v>
      </c>
      <c r="L31" s="23"/>
      <c r="M31" s="23"/>
      <c r="N31" s="23">
        <v>-225000000</v>
      </c>
      <c r="O31" s="23"/>
      <c r="P31" s="23"/>
      <c r="Q31" s="23"/>
      <c r="R31" s="23"/>
      <c r="S31" s="23"/>
      <c r="T31" s="23"/>
      <c r="U31" s="23"/>
      <c r="V31" s="23"/>
      <c r="W31" s="23">
        <v>1500000000</v>
      </c>
      <c r="X31" s="23"/>
      <c r="Y31" s="23">
        <v>1500000000</v>
      </c>
      <c r="Z31" s="24"/>
      <c r="AA31" s="25"/>
    </row>
    <row r="32" spans="1:27" ht="12.75">
      <c r="A32" s="26" t="s">
        <v>54</v>
      </c>
      <c r="B32" s="20"/>
      <c r="C32" s="21">
        <v>3940000000</v>
      </c>
      <c r="D32" s="21"/>
      <c r="E32" s="22">
        <v>2626777066</v>
      </c>
      <c r="F32" s="23">
        <v>1961566803</v>
      </c>
      <c r="G32" s="23"/>
      <c r="H32" s="23"/>
      <c r="I32" s="23"/>
      <c r="J32" s="23"/>
      <c r="K32" s="23"/>
      <c r="L32" s="23">
        <v>2506000000</v>
      </c>
      <c r="M32" s="23"/>
      <c r="N32" s="23">
        <v>2506000000</v>
      </c>
      <c r="O32" s="23"/>
      <c r="P32" s="23"/>
      <c r="Q32" s="23"/>
      <c r="R32" s="23"/>
      <c r="S32" s="23"/>
      <c r="T32" s="23"/>
      <c r="U32" s="23"/>
      <c r="V32" s="23"/>
      <c r="W32" s="23">
        <v>2506000000</v>
      </c>
      <c r="X32" s="23"/>
      <c r="Y32" s="23">
        <v>2506000000</v>
      </c>
      <c r="Z32" s="24"/>
      <c r="AA32" s="25">
        <v>1961566803</v>
      </c>
    </row>
    <row r="33" spans="1:27" ht="12.75">
      <c r="A33" s="26" t="s">
        <v>55</v>
      </c>
      <c r="B33" s="20"/>
      <c r="C33" s="21"/>
      <c r="D33" s="21"/>
      <c r="E33" s="22"/>
      <c r="F33" s="23">
        <v>2481982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>
        <v>2481982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-1830058000</v>
      </c>
      <c r="D35" s="21"/>
      <c r="E35" s="22">
        <v>-584417004</v>
      </c>
      <c r="F35" s="23">
        <v>-3263120552</v>
      </c>
      <c r="G35" s="23">
        <v>-9070000</v>
      </c>
      <c r="H35" s="23"/>
      <c r="I35" s="23">
        <v>-9070000</v>
      </c>
      <c r="J35" s="23">
        <v>-18140000</v>
      </c>
      <c r="K35" s="23"/>
      <c r="L35" s="23">
        <v>-20524792</v>
      </c>
      <c r="M35" s="23">
        <v>-137577459</v>
      </c>
      <c r="N35" s="23">
        <v>-158102251</v>
      </c>
      <c r="O35" s="23"/>
      <c r="P35" s="23"/>
      <c r="Q35" s="23"/>
      <c r="R35" s="23"/>
      <c r="S35" s="23"/>
      <c r="T35" s="23"/>
      <c r="U35" s="23"/>
      <c r="V35" s="23"/>
      <c r="W35" s="23">
        <v>-176242251</v>
      </c>
      <c r="X35" s="23">
        <v>-438312753</v>
      </c>
      <c r="Y35" s="23">
        <v>262070502</v>
      </c>
      <c r="Z35" s="24">
        <v>-59.79</v>
      </c>
      <c r="AA35" s="25">
        <v>-3263120552</v>
      </c>
    </row>
    <row r="36" spans="1:27" ht="12.75">
      <c r="A36" s="27" t="s">
        <v>57</v>
      </c>
      <c r="B36" s="28"/>
      <c r="C36" s="29">
        <f aca="true" t="shared" si="2" ref="C36:Y36">SUM(C31:C35)</f>
        <v>2109942000</v>
      </c>
      <c r="D36" s="29">
        <f>SUM(D31:D35)</f>
        <v>0</v>
      </c>
      <c r="E36" s="30">
        <f t="shared" si="2"/>
        <v>2042360062</v>
      </c>
      <c r="F36" s="31">
        <f t="shared" si="2"/>
        <v>-1299071767</v>
      </c>
      <c r="G36" s="31">
        <f t="shared" si="2"/>
        <v>-9070000</v>
      </c>
      <c r="H36" s="31">
        <f t="shared" si="2"/>
        <v>0</v>
      </c>
      <c r="I36" s="31">
        <f t="shared" si="2"/>
        <v>1715930000</v>
      </c>
      <c r="J36" s="31">
        <f t="shared" si="2"/>
        <v>1706860000</v>
      </c>
      <c r="K36" s="31">
        <f t="shared" si="2"/>
        <v>-225000000</v>
      </c>
      <c r="L36" s="31">
        <f t="shared" si="2"/>
        <v>2485475208</v>
      </c>
      <c r="M36" s="31">
        <f t="shared" si="2"/>
        <v>-137577459</v>
      </c>
      <c r="N36" s="31">
        <f t="shared" si="2"/>
        <v>2122897749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3829757749</v>
      </c>
      <c r="X36" s="31">
        <f t="shared" si="2"/>
        <v>-438312753</v>
      </c>
      <c r="Y36" s="31">
        <f t="shared" si="2"/>
        <v>4268070502</v>
      </c>
      <c r="Z36" s="32">
        <f>+IF(X36&lt;&gt;0,+(Y36/X36)*100,0)</f>
        <v>-973.7500158933317</v>
      </c>
      <c r="AA36" s="33">
        <f>SUM(AA31:AA35)</f>
        <v>-1299071767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-509789000</v>
      </c>
      <c r="D38" s="35">
        <f>+D17+D27+D36</f>
        <v>0</v>
      </c>
      <c r="E38" s="36">
        <f t="shared" si="3"/>
        <v>-62699944</v>
      </c>
      <c r="F38" s="37">
        <f t="shared" si="3"/>
        <v>-375785110</v>
      </c>
      <c r="G38" s="37">
        <f t="shared" si="3"/>
        <v>-838579242</v>
      </c>
      <c r="H38" s="37">
        <f t="shared" si="3"/>
        <v>-620697612</v>
      </c>
      <c r="I38" s="37">
        <f t="shared" si="3"/>
        <v>347796662</v>
      </c>
      <c r="J38" s="37">
        <f t="shared" si="3"/>
        <v>-1111480192</v>
      </c>
      <c r="K38" s="37">
        <f t="shared" si="3"/>
        <v>-1236809654</v>
      </c>
      <c r="L38" s="37">
        <f t="shared" si="3"/>
        <v>2299261441</v>
      </c>
      <c r="M38" s="37">
        <f t="shared" si="3"/>
        <v>-241873115</v>
      </c>
      <c r="N38" s="37">
        <f t="shared" si="3"/>
        <v>820578672</v>
      </c>
      <c r="O38" s="37">
        <f t="shared" si="3"/>
        <v>271402543</v>
      </c>
      <c r="P38" s="37">
        <f t="shared" si="3"/>
        <v>92132972</v>
      </c>
      <c r="Q38" s="37">
        <f t="shared" si="3"/>
        <v>1842139194</v>
      </c>
      <c r="R38" s="37">
        <f t="shared" si="3"/>
        <v>2205674709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1914773189</v>
      </c>
      <c r="X38" s="37">
        <f t="shared" si="3"/>
        <v>-7263375616</v>
      </c>
      <c r="Y38" s="37">
        <f t="shared" si="3"/>
        <v>9178148805</v>
      </c>
      <c r="Z38" s="38">
        <f>+IF(X38&lt;&gt;0,+(Y38/X38)*100,0)</f>
        <v>-126.36202903760167</v>
      </c>
      <c r="AA38" s="39">
        <f>+AA17+AA27+AA36</f>
        <v>-375785110</v>
      </c>
    </row>
    <row r="39" spans="1:27" ht="12.75">
      <c r="A39" s="26" t="s">
        <v>59</v>
      </c>
      <c r="B39" s="20"/>
      <c r="C39" s="35">
        <v>4879554000</v>
      </c>
      <c r="D39" s="35"/>
      <c r="E39" s="36">
        <v>3752745272</v>
      </c>
      <c r="F39" s="37">
        <v>4369765000</v>
      </c>
      <c r="G39" s="37">
        <v>6890020510</v>
      </c>
      <c r="H39" s="37">
        <v>6051441268</v>
      </c>
      <c r="I39" s="37">
        <v>5430743656</v>
      </c>
      <c r="J39" s="37">
        <v>6890020510</v>
      </c>
      <c r="K39" s="37">
        <v>5778540318</v>
      </c>
      <c r="L39" s="37">
        <v>4541730664</v>
      </c>
      <c r="M39" s="37">
        <v>6840992105</v>
      </c>
      <c r="N39" s="37">
        <v>5778540318</v>
      </c>
      <c r="O39" s="37">
        <v>6599118990</v>
      </c>
      <c r="P39" s="37">
        <v>6870521533</v>
      </c>
      <c r="Q39" s="37">
        <v>6962654505</v>
      </c>
      <c r="R39" s="37">
        <v>6599118990</v>
      </c>
      <c r="S39" s="37"/>
      <c r="T39" s="37"/>
      <c r="U39" s="37"/>
      <c r="V39" s="37"/>
      <c r="W39" s="37">
        <v>6890020510</v>
      </c>
      <c r="X39" s="37">
        <v>4369765000</v>
      </c>
      <c r="Y39" s="37">
        <v>2520255510</v>
      </c>
      <c r="Z39" s="38">
        <v>57.67</v>
      </c>
      <c r="AA39" s="39">
        <v>4369765000</v>
      </c>
    </row>
    <row r="40" spans="1:27" ht="12.75">
      <c r="A40" s="45" t="s">
        <v>60</v>
      </c>
      <c r="B40" s="46"/>
      <c r="C40" s="47">
        <v>4369765000</v>
      </c>
      <c r="D40" s="47"/>
      <c r="E40" s="48">
        <v>3690045328</v>
      </c>
      <c r="F40" s="49">
        <v>3993979890</v>
      </c>
      <c r="G40" s="49">
        <v>6051441268</v>
      </c>
      <c r="H40" s="49">
        <v>5430743656</v>
      </c>
      <c r="I40" s="49">
        <v>5778540318</v>
      </c>
      <c r="J40" s="49">
        <v>5778540318</v>
      </c>
      <c r="K40" s="49">
        <v>4541730664</v>
      </c>
      <c r="L40" s="49">
        <v>6840992105</v>
      </c>
      <c r="M40" s="49">
        <v>6599118990</v>
      </c>
      <c r="N40" s="49">
        <v>6599118990</v>
      </c>
      <c r="O40" s="49">
        <v>6870521533</v>
      </c>
      <c r="P40" s="49">
        <v>6962654505</v>
      </c>
      <c r="Q40" s="49">
        <v>8804793699</v>
      </c>
      <c r="R40" s="49">
        <v>8804793699</v>
      </c>
      <c r="S40" s="49"/>
      <c r="T40" s="49"/>
      <c r="U40" s="49"/>
      <c r="V40" s="49"/>
      <c r="W40" s="49">
        <v>8804793699</v>
      </c>
      <c r="X40" s="49">
        <v>-2893610616</v>
      </c>
      <c r="Y40" s="49">
        <v>11698404315</v>
      </c>
      <c r="Z40" s="50">
        <v>-404.28</v>
      </c>
      <c r="AA40" s="51">
        <v>3993979890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5360554242</v>
      </c>
      <c r="D6" s="21"/>
      <c r="E6" s="22">
        <v>5533559323</v>
      </c>
      <c r="F6" s="23">
        <v>5648759324</v>
      </c>
      <c r="G6" s="23">
        <v>482769742</v>
      </c>
      <c r="H6" s="23">
        <v>483009972</v>
      </c>
      <c r="I6" s="23">
        <v>510180310</v>
      </c>
      <c r="J6" s="23">
        <v>1475960024</v>
      </c>
      <c r="K6" s="23">
        <v>445599734</v>
      </c>
      <c r="L6" s="23">
        <v>546146477</v>
      </c>
      <c r="M6" s="23">
        <v>413776622</v>
      </c>
      <c r="N6" s="23">
        <v>1405522833</v>
      </c>
      <c r="O6" s="23">
        <v>467497760</v>
      </c>
      <c r="P6" s="23">
        <v>506213022</v>
      </c>
      <c r="Q6" s="23">
        <v>544775480</v>
      </c>
      <c r="R6" s="23">
        <v>1518486262</v>
      </c>
      <c r="S6" s="23"/>
      <c r="T6" s="23"/>
      <c r="U6" s="23"/>
      <c r="V6" s="23"/>
      <c r="W6" s="23">
        <v>4399969119</v>
      </c>
      <c r="X6" s="23">
        <v>4254729468</v>
      </c>
      <c r="Y6" s="23">
        <v>145239651</v>
      </c>
      <c r="Z6" s="24">
        <v>3.41</v>
      </c>
      <c r="AA6" s="25">
        <v>5648759324</v>
      </c>
    </row>
    <row r="7" spans="1:27" ht="12.75">
      <c r="A7" s="26" t="s">
        <v>34</v>
      </c>
      <c r="B7" s="20"/>
      <c r="C7" s="21">
        <v>14601284542</v>
      </c>
      <c r="D7" s="21"/>
      <c r="E7" s="22">
        <v>17011228982</v>
      </c>
      <c r="F7" s="23">
        <v>16103510239</v>
      </c>
      <c r="G7" s="23">
        <v>2157187067</v>
      </c>
      <c r="H7" s="23">
        <v>1511596354</v>
      </c>
      <c r="I7" s="23">
        <v>1411131599</v>
      </c>
      <c r="J7" s="23">
        <v>5079915020</v>
      </c>
      <c r="K7" s="23">
        <v>1189107714</v>
      </c>
      <c r="L7" s="23">
        <v>1318695569</v>
      </c>
      <c r="M7" s="23">
        <v>1331855317</v>
      </c>
      <c r="N7" s="23">
        <v>3839658600</v>
      </c>
      <c r="O7" s="23">
        <v>631876722</v>
      </c>
      <c r="P7" s="23">
        <v>1145518711</v>
      </c>
      <c r="Q7" s="23">
        <v>1464556968</v>
      </c>
      <c r="R7" s="23">
        <v>3241952401</v>
      </c>
      <c r="S7" s="23"/>
      <c r="T7" s="23"/>
      <c r="U7" s="23"/>
      <c r="V7" s="23"/>
      <c r="W7" s="23">
        <v>12161526021</v>
      </c>
      <c r="X7" s="23">
        <v>12292073969</v>
      </c>
      <c r="Y7" s="23">
        <v>-130547948</v>
      </c>
      <c r="Z7" s="24">
        <v>-1.06</v>
      </c>
      <c r="AA7" s="25">
        <v>16103510239</v>
      </c>
    </row>
    <row r="8" spans="1:27" ht="12.75">
      <c r="A8" s="26" t="s">
        <v>35</v>
      </c>
      <c r="B8" s="20"/>
      <c r="C8" s="21">
        <v>1094669831</v>
      </c>
      <c r="D8" s="21"/>
      <c r="E8" s="22">
        <v>2187493226</v>
      </c>
      <c r="F8" s="23">
        <v>1492012802</v>
      </c>
      <c r="G8" s="23">
        <v>59444673</v>
      </c>
      <c r="H8" s="23">
        <v>74741447</v>
      </c>
      <c r="I8" s="23">
        <v>137574794</v>
      </c>
      <c r="J8" s="23">
        <v>271760914</v>
      </c>
      <c r="K8" s="23">
        <v>82137637</v>
      </c>
      <c r="L8" s="23">
        <v>122378418</v>
      </c>
      <c r="M8" s="23">
        <v>154250285</v>
      </c>
      <c r="N8" s="23">
        <v>358766340</v>
      </c>
      <c r="O8" s="23">
        <v>93410610</v>
      </c>
      <c r="P8" s="23">
        <v>95479593</v>
      </c>
      <c r="Q8" s="23">
        <v>188001195</v>
      </c>
      <c r="R8" s="23">
        <v>376891398</v>
      </c>
      <c r="S8" s="23"/>
      <c r="T8" s="23"/>
      <c r="U8" s="23"/>
      <c r="V8" s="23"/>
      <c r="W8" s="23">
        <v>1007418652</v>
      </c>
      <c r="X8" s="23">
        <v>1074398562</v>
      </c>
      <c r="Y8" s="23">
        <v>-66979910</v>
      </c>
      <c r="Z8" s="24">
        <v>-6.23</v>
      </c>
      <c r="AA8" s="25">
        <v>1492012802</v>
      </c>
    </row>
    <row r="9" spans="1:27" ht="12.75">
      <c r="A9" s="26" t="s">
        <v>36</v>
      </c>
      <c r="B9" s="20"/>
      <c r="C9" s="21">
        <v>3516826178</v>
      </c>
      <c r="D9" s="21"/>
      <c r="E9" s="22">
        <v>4240323308</v>
      </c>
      <c r="F9" s="23">
        <v>4220130824</v>
      </c>
      <c r="G9" s="23">
        <v>1177984470</v>
      </c>
      <c r="H9" s="23">
        <v>595189560</v>
      </c>
      <c r="I9" s="23">
        <v>7589400</v>
      </c>
      <c r="J9" s="23">
        <v>1780763430</v>
      </c>
      <c r="K9" s="23">
        <v>5059600</v>
      </c>
      <c r="L9" s="23">
        <v>62793000</v>
      </c>
      <c r="M9" s="23">
        <v>1085854900</v>
      </c>
      <c r="N9" s="23">
        <v>1153707500</v>
      </c>
      <c r="O9" s="23">
        <v>18855000</v>
      </c>
      <c r="P9" s="23">
        <v>15074000</v>
      </c>
      <c r="Q9" s="23">
        <v>1024622000</v>
      </c>
      <c r="R9" s="23">
        <v>1058551000</v>
      </c>
      <c r="S9" s="23"/>
      <c r="T9" s="23"/>
      <c r="U9" s="23"/>
      <c r="V9" s="23"/>
      <c r="W9" s="23">
        <v>3993021930</v>
      </c>
      <c r="X9" s="23">
        <v>4045069073</v>
      </c>
      <c r="Y9" s="23">
        <v>-52047143</v>
      </c>
      <c r="Z9" s="24">
        <v>-1.29</v>
      </c>
      <c r="AA9" s="25">
        <v>4220130824</v>
      </c>
    </row>
    <row r="10" spans="1:27" ht="12.75">
      <c r="A10" s="26" t="s">
        <v>37</v>
      </c>
      <c r="B10" s="20"/>
      <c r="C10" s="21">
        <v>2452489025</v>
      </c>
      <c r="D10" s="21"/>
      <c r="E10" s="22">
        <v>2370208687</v>
      </c>
      <c r="F10" s="23">
        <v>2416086409</v>
      </c>
      <c r="G10" s="23">
        <v>309050783</v>
      </c>
      <c r="H10" s="23">
        <v>16565000</v>
      </c>
      <c r="I10" s="23">
        <v>5358000</v>
      </c>
      <c r="J10" s="23">
        <v>330973783</v>
      </c>
      <c r="K10" s="23">
        <v>243222000</v>
      </c>
      <c r="L10" s="23">
        <v>469222000</v>
      </c>
      <c r="M10" s="23">
        <v>11775272</v>
      </c>
      <c r="N10" s="23">
        <v>724219272</v>
      </c>
      <c r="O10" s="23">
        <v>240422000</v>
      </c>
      <c r="P10" s="23">
        <v>778341000</v>
      </c>
      <c r="Q10" s="23">
        <v>250582000</v>
      </c>
      <c r="R10" s="23">
        <v>1269345000</v>
      </c>
      <c r="S10" s="23"/>
      <c r="T10" s="23"/>
      <c r="U10" s="23"/>
      <c r="V10" s="23"/>
      <c r="W10" s="23">
        <v>2324538055</v>
      </c>
      <c r="X10" s="23">
        <v>2255372084</v>
      </c>
      <c r="Y10" s="23">
        <v>69165971</v>
      </c>
      <c r="Z10" s="24">
        <v>3.07</v>
      </c>
      <c r="AA10" s="25">
        <v>2416086409</v>
      </c>
    </row>
    <row r="11" spans="1:27" ht="12.75">
      <c r="A11" s="26" t="s">
        <v>38</v>
      </c>
      <c r="B11" s="20"/>
      <c r="C11" s="21">
        <v>463280797</v>
      </c>
      <c r="D11" s="21"/>
      <c r="E11" s="22">
        <v>246630509</v>
      </c>
      <c r="F11" s="23">
        <v>258567807</v>
      </c>
      <c r="G11" s="23">
        <v>43486582</v>
      </c>
      <c r="H11" s="23">
        <v>53991596</v>
      </c>
      <c r="I11" s="23">
        <v>54030599</v>
      </c>
      <c r="J11" s="23">
        <v>151508777</v>
      </c>
      <c r="K11" s="23">
        <v>48250946</v>
      </c>
      <c r="L11" s="23">
        <v>58741873</v>
      </c>
      <c r="M11" s="23">
        <v>59471358</v>
      </c>
      <c r="N11" s="23">
        <v>166464177</v>
      </c>
      <c r="O11" s="23">
        <v>64717673</v>
      </c>
      <c r="P11" s="23">
        <v>61602550</v>
      </c>
      <c r="Q11" s="23">
        <v>65677356</v>
      </c>
      <c r="R11" s="23">
        <v>191997579</v>
      </c>
      <c r="S11" s="23"/>
      <c r="T11" s="23"/>
      <c r="U11" s="23"/>
      <c r="V11" s="23"/>
      <c r="W11" s="23">
        <v>509970533</v>
      </c>
      <c r="X11" s="23">
        <v>275835350</v>
      </c>
      <c r="Y11" s="23">
        <v>234135183</v>
      </c>
      <c r="Z11" s="24">
        <v>84.88</v>
      </c>
      <c r="AA11" s="25">
        <v>258567807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-23175168213</v>
      </c>
      <c r="D14" s="21"/>
      <c r="E14" s="22">
        <v>-24550778913</v>
      </c>
      <c r="F14" s="23">
        <v>-24337640825</v>
      </c>
      <c r="G14" s="23">
        <v>-5830372567</v>
      </c>
      <c r="H14" s="23">
        <v>-2162290093</v>
      </c>
      <c r="I14" s="23">
        <v>-2180515162</v>
      </c>
      <c r="J14" s="23">
        <v>-10173177822</v>
      </c>
      <c r="K14" s="23">
        <v>-1661191468</v>
      </c>
      <c r="L14" s="23">
        <v>-2039651836</v>
      </c>
      <c r="M14" s="23">
        <v>-2136744779</v>
      </c>
      <c r="N14" s="23">
        <v>-5837588083</v>
      </c>
      <c r="O14" s="23">
        <v>-930399639</v>
      </c>
      <c r="P14" s="23">
        <v>-1783707175</v>
      </c>
      <c r="Q14" s="23">
        <v>-2239707881</v>
      </c>
      <c r="R14" s="23">
        <v>-4953814695</v>
      </c>
      <c r="S14" s="23"/>
      <c r="T14" s="23"/>
      <c r="U14" s="23"/>
      <c r="V14" s="23"/>
      <c r="W14" s="23">
        <v>-20964580600</v>
      </c>
      <c r="X14" s="23">
        <v>-17947425734</v>
      </c>
      <c r="Y14" s="23">
        <v>-3017154866</v>
      </c>
      <c r="Z14" s="24">
        <v>16.81</v>
      </c>
      <c r="AA14" s="25">
        <v>-24337640825</v>
      </c>
    </row>
    <row r="15" spans="1:27" ht="12.75">
      <c r="A15" s="26" t="s">
        <v>42</v>
      </c>
      <c r="B15" s="20"/>
      <c r="C15" s="21">
        <v>-1137968467</v>
      </c>
      <c r="D15" s="21"/>
      <c r="E15" s="22">
        <v>-1057998985</v>
      </c>
      <c r="F15" s="23">
        <v>-1284416392</v>
      </c>
      <c r="G15" s="23">
        <v>-627710</v>
      </c>
      <c r="H15" s="23">
        <v>-12312378</v>
      </c>
      <c r="I15" s="23">
        <v>-111145828</v>
      </c>
      <c r="J15" s="23">
        <v>-124085916</v>
      </c>
      <c r="K15" s="23">
        <v>-69492621</v>
      </c>
      <c r="L15" s="23">
        <v>-12613083</v>
      </c>
      <c r="M15" s="23">
        <v>-347482082</v>
      </c>
      <c r="N15" s="23">
        <v>-429587786</v>
      </c>
      <c r="O15" s="23">
        <v>-56245103</v>
      </c>
      <c r="P15" s="23">
        <v>-11499875</v>
      </c>
      <c r="Q15" s="23">
        <v>-113687543</v>
      </c>
      <c r="R15" s="23">
        <v>-181432521</v>
      </c>
      <c r="S15" s="23"/>
      <c r="T15" s="23"/>
      <c r="U15" s="23"/>
      <c r="V15" s="23"/>
      <c r="W15" s="23">
        <v>-735106223</v>
      </c>
      <c r="X15" s="23">
        <v>-919021888</v>
      </c>
      <c r="Y15" s="23">
        <v>183915665</v>
      </c>
      <c r="Z15" s="24">
        <v>-20.01</v>
      </c>
      <c r="AA15" s="25">
        <v>-1284416392</v>
      </c>
    </row>
    <row r="16" spans="1:27" ht="12.75">
      <c r="A16" s="26" t="s">
        <v>43</v>
      </c>
      <c r="B16" s="20"/>
      <c r="C16" s="21"/>
      <c r="D16" s="21"/>
      <c r="E16" s="22">
        <v>-288054588</v>
      </c>
      <c r="F16" s="23">
        <v>-282780484</v>
      </c>
      <c r="G16" s="23">
        <v>-22598883</v>
      </c>
      <c r="H16" s="23">
        <v>-279599341</v>
      </c>
      <c r="I16" s="23">
        <v>-13245884</v>
      </c>
      <c r="J16" s="23">
        <v>-315444108</v>
      </c>
      <c r="K16" s="23">
        <v>-4986038</v>
      </c>
      <c r="L16" s="23">
        <v>-35647790</v>
      </c>
      <c r="M16" s="23">
        <v>-2541895</v>
      </c>
      <c r="N16" s="23">
        <v>-43175723</v>
      </c>
      <c r="O16" s="23">
        <v>-39962476</v>
      </c>
      <c r="P16" s="23">
        <v>-3209390</v>
      </c>
      <c r="Q16" s="23">
        <v>-12041870</v>
      </c>
      <c r="R16" s="23">
        <v>-55213736</v>
      </c>
      <c r="S16" s="23"/>
      <c r="T16" s="23"/>
      <c r="U16" s="23"/>
      <c r="V16" s="23"/>
      <c r="W16" s="23">
        <v>-413833567</v>
      </c>
      <c r="X16" s="23">
        <v>-62104955</v>
      </c>
      <c r="Y16" s="23">
        <v>-351728612</v>
      </c>
      <c r="Z16" s="24">
        <v>566.35</v>
      </c>
      <c r="AA16" s="25">
        <v>-282780484</v>
      </c>
    </row>
    <row r="17" spans="1:27" ht="12.75">
      <c r="A17" s="27" t="s">
        <v>44</v>
      </c>
      <c r="B17" s="28"/>
      <c r="C17" s="29">
        <f aca="true" t="shared" si="0" ref="C17:Y17">SUM(C6:C16)</f>
        <v>3175967935</v>
      </c>
      <c r="D17" s="29">
        <f>SUM(D6:D16)</f>
        <v>0</v>
      </c>
      <c r="E17" s="30">
        <f t="shared" si="0"/>
        <v>5692611549</v>
      </c>
      <c r="F17" s="31">
        <f t="shared" si="0"/>
        <v>4234229704</v>
      </c>
      <c r="G17" s="31">
        <f t="shared" si="0"/>
        <v>-1623675843</v>
      </c>
      <c r="H17" s="31">
        <f t="shared" si="0"/>
        <v>280892117</v>
      </c>
      <c r="I17" s="31">
        <f t="shared" si="0"/>
        <v>-179042172</v>
      </c>
      <c r="J17" s="31">
        <f t="shared" si="0"/>
        <v>-1521825898</v>
      </c>
      <c r="K17" s="31">
        <f t="shared" si="0"/>
        <v>277707504</v>
      </c>
      <c r="L17" s="31">
        <f t="shared" si="0"/>
        <v>490064628</v>
      </c>
      <c r="M17" s="31">
        <f t="shared" si="0"/>
        <v>570214998</v>
      </c>
      <c r="N17" s="31">
        <f t="shared" si="0"/>
        <v>1337987130</v>
      </c>
      <c r="O17" s="31">
        <f t="shared" si="0"/>
        <v>490172547</v>
      </c>
      <c r="P17" s="31">
        <f t="shared" si="0"/>
        <v>803812436</v>
      </c>
      <c r="Q17" s="31">
        <f t="shared" si="0"/>
        <v>1172777705</v>
      </c>
      <c r="R17" s="31">
        <f t="shared" si="0"/>
        <v>2466762688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2282923920</v>
      </c>
      <c r="X17" s="31">
        <f t="shared" si="0"/>
        <v>5268925929</v>
      </c>
      <c r="Y17" s="31">
        <f t="shared" si="0"/>
        <v>-2986002009</v>
      </c>
      <c r="Z17" s="32">
        <f>+IF(X17&lt;&gt;0,+(Y17/X17)*100,0)</f>
        <v>-56.67192990064902</v>
      </c>
      <c r="AA17" s="33">
        <f>SUM(AA6:AA16)</f>
        <v>4234229704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592462061</v>
      </c>
      <c r="D21" s="21"/>
      <c r="E21" s="22"/>
      <c r="F21" s="23"/>
      <c r="G21" s="40">
        <v>8234450</v>
      </c>
      <c r="H21" s="40">
        <v>9327459</v>
      </c>
      <c r="I21" s="40">
        <v>11529079</v>
      </c>
      <c r="J21" s="23">
        <v>29090988</v>
      </c>
      <c r="K21" s="40">
        <v>11689167</v>
      </c>
      <c r="L21" s="40">
        <v>51610387</v>
      </c>
      <c r="M21" s="23">
        <v>-3942769</v>
      </c>
      <c r="N21" s="40">
        <v>59356785</v>
      </c>
      <c r="O21" s="40">
        <v>17016283</v>
      </c>
      <c r="P21" s="40">
        <v>11279648</v>
      </c>
      <c r="Q21" s="23">
        <v>10110992</v>
      </c>
      <c r="R21" s="40">
        <v>38406923</v>
      </c>
      <c r="S21" s="40"/>
      <c r="T21" s="23"/>
      <c r="U21" s="40"/>
      <c r="V21" s="40"/>
      <c r="W21" s="40">
        <v>126854696</v>
      </c>
      <c r="X21" s="23"/>
      <c r="Y21" s="40">
        <v>126854696</v>
      </c>
      <c r="Z21" s="41"/>
      <c r="AA21" s="42"/>
    </row>
    <row r="22" spans="1:27" ht="12.75">
      <c r="A22" s="26" t="s">
        <v>47</v>
      </c>
      <c r="B22" s="20"/>
      <c r="C22" s="21">
        <v>-66503418</v>
      </c>
      <c r="D22" s="21"/>
      <c r="E22" s="43">
        <v>-241572240</v>
      </c>
      <c r="F22" s="40">
        <v>-27789708</v>
      </c>
      <c r="G22" s="23">
        <v>942263285</v>
      </c>
      <c r="H22" s="23">
        <v>-281663101</v>
      </c>
      <c r="I22" s="23">
        <v>-145660545</v>
      </c>
      <c r="J22" s="23">
        <v>514939639</v>
      </c>
      <c r="K22" s="23">
        <v>42052995</v>
      </c>
      <c r="L22" s="23">
        <v>-115177610</v>
      </c>
      <c r="M22" s="40">
        <v>1081402</v>
      </c>
      <c r="N22" s="23">
        <v>-72043213</v>
      </c>
      <c r="O22" s="23">
        <v>-87737998</v>
      </c>
      <c r="P22" s="23">
        <v>-107434232</v>
      </c>
      <c r="Q22" s="23">
        <v>-150177014</v>
      </c>
      <c r="R22" s="23">
        <v>-345349244</v>
      </c>
      <c r="S22" s="23"/>
      <c r="T22" s="40"/>
      <c r="U22" s="23"/>
      <c r="V22" s="23"/>
      <c r="W22" s="23">
        <v>97547182</v>
      </c>
      <c r="X22" s="23">
        <v>-20842281</v>
      </c>
      <c r="Y22" s="23">
        <v>118389463</v>
      </c>
      <c r="Z22" s="24">
        <v>-568.03</v>
      </c>
      <c r="AA22" s="25">
        <v>-27789708</v>
      </c>
    </row>
    <row r="23" spans="1:27" ht="12.75">
      <c r="A23" s="26" t="s">
        <v>48</v>
      </c>
      <c r="B23" s="20"/>
      <c r="C23" s="44">
        <v>140433054</v>
      </c>
      <c r="D23" s="44"/>
      <c r="E23" s="22">
        <v>2758711</v>
      </c>
      <c r="F23" s="23">
        <v>10690044</v>
      </c>
      <c r="G23" s="40">
        <v>664900239</v>
      </c>
      <c r="H23" s="40">
        <v>-12632552</v>
      </c>
      <c r="I23" s="40">
        <v>-28632960</v>
      </c>
      <c r="J23" s="23">
        <v>623634727</v>
      </c>
      <c r="K23" s="40">
        <v>12739568</v>
      </c>
      <c r="L23" s="40">
        <v>-160864643</v>
      </c>
      <c r="M23" s="23">
        <v>-97550784</v>
      </c>
      <c r="N23" s="40">
        <v>-245675859</v>
      </c>
      <c r="O23" s="40">
        <v>-92172396</v>
      </c>
      <c r="P23" s="40">
        <v>-12932919</v>
      </c>
      <c r="Q23" s="23">
        <v>59550757</v>
      </c>
      <c r="R23" s="40">
        <v>-45554558</v>
      </c>
      <c r="S23" s="40"/>
      <c r="T23" s="23"/>
      <c r="U23" s="40"/>
      <c r="V23" s="40"/>
      <c r="W23" s="40">
        <v>332404310</v>
      </c>
      <c r="X23" s="23">
        <v>8017533</v>
      </c>
      <c r="Y23" s="40">
        <v>324386777</v>
      </c>
      <c r="Z23" s="41">
        <v>4045.97</v>
      </c>
      <c r="AA23" s="42">
        <v>10690044</v>
      </c>
    </row>
    <row r="24" spans="1:27" ht="12.75">
      <c r="A24" s="26" t="s">
        <v>49</v>
      </c>
      <c r="B24" s="20"/>
      <c r="C24" s="21">
        <v>5096572</v>
      </c>
      <c r="D24" s="21"/>
      <c r="E24" s="22">
        <v>-302990864</v>
      </c>
      <c r="F24" s="23">
        <v>-313142184</v>
      </c>
      <c r="G24" s="23">
        <v>165520</v>
      </c>
      <c r="H24" s="23">
        <v>-771951</v>
      </c>
      <c r="I24" s="23">
        <v>32065</v>
      </c>
      <c r="J24" s="23">
        <v>-574366</v>
      </c>
      <c r="K24" s="23">
        <v>1040530</v>
      </c>
      <c r="L24" s="23">
        <v>15363</v>
      </c>
      <c r="M24" s="23">
        <v>10071151</v>
      </c>
      <c r="N24" s="23">
        <v>11127044</v>
      </c>
      <c r="O24" s="23">
        <v>10797098</v>
      </c>
      <c r="P24" s="23">
        <v>-3569299</v>
      </c>
      <c r="Q24" s="23">
        <v>-7649416</v>
      </c>
      <c r="R24" s="23">
        <v>-421617</v>
      </c>
      <c r="S24" s="23"/>
      <c r="T24" s="23"/>
      <c r="U24" s="23"/>
      <c r="V24" s="23"/>
      <c r="W24" s="23">
        <v>10131061</v>
      </c>
      <c r="X24" s="23">
        <v>-234856638</v>
      </c>
      <c r="Y24" s="23">
        <v>244987699</v>
      </c>
      <c r="Z24" s="24">
        <v>-104.31</v>
      </c>
      <c r="AA24" s="25">
        <v>-313142184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-3968594186</v>
      </c>
      <c r="D26" s="21"/>
      <c r="E26" s="22">
        <v>-4339234426</v>
      </c>
      <c r="F26" s="23">
        <v>-3446948478</v>
      </c>
      <c r="G26" s="23">
        <v>-124340</v>
      </c>
      <c r="H26" s="23">
        <v>-128494433</v>
      </c>
      <c r="I26" s="23">
        <v>-152136025</v>
      </c>
      <c r="J26" s="23">
        <v>-280754798</v>
      </c>
      <c r="K26" s="23">
        <v>-352182162</v>
      </c>
      <c r="L26" s="23">
        <v>-286123056</v>
      </c>
      <c r="M26" s="23">
        <v>-249294131</v>
      </c>
      <c r="N26" s="23">
        <v>-887599349</v>
      </c>
      <c r="O26" s="23">
        <v>-155968539</v>
      </c>
      <c r="P26" s="23">
        <v>-167945209</v>
      </c>
      <c r="Q26" s="23">
        <v>-224096409</v>
      </c>
      <c r="R26" s="23">
        <v>-548010157</v>
      </c>
      <c r="S26" s="23"/>
      <c r="T26" s="23"/>
      <c r="U26" s="23"/>
      <c r="V26" s="23"/>
      <c r="W26" s="23">
        <v>-1716364304</v>
      </c>
      <c r="X26" s="23">
        <v>-2031640792</v>
      </c>
      <c r="Y26" s="23">
        <v>315276488</v>
      </c>
      <c r="Z26" s="24">
        <v>-15.52</v>
      </c>
      <c r="AA26" s="25">
        <v>-3446948478</v>
      </c>
    </row>
    <row r="27" spans="1:27" ht="12.75">
      <c r="A27" s="27" t="s">
        <v>51</v>
      </c>
      <c r="B27" s="28"/>
      <c r="C27" s="29">
        <f aca="true" t="shared" si="1" ref="C27:Y27">SUM(C21:C26)</f>
        <v>-3297105917</v>
      </c>
      <c r="D27" s="29">
        <f>SUM(D21:D26)</f>
        <v>0</v>
      </c>
      <c r="E27" s="30">
        <f t="shared" si="1"/>
        <v>-4881038819</v>
      </c>
      <c r="F27" s="31">
        <f t="shared" si="1"/>
        <v>-3777190326</v>
      </c>
      <c r="G27" s="31">
        <f t="shared" si="1"/>
        <v>1615439154</v>
      </c>
      <c r="H27" s="31">
        <f t="shared" si="1"/>
        <v>-414234578</v>
      </c>
      <c r="I27" s="31">
        <f t="shared" si="1"/>
        <v>-314868386</v>
      </c>
      <c r="J27" s="31">
        <f t="shared" si="1"/>
        <v>886336190</v>
      </c>
      <c r="K27" s="31">
        <f t="shared" si="1"/>
        <v>-284659902</v>
      </c>
      <c r="L27" s="31">
        <f t="shared" si="1"/>
        <v>-510539559</v>
      </c>
      <c r="M27" s="31">
        <f t="shared" si="1"/>
        <v>-339635131</v>
      </c>
      <c r="N27" s="31">
        <f t="shared" si="1"/>
        <v>-1134834592</v>
      </c>
      <c r="O27" s="31">
        <f t="shared" si="1"/>
        <v>-308065552</v>
      </c>
      <c r="P27" s="31">
        <f t="shared" si="1"/>
        <v>-280602011</v>
      </c>
      <c r="Q27" s="31">
        <f t="shared" si="1"/>
        <v>-312261090</v>
      </c>
      <c r="R27" s="31">
        <f t="shared" si="1"/>
        <v>-900928653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-1149427055</v>
      </c>
      <c r="X27" s="31">
        <f t="shared" si="1"/>
        <v>-2279322178</v>
      </c>
      <c r="Y27" s="31">
        <f t="shared" si="1"/>
        <v>1129895123</v>
      </c>
      <c r="Z27" s="32">
        <f>+IF(X27&lt;&gt;0,+(Y27/X27)*100,0)</f>
        <v>-49.57154078110321</v>
      </c>
      <c r="AA27" s="33">
        <f>SUM(AA21:AA26)</f>
        <v>-3777190326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>
        <v>160000000</v>
      </c>
      <c r="H31" s="23">
        <v>190000000</v>
      </c>
      <c r="I31" s="23">
        <v>605000000</v>
      </c>
      <c r="J31" s="23">
        <v>955000000</v>
      </c>
      <c r="K31" s="23">
        <v>25000000</v>
      </c>
      <c r="L31" s="23">
        <v>-60000000</v>
      </c>
      <c r="M31" s="23">
        <v>-20000000</v>
      </c>
      <c r="N31" s="23">
        <v>-55000000</v>
      </c>
      <c r="O31" s="23">
        <v>-100000000</v>
      </c>
      <c r="P31" s="23">
        <v>-460000000</v>
      </c>
      <c r="Q31" s="23"/>
      <c r="R31" s="23">
        <v>-560000000</v>
      </c>
      <c r="S31" s="23"/>
      <c r="T31" s="23"/>
      <c r="U31" s="23"/>
      <c r="V31" s="23"/>
      <c r="W31" s="23">
        <v>340000000</v>
      </c>
      <c r="X31" s="23"/>
      <c r="Y31" s="23">
        <v>340000000</v>
      </c>
      <c r="Z31" s="24"/>
      <c r="AA31" s="25"/>
    </row>
    <row r="32" spans="1:27" ht="12.75">
      <c r="A32" s="26" t="s">
        <v>54</v>
      </c>
      <c r="B32" s="20"/>
      <c r="C32" s="21">
        <v>1200000000</v>
      </c>
      <c r="D32" s="21"/>
      <c r="E32" s="22">
        <v>1000000000</v>
      </c>
      <c r="F32" s="23">
        <v>1000000000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402704216</v>
      </c>
      <c r="Y32" s="23">
        <v>-402704216</v>
      </c>
      <c r="Z32" s="24">
        <v>-100</v>
      </c>
      <c r="AA32" s="25">
        <v>1000000000</v>
      </c>
    </row>
    <row r="33" spans="1:27" ht="12.75">
      <c r="A33" s="26" t="s">
        <v>55</v>
      </c>
      <c r="B33" s="20"/>
      <c r="C33" s="21">
        <v>24899810</v>
      </c>
      <c r="D33" s="21"/>
      <c r="E33" s="22">
        <v>7365698</v>
      </c>
      <c r="F33" s="23">
        <v>369562340</v>
      </c>
      <c r="G33" s="23">
        <v>2226779</v>
      </c>
      <c r="H33" s="40">
        <v>1642617</v>
      </c>
      <c r="I33" s="40">
        <v>1840277</v>
      </c>
      <c r="J33" s="40">
        <v>5709673</v>
      </c>
      <c r="K33" s="23">
        <v>5402004</v>
      </c>
      <c r="L33" s="23">
        <v>2195982</v>
      </c>
      <c r="M33" s="23">
        <v>1512685</v>
      </c>
      <c r="N33" s="23">
        <v>9110671</v>
      </c>
      <c r="O33" s="40">
        <v>282568</v>
      </c>
      <c r="P33" s="40">
        <v>448366</v>
      </c>
      <c r="Q33" s="40">
        <v>888687</v>
      </c>
      <c r="R33" s="23">
        <v>1619621</v>
      </c>
      <c r="S33" s="23"/>
      <c r="T33" s="23"/>
      <c r="U33" s="23"/>
      <c r="V33" s="40"/>
      <c r="W33" s="40">
        <v>16439965</v>
      </c>
      <c r="X33" s="40">
        <v>277155087</v>
      </c>
      <c r="Y33" s="23">
        <v>-260715122</v>
      </c>
      <c r="Z33" s="24">
        <v>-94.07</v>
      </c>
      <c r="AA33" s="25">
        <v>369562340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-518231162</v>
      </c>
      <c r="D35" s="21"/>
      <c r="E35" s="22">
        <v>-702082801</v>
      </c>
      <c r="F35" s="23">
        <v>-620959428</v>
      </c>
      <c r="G35" s="23">
        <v>-18932</v>
      </c>
      <c r="H35" s="23">
        <v>-18996</v>
      </c>
      <c r="I35" s="23">
        <v>-85494694</v>
      </c>
      <c r="J35" s="23">
        <v>-85532622</v>
      </c>
      <c r="K35" s="23"/>
      <c r="L35" s="23"/>
      <c r="M35" s="23">
        <v>-126149776</v>
      </c>
      <c r="N35" s="23">
        <v>-126149776</v>
      </c>
      <c r="O35" s="23">
        <v>-56644609</v>
      </c>
      <c r="P35" s="23"/>
      <c r="Q35" s="23">
        <v>-249081351</v>
      </c>
      <c r="R35" s="23">
        <v>-305725960</v>
      </c>
      <c r="S35" s="23"/>
      <c r="T35" s="23"/>
      <c r="U35" s="23"/>
      <c r="V35" s="23"/>
      <c r="W35" s="23">
        <v>-517408358</v>
      </c>
      <c r="X35" s="23">
        <v>-465719571</v>
      </c>
      <c r="Y35" s="23">
        <v>-51688787</v>
      </c>
      <c r="Z35" s="24">
        <v>11.1</v>
      </c>
      <c r="AA35" s="25">
        <v>-620959428</v>
      </c>
    </row>
    <row r="36" spans="1:27" ht="12.75">
      <c r="A36" s="27" t="s">
        <v>57</v>
      </c>
      <c r="B36" s="28"/>
      <c r="C36" s="29">
        <f aca="true" t="shared" si="2" ref="C36:Y36">SUM(C31:C35)</f>
        <v>706668648</v>
      </c>
      <c r="D36" s="29">
        <f>SUM(D31:D35)</f>
        <v>0</v>
      </c>
      <c r="E36" s="30">
        <f t="shared" si="2"/>
        <v>305282897</v>
      </c>
      <c r="F36" s="31">
        <f t="shared" si="2"/>
        <v>748602912</v>
      </c>
      <c r="G36" s="31">
        <f t="shared" si="2"/>
        <v>162207847</v>
      </c>
      <c r="H36" s="31">
        <f t="shared" si="2"/>
        <v>191623621</v>
      </c>
      <c r="I36" s="31">
        <f t="shared" si="2"/>
        <v>521345583</v>
      </c>
      <c r="J36" s="31">
        <f t="shared" si="2"/>
        <v>875177051</v>
      </c>
      <c r="K36" s="31">
        <f t="shared" si="2"/>
        <v>30402004</v>
      </c>
      <c r="L36" s="31">
        <f t="shared" si="2"/>
        <v>-57804018</v>
      </c>
      <c r="M36" s="31">
        <f t="shared" si="2"/>
        <v>-144637091</v>
      </c>
      <c r="N36" s="31">
        <f t="shared" si="2"/>
        <v>-172039105</v>
      </c>
      <c r="O36" s="31">
        <f t="shared" si="2"/>
        <v>-156362041</v>
      </c>
      <c r="P36" s="31">
        <f t="shared" si="2"/>
        <v>-459551634</v>
      </c>
      <c r="Q36" s="31">
        <f t="shared" si="2"/>
        <v>-248192664</v>
      </c>
      <c r="R36" s="31">
        <f t="shared" si="2"/>
        <v>-864106339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-160968393</v>
      </c>
      <c r="X36" s="31">
        <f t="shared" si="2"/>
        <v>214139732</v>
      </c>
      <c r="Y36" s="31">
        <f t="shared" si="2"/>
        <v>-375108125</v>
      </c>
      <c r="Z36" s="32">
        <f>+IF(X36&lt;&gt;0,+(Y36/X36)*100,0)</f>
        <v>-175.1697928715069</v>
      </c>
      <c r="AA36" s="33">
        <f>SUM(AA31:AA35)</f>
        <v>748602912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585530666</v>
      </c>
      <c r="D38" s="35">
        <f>+D17+D27+D36</f>
        <v>0</v>
      </c>
      <c r="E38" s="36">
        <f t="shared" si="3"/>
        <v>1116855627</v>
      </c>
      <c r="F38" s="37">
        <f t="shared" si="3"/>
        <v>1205642290</v>
      </c>
      <c r="G38" s="37">
        <f t="shared" si="3"/>
        <v>153971158</v>
      </c>
      <c r="H38" s="37">
        <f t="shared" si="3"/>
        <v>58281160</v>
      </c>
      <c r="I38" s="37">
        <f t="shared" si="3"/>
        <v>27435025</v>
      </c>
      <c r="J38" s="37">
        <f t="shared" si="3"/>
        <v>239687343</v>
      </c>
      <c r="K38" s="37">
        <f t="shared" si="3"/>
        <v>23449606</v>
      </c>
      <c r="L38" s="37">
        <f t="shared" si="3"/>
        <v>-78278949</v>
      </c>
      <c r="M38" s="37">
        <f t="shared" si="3"/>
        <v>85942776</v>
      </c>
      <c r="N38" s="37">
        <f t="shared" si="3"/>
        <v>31113433</v>
      </c>
      <c r="O38" s="37">
        <f t="shared" si="3"/>
        <v>25744954</v>
      </c>
      <c r="P38" s="37">
        <f t="shared" si="3"/>
        <v>63658791</v>
      </c>
      <c r="Q38" s="37">
        <f t="shared" si="3"/>
        <v>612323951</v>
      </c>
      <c r="R38" s="37">
        <f t="shared" si="3"/>
        <v>701727696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972528472</v>
      </c>
      <c r="X38" s="37">
        <f t="shared" si="3"/>
        <v>3203743483</v>
      </c>
      <c r="Y38" s="37">
        <f t="shared" si="3"/>
        <v>-2231215011</v>
      </c>
      <c r="Z38" s="38">
        <f>+IF(X38&lt;&gt;0,+(Y38/X38)*100,0)</f>
        <v>-69.64399686927119</v>
      </c>
      <c r="AA38" s="39">
        <f>+AA17+AA27+AA36</f>
        <v>1205642290</v>
      </c>
    </row>
    <row r="39" spans="1:27" ht="12.75">
      <c r="A39" s="26" t="s">
        <v>59</v>
      </c>
      <c r="B39" s="20"/>
      <c r="C39" s="35">
        <v>600518420</v>
      </c>
      <c r="D39" s="35"/>
      <c r="E39" s="36">
        <v>2012796013</v>
      </c>
      <c r="F39" s="37">
        <v>1178005455</v>
      </c>
      <c r="G39" s="37">
        <v>1186049086</v>
      </c>
      <c r="H39" s="37">
        <v>1340020244</v>
      </c>
      <c r="I39" s="37">
        <v>1398301404</v>
      </c>
      <c r="J39" s="37">
        <v>1186049086</v>
      </c>
      <c r="K39" s="37">
        <v>1425736429</v>
      </c>
      <c r="L39" s="37">
        <v>1449186035</v>
      </c>
      <c r="M39" s="37">
        <v>1370907086</v>
      </c>
      <c r="N39" s="37">
        <v>1425736429</v>
      </c>
      <c r="O39" s="37">
        <v>1456849862</v>
      </c>
      <c r="P39" s="37">
        <v>1482594816</v>
      </c>
      <c r="Q39" s="37">
        <v>1546253607</v>
      </c>
      <c r="R39" s="37">
        <v>1456849862</v>
      </c>
      <c r="S39" s="37"/>
      <c r="T39" s="37"/>
      <c r="U39" s="37"/>
      <c r="V39" s="37"/>
      <c r="W39" s="37">
        <v>1186049086</v>
      </c>
      <c r="X39" s="37">
        <v>1178005455</v>
      </c>
      <c r="Y39" s="37">
        <v>8043631</v>
      </c>
      <c r="Z39" s="38">
        <v>0.68</v>
      </c>
      <c r="AA39" s="39">
        <v>1178005455</v>
      </c>
    </row>
    <row r="40" spans="1:27" ht="12.75">
      <c r="A40" s="45" t="s">
        <v>60</v>
      </c>
      <c r="B40" s="46"/>
      <c r="C40" s="47">
        <v>1186049086</v>
      </c>
      <c r="D40" s="47"/>
      <c r="E40" s="48">
        <v>3129651640</v>
      </c>
      <c r="F40" s="49">
        <v>2383647745</v>
      </c>
      <c r="G40" s="49">
        <v>1340020244</v>
      </c>
      <c r="H40" s="49">
        <v>1398301404</v>
      </c>
      <c r="I40" s="49">
        <v>1425736429</v>
      </c>
      <c r="J40" s="49">
        <v>1425736429</v>
      </c>
      <c r="K40" s="49">
        <v>1449186035</v>
      </c>
      <c r="L40" s="49">
        <v>1370907086</v>
      </c>
      <c r="M40" s="49">
        <v>1456849862</v>
      </c>
      <c r="N40" s="49">
        <v>1456849862</v>
      </c>
      <c r="O40" s="49">
        <v>1482594816</v>
      </c>
      <c r="P40" s="49">
        <v>1546253607</v>
      </c>
      <c r="Q40" s="49">
        <v>2158577558</v>
      </c>
      <c r="R40" s="49">
        <v>2158577558</v>
      </c>
      <c r="S40" s="49"/>
      <c r="T40" s="49"/>
      <c r="U40" s="49"/>
      <c r="V40" s="49"/>
      <c r="W40" s="49">
        <v>2158577558</v>
      </c>
      <c r="X40" s="49">
        <v>4381748938</v>
      </c>
      <c r="Y40" s="49">
        <v>-2223171380</v>
      </c>
      <c r="Z40" s="50">
        <v>-50.74</v>
      </c>
      <c r="AA40" s="51">
        <v>2383647745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598394248</v>
      </c>
      <c r="D6" s="21"/>
      <c r="E6" s="22">
        <v>622320100</v>
      </c>
      <c r="F6" s="23">
        <v>515686297</v>
      </c>
      <c r="G6" s="23">
        <v>37269485</v>
      </c>
      <c r="H6" s="23">
        <v>45529797</v>
      </c>
      <c r="I6" s="23">
        <v>39271538</v>
      </c>
      <c r="J6" s="23">
        <v>122070820</v>
      </c>
      <c r="K6" s="23">
        <v>41020897</v>
      </c>
      <c r="L6" s="23">
        <v>58930887</v>
      </c>
      <c r="M6" s="23">
        <v>35820545</v>
      </c>
      <c r="N6" s="23">
        <v>135772329</v>
      </c>
      <c r="O6" s="23">
        <v>43374744</v>
      </c>
      <c r="P6" s="23">
        <v>38174614</v>
      </c>
      <c r="Q6" s="23">
        <v>42325155</v>
      </c>
      <c r="R6" s="23">
        <v>123874513</v>
      </c>
      <c r="S6" s="23"/>
      <c r="T6" s="23"/>
      <c r="U6" s="23"/>
      <c r="V6" s="23"/>
      <c r="W6" s="23">
        <v>381717662</v>
      </c>
      <c r="X6" s="23">
        <v>386764723</v>
      </c>
      <c r="Y6" s="23">
        <v>-5047061</v>
      </c>
      <c r="Z6" s="24">
        <v>-1.3</v>
      </c>
      <c r="AA6" s="25">
        <v>515686297</v>
      </c>
    </row>
    <row r="7" spans="1:27" ht="12.75">
      <c r="A7" s="26" t="s">
        <v>34</v>
      </c>
      <c r="B7" s="20"/>
      <c r="C7" s="21">
        <v>2601219256</v>
      </c>
      <c r="D7" s="21"/>
      <c r="E7" s="22">
        <v>3509001491</v>
      </c>
      <c r="F7" s="23">
        <v>2037817390</v>
      </c>
      <c r="G7" s="23">
        <v>155583445</v>
      </c>
      <c r="H7" s="23">
        <v>201817221</v>
      </c>
      <c r="I7" s="23">
        <v>179620899</v>
      </c>
      <c r="J7" s="23">
        <v>537021565</v>
      </c>
      <c r="K7" s="23">
        <v>169710663</v>
      </c>
      <c r="L7" s="23">
        <v>172763572</v>
      </c>
      <c r="M7" s="23">
        <v>139412894</v>
      </c>
      <c r="N7" s="23">
        <v>481887129</v>
      </c>
      <c r="O7" s="23">
        <v>153728183</v>
      </c>
      <c r="P7" s="23">
        <v>137572001</v>
      </c>
      <c r="Q7" s="23">
        <v>158185830</v>
      </c>
      <c r="R7" s="23">
        <v>449486014</v>
      </c>
      <c r="S7" s="23"/>
      <c r="T7" s="23"/>
      <c r="U7" s="23"/>
      <c r="V7" s="23"/>
      <c r="W7" s="23">
        <v>1468394708</v>
      </c>
      <c r="X7" s="23">
        <v>1528363042</v>
      </c>
      <c r="Y7" s="23">
        <v>-59968334</v>
      </c>
      <c r="Z7" s="24">
        <v>-3.92</v>
      </c>
      <c r="AA7" s="25">
        <v>2037817390</v>
      </c>
    </row>
    <row r="8" spans="1:27" ht="12.75">
      <c r="A8" s="26" t="s">
        <v>35</v>
      </c>
      <c r="B8" s="20"/>
      <c r="C8" s="21">
        <v>285381090</v>
      </c>
      <c r="D8" s="21"/>
      <c r="E8" s="22">
        <v>207508238</v>
      </c>
      <c r="F8" s="23">
        <v>1086723086</v>
      </c>
      <c r="G8" s="23">
        <v>102218653</v>
      </c>
      <c r="H8" s="23">
        <v>104730016</v>
      </c>
      <c r="I8" s="23">
        <v>100152431</v>
      </c>
      <c r="J8" s="23">
        <v>307101100</v>
      </c>
      <c r="K8" s="23">
        <v>88950837</v>
      </c>
      <c r="L8" s="23">
        <v>90399520</v>
      </c>
      <c r="M8" s="23">
        <v>76977678</v>
      </c>
      <c r="N8" s="23">
        <v>256328035</v>
      </c>
      <c r="O8" s="23">
        <v>51297426</v>
      </c>
      <c r="P8" s="23">
        <v>91874635</v>
      </c>
      <c r="Q8" s="23">
        <v>70790918</v>
      </c>
      <c r="R8" s="23">
        <v>213962979</v>
      </c>
      <c r="S8" s="23"/>
      <c r="T8" s="23"/>
      <c r="U8" s="23"/>
      <c r="V8" s="23"/>
      <c r="W8" s="23">
        <v>777392114</v>
      </c>
      <c r="X8" s="23">
        <v>815042315</v>
      </c>
      <c r="Y8" s="23">
        <v>-37650201</v>
      </c>
      <c r="Z8" s="24">
        <v>-4.62</v>
      </c>
      <c r="AA8" s="25">
        <v>1086723086</v>
      </c>
    </row>
    <row r="9" spans="1:27" ht="12.75">
      <c r="A9" s="26" t="s">
        <v>36</v>
      </c>
      <c r="B9" s="20"/>
      <c r="C9" s="21">
        <v>687118839</v>
      </c>
      <c r="D9" s="21"/>
      <c r="E9" s="22">
        <v>682074079</v>
      </c>
      <c r="F9" s="23">
        <v>685353950</v>
      </c>
      <c r="G9" s="23">
        <v>253575000</v>
      </c>
      <c r="H9" s="23"/>
      <c r="I9" s="23"/>
      <c r="J9" s="23">
        <v>253575000</v>
      </c>
      <c r="K9" s="23"/>
      <c r="L9" s="23"/>
      <c r="M9" s="23">
        <v>202861000</v>
      </c>
      <c r="N9" s="23">
        <v>202861000</v>
      </c>
      <c r="O9" s="23"/>
      <c r="P9" s="23"/>
      <c r="Q9" s="23">
        <v>152145000</v>
      </c>
      <c r="R9" s="23">
        <v>152145000</v>
      </c>
      <c r="S9" s="23"/>
      <c r="T9" s="23"/>
      <c r="U9" s="23"/>
      <c r="V9" s="23"/>
      <c r="W9" s="23">
        <v>608581000</v>
      </c>
      <c r="X9" s="23">
        <v>685353950</v>
      </c>
      <c r="Y9" s="23">
        <v>-76772950</v>
      </c>
      <c r="Z9" s="24">
        <v>-11.2</v>
      </c>
      <c r="AA9" s="25">
        <v>685353950</v>
      </c>
    </row>
    <row r="10" spans="1:27" ht="12.75">
      <c r="A10" s="26" t="s">
        <v>37</v>
      </c>
      <c r="B10" s="20"/>
      <c r="C10" s="21">
        <v>175149198</v>
      </c>
      <c r="D10" s="21"/>
      <c r="E10" s="22">
        <v>187768980</v>
      </c>
      <c r="F10" s="23">
        <v>214160137</v>
      </c>
      <c r="G10" s="23">
        <v>86213000</v>
      </c>
      <c r="H10" s="23">
        <v>20553000</v>
      </c>
      <c r="I10" s="23"/>
      <c r="J10" s="23">
        <v>106766000</v>
      </c>
      <c r="K10" s="23">
        <v>485000</v>
      </c>
      <c r="L10" s="23"/>
      <c r="M10" s="23">
        <v>77537000</v>
      </c>
      <c r="N10" s="23">
        <v>78022000</v>
      </c>
      <c r="O10" s="23"/>
      <c r="P10" s="23">
        <v>1000000</v>
      </c>
      <c r="Q10" s="23">
        <v>18302000</v>
      </c>
      <c r="R10" s="23">
        <v>19302000</v>
      </c>
      <c r="S10" s="23"/>
      <c r="T10" s="23"/>
      <c r="U10" s="23"/>
      <c r="V10" s="23"/>
      <c r="W10" s="23">
        <v>204090000</v>
      </c>
      <c r="X10" s="23">
        <v>214160137</v>
      </c>
      <c r="Y10" s="23">
        <v>-10070137</v>
      </c>
      <c r="Z10" s="24">
        <v>-4.7</v>
      </c>
      <c r="AA10" s="25">
        <v>214160137</v>
      </c>
    </row>
    <row r="11" spans="1:27" ht="12.75">
      <c r="A11" s="26" t="s">
        <v>38</v>
      </c>
      <c r="B11" s="20"/>
      <c r="C11" s="21">
        <v>23134709</v>
      </c>
      <c r="D11" s="21"/>
      <c r="E11" s="22">
        <v>47815278</v>
      </c>
      <c r="F11" s="23">
        <v>58323792</v>
      </c>
      <c r="G11" s="23">
        <v>3419126</v>
      </c>
      <c r="H11" s="23">
        <v>7358648</v>
      </c>
      <c r="I11" s="23">
        <v>3465695</v>
      </c>
      <c r="J11" s="23">
        <v>14243469</v>
      </c>
      <c r="K11" s="23">
        <v>4048132</v>
      </c>
      <c r="L11" s="23">
        <v>3948025</v>
      </c>
      <c r="M11" s="23">
        <v>6922270</v>
      </c>
      <c r="N11" s="23">
        <v>14918427</v>
      </c>
      <c r="O11" s="23">
        <v>4799783</v>
      </c>
      <c r="P11" s="23">
        <v>5484493</v>
      </c>
      <c r="Q11" s="23">
        <v>5404729</v>
      </c>
      <c r="R11" s="23">
        <v>15689005</v>
      </c>
      <c r="S11" s="23"/>
      <c r="T11" s="23"/>
      <c r="U11" s="23"/>
      <c r="V11" s="23"/>
      <c r="W11" s="23">
        <v>44850901</v>
      </c>
      <c r="X11" s="23">
        <v>43742844</v>
      </c>
      <c r="Y11" s="23">
        <v>1108057</v>
      </c>
      <c r="Z11" s="24">
        <v>2.53</v>
      </c>
      <c r="AA11" s="25">
        <v>58323792</v>
      </c>
    </row>
    <row r="12" spans="1:27" ht="12.75">
      <c r="A12" s="26" t="s">
        <v>39</v>
      </c>
      <c r="B12" s="20"/>
      <c r="C12" s="21">
        <v>3025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-4160486173</v>
      </c>
      <c r="D14" s="21"/>
      <c r="E14" s="22">
        <v>-4899039001</v>
      </c>
      <c r="F14" s="23">
        <v>-2409233309</v>
      </c>
      <c r="G14" s="23">
        <v>-631442987</v>
      </c>
      <c r="H14" s="23">
        <v>-449630996</v>
      </c>
      <c r="I14" s="23">
        <v>-316603811</v>
      </c>
      <c r="J14" s="23">
        <v>-1397677794</v>
      </c>
      <c r="K14" s="23">
        <v>-280703156</v>
      </c>
      <c r="L14" s="23">
        <v>-310198022</v>
      </c>
      <c r="M14" s="23">
        <v>-461231844</v>
      </c>
      <c r="N14" s="23">
        <v>-1052133022</v>
      </c>
      <c r="O14" s="23">
        <v>-320213934</v>
      </c>
      <c r="P14" s="23">
        <v>-316152995</v>
      </c>
      <c r="Q14" s="23">
        <v>-400626373</v>
      </c>
      <c r="R14" s="23">
        <v>-1036993302</v>
      </c>
      <c r="S14" s="23"/>
      <c r="T14" s="23"/>
      <c r="U14" s="23"/>
      <c r="V14" s="23"/>
      <c r="W14" s="23">
        <v>-3486804118</v>
      </c>
      <c r="X14" s="23">
        <v>-1403344308</v>
      </c>
      <c r="Y14" s="23">
        <v>-2083459810</v>
      </c>
      <c r="Z14" s="24">
        <v>148.46</v>
      </c>
      <c r="AA14" s="25">
        <v>-2409233309</v>
      </c>
    </row>
    <row r="15" spans="1:27" ht="12.75">
      <c r="A15" s="26" t="s">
        <v>42</v>
      </c>
      <c r="B15" s="20"/>
      <c r="C15" s="21">
        <v>-24278137</v>
      </c>
      <c r="D15" s="21"/>
      <c r="E15" s="22">
        <v>-10331590</v>
      </c>
      <c r="F15" s="23">
        <v>-1648621604</v>
      </c>
      <c r="G15" s="23">
        <v>-5459</v>
      </c>
      <c r="H15" s="23">
        <v>-1904341</v>
      </c>
      <c r="I15" s="23">
        <v>-96304</v>
      </c>
      <c r="J15" s="23">
        <v>-2006104</v>
      </c>
      <c r="K15" s="23">
        <v>-61077</v>
      </c>
      <c r="L15" s="23">
        <v>-640515</v>
      </c>
      <c r="M15" s="23">
        <v>-2372145</v>
      </c>
      <c r="N15" s="23">
        <v>-3073737</v>
      </c>
      <c r="O15" s="23">
        <v>339528</v>
      </c>
      <c r="P15" s="23">
        <v>-2630637</v>
      </c>
      <c r="Q15" s="23">
        <v>-1924494</v>
      </c>
      <c r="R15" s="23">
        <v>-4215603</v>
      </c>
      <c r="S15" s="23"/>
      <c r="T15" s="23"/>
      <c r="U15" s="23"/>
      <c r="V15" s="23"/>
      <c r="W15" s="23">
        <v>-9295444</v>
      </c>
      <c r="X15" s="23">
        <v>-1332804248</v>
      </c>
      <c r="Y15" s="23">
        <v>1323508804</v>
      </c>
      <c r="Z15" s="24">
        <v>-99.3</v>
      </c>
      <c r="AA15" s="25">
        <v>-1648621604</v>
      </c>
    </row>
    <row r="16" spans="1:27" ht="12.75">
      <c r="A16" s="26" t="s">
        <v>43</v>
      </c>
      <c r="B16" s="20"/>
      <c r="C16" s="21"/>
      <c r="D16" s="21"/>
      <c r="E16" s="22"/>
      <c r="F16" s="23">
        <v>-883683759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-704041368</v>
      </c>
      <c r="Y16" s="23">
        <v>704041368</v>
      </c>
      <c r="Z16" s="24">
        <v>-100</v>
      </c>
      <c r="AA16" s="25">
        <v>-883683759</v>
      </c>
    </row>
    <row r="17" spans="1:27" ht="12.75">
      <c r="A17" s="27" t="s">
        <v>44</v>
      </c>
      <c r="B17" s="28"/>
      <c r="C17" s="29">
        <f aca="true" t="shared" si="0" ref="C17:Y17">SUM(C6:C16)</f>
        <v>185636055</v>
      </c>
      <c r="D17" s="29">
        <f>SUM(D6:D16)</f>
        <v>0</v>
      </c>
      <c r="E17" s="30">
        <f t="shared" si="0"/>
        <v>347117575</v>
      </c>
      <c r="F17" s="31">
        <f t="shared" si="0"/>
        <v>-343474020</v>
      </c>
      <c r="G17" s="31">
        <f t="shared" si="0"/>
        <v>6830263</v>
      </c>
      <c r="H17" s="31">
        <f t="shared" si="0"/>
        <v>-71546655</v>
      </c>
      <c r="I17" s="31">
        <f t="shared" si="0"/>
        <v>5810448</v>
      </c>
      <c r="J17" s="31">
        <f t="shared" si="0"/>
        <v>-58905944</v>
      </c>
      <c r="K17" s="31">
        <f t="shared" si="0"/>
        <v>23451296</v>
      </c>
      <c r="L17" s="31">
        <f t="shared" si="0"/>
        <v>15203467</v>
      </c>
      <c r="M17" s="31">
        <f t="shared" si="0"/>
        <v>75927398</v>
      </c>
      <c r="N17" s="31">
        <f t="shared" si="0"/>
        <v>114582161</v>
      </c>
      <c r="O17" s="31">
        <f t="shared" si="0"/>
        <v>-66674270</v>
      </c>
      <c r="P17" s="31">
        <f t="shared" si="0"/>
        <v>-44677889</v>
      </c>
      <c r="Q17" s="31">
        <f t="shared" si="0"/>
        <v>44602765</v>
      </c>
      <c r="R17" s="31">
        <f t="shared" si="0"/>
        <v>-66749394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-11073177</v>
      </c>
      <c r="X17" s="31">
        <f t="shared" si="0"/>
        <v>233237087</v>
      </c>
      <c r="Y17" s="31">
        <f t="shared" si="0"/>
        <v>-244310264</v>
      </c>
      <c r="Z17" s="32">
        <f>+IF(X17&lt;&gt;0,+(Y17/X17)*100,0)</f>
        <v>-104.7476055984184</v>
      </c>
      <c r="AA17" s="33">
        <f>SUM(AA6:AA16)</f>
        <v>-343474020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9482913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>
        <v>20417936</v>
      </c>
      <c r="G24" s="23">
        <v>1849274</v>
      </c>
      <c r="H24" s="23"/>
      <c r="I24" s="23">
        <v>18303260</v>
      </c>
      <c r="J24" s="23">
        <v>20152534</v>
      </c>
      <c r="K24" s="23"/>
      <c r="L24" s="23">
        <v>265402</v>
      </c>
      <c r="M24" s="23"/>
      <c r="N24" s="23">
        <v>265402</v>
      </c>
      <c r="O24" s="23">
        <v>21397536</v>
      </c>
      <c r="P24" s="23">
        <v>28000000</v>
      </c>
      <c r="Q24" s="23"/>
      <c r="R24" s="23">
        <v>49397536</v>
      </c>
      <c r="S24" s="23"/>
      <c r="T24" s="23"/>
      <c r="U24" s="23"/>
      <c r="V24" s="23"/>
      <c r="W24" s="23">
        <v>69815472</v>
      </c>
      <c r="X24" s="23">
        <v>20417936</v>
      </c>
      <c r="Y24" s="23">
        <v>49397536</v>
      </c>
      <c r="Z24" s="24">
        <v>241.93</v>
      </c>
      <c r="AA24" s="25">
        <v>20417936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-240879976</v>
      </c>
      <c r="D26" s="21"/>
      <c r="E26" s="22">
        <v>-328917372</v>
      </c>
      <c r="F26" s="23">
        <v>-346872781</v>
      </c>
      <c r="G26" s="23">
        <v>-39665450</v>
      </c>
      <c r="H26" s="23"/>
      <c r="I26" s="23">
        <v>-18241825</v>
      </c>
      <c r="J26" s="23">
        <v>-57907275</v>
      </c>
      <c r="K26" s="23">
        <v>-46312104</v>
      </c>
      <c r="L26" s="23">
        <v>-14418853</v>
      </c>
      <c r="M26" s="23">
        <v>-18600142</v>
      </c>
      <c r="N26" s="23">
        <v>-79331099</v>
      </c>
      <c r="O26" s="23">
        <v>-2580442</v>
      </c>
      <c r="P26" s="23">
        <v>-10136016</v>
      </c>
      <c r="Q26" s="23">
        <v>-17116159</v>
      </c>
      <c r="R26" s="23">
        <v>-29832617</v>
      </c>
      <c r="S26" s="23"/>
      <c r="T26" s="23"/>
      <c r="U26" s="23"/>
      <c r="V26" s="23"/>
      <c r="W26" s="23">
        <v>-167070991</v>
      </c>
      <c r="X26" s="23">
        <v>-220355320</v>
      </c>
      <c r="Y26" s="23">
        <v>53284329</v>
      </c>
      <c r="Z26" s="24">
        <v>-24.18</v>
      </c>
      <c r="AA26" s="25">
        <v>-346872781</v>
      </c>
    </row>
    <row r="27" spans="1:27" ht="12.75">
      <c r="A27" s="27" t="s">
        <v>51</v>
      </c>
      <c r="B27" s="28"/>
      <c r="C27" s="29">
        <f aca="true" t="shared" si="1" ref="C27:Y27">SUM(C21:C26)</f>
        <v>-231397063</v>
      </c>
      <c r="D27" s="29">
        <f>SUM(D21:D26)</f>
        <v>0</v>
      </c>
      <c r="E27" s="30">
        <f t="shared" si="1"/>
        <v>-328917372</v>
      </c>
      <c r="F27" s="31">
        <f t="shared" si="1"/>
        <v>-326454845</v>
      </c>
      <c r="G27" s="31">
        <f t="shared" si="1"/>
        <v>-37816176</v>
      </c>
      <c r="H27" s="31">
        <f t="shared" si="1"/>
        <v>0</v>
      </c>
      <c r="I27" s="31">
        <f t="shared" si="1"/>
        <v>61435</v>
      </c>
      <c r="J27" s="31">
        <f t="shared" si="1"/>
        <v>-37754741</v>
      </c>
      <c r="K27" s="31">
        <f t="shared" si="1"/>
        <v>-46312104</v>
      </c>
      <c r="L27" s="31">
        <f t="shared" si="1"/>
        <v>-14153451</v>
      </c>
      <c r="M27" s="31">
        <f t="shared" si="1"/>
        <v>-18600142</v>
      </c>
      <c r="N27" s="31">
        <f t="shared" si="1"/>
        <v>-79065697</v>
      </c>
      <c r="O27" s="31">
        <f t="shared" si="1"/>
        <v>18817094</v>
      </c>
      <c r="P27" s="31">
        <f t="shared" si="1"/>
        <v>17863984</v>
      </c>
      <c r="Q27" s="31">
        <f t="shared" si="1"/>
        <v>-17116159</v>
      </c>
      <c r="R27" s="31">
        <f t="shared" si="1"/>
        <v>19564919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-97255519</v>
      </c>
      <c r="X27" s="31">
        <f t="shared" si="1"/>
        <v>-199937384</v>
      </c>
      <c r="Y27" s="31">
        <f t="shared" si="1"/>
        <v>102681865</v>
      </c>
      <c r="Z27" s="32">
        <f>+IF(X27&lt;&gt;0,+(Y27/X27)*100,0)</f>
        <v>-51.35701135311444</v>
      </c>
      <c r="AA27" s="33">
        <f>SUM(AA21:AA26)</f>
        <v>-326454845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2503737</v>
      </c>
      <c r="D33" s="21"/>
      <c r="E33" s="22"/>
      <c r="F33" s="23">
        <v>1154798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1154798</v>
      </c>
      <c r="Y33" s="23">
        <v>-1154798</v>
      </c>
      <c r="Z33" s="24">
        <v>-100</v>
      </c>
      <c r="AA33" s="25">
        <v>1154798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-4268305</v>
      </c>
      <c r="D35" s="21"/>
      <c r="E35" s="22">
        <v>-16799856</v>
      </c>
      <c r="F35" s="23">
        <v>-152087093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v>-3236122</v>
      </c>
      <c r="R35" s="23">
        <v>-3236122</v>
      </c>
      <c r="S35" s="23"/>
      <c r="T35" s="23"/>
      <c r="U35" s="23"/>
      <c r="V35" s="23"/>
      <c r="W35" s="23">
        <v>-3236122</v>
      </c>
      <c r="X35" s="23">
        <v>-2087093</v>
      </c>
      <c r="Y35" s="23">
        <v>-1149029</v>
      </c>
      <c r="Z35" s="24">
        <v>55.05</v>
      </c>
      <c r="AA35" s="25">
        <v>-152087093</v>
      </c>
    </row>
    <row r="36" spans="1:27" ht="12.75">
      <c r="A36" s="27" t="s">
        <v>57</v>
      </c>
      <c r="B36" s="28"/>
      <c r="C36" s="29">
        <f aca="true" t="shared" si="2" ref="C36:Y36">SUM(C31:C35)</f>
        <v>-1764568</v>
      </c>
      <c r="D36" s="29">
        <f>SUM(D31:D35)</f>
        <v>0</v>
      </c>
      <c r="E36" s="30">
        <f t="shared" si="2"/>
        <v>-16799856</v>
      </c>
      <c r="F36" s="31">
        <f t="shared" si="2"/>
        <v>-150932295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-3236122</v>
      </c>
      <c r="R36" s="31">
        <f t="shared" si="2"/>
        <v>-3236122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-3236122</v>
      </c>
      <c r="X36" s="31">
        <f t="shared" si="2"/>
        <v>-932295</v>
      </c>
      <c r="Y36" s="31">
        <f t="shared" si="2"/>
        <v>-2303827</v>
      </c>
      <c r="Z36" s="32">
        <f>+IF(X36&lt;&gt;0,+(Y36/X36)*100,0)</f>
        <v>247.11352093489722</v>
      </c>
      <c r="AA36" s="33">
        <f>SUM(AA31:AA35)</f>
        <v>-150932295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-47525576</v>
      </c>
      <c r="D38" s="35">
        <f>+D17+D27+D36</f>
        <v>0</v>
      </c>
      <c r="E38" s="36">
        <f t="shared" si="3"/>
        <v>1400347</v>
      </c>
      <c r="F38" s="37">
        <f t="shared" si="3"/>
        <v>-820861160</v>
      </c>
      <c r="G38" s="37">
        <f t="shared" si="3"/>
        <v>-30985913</v>
      </c>
      <c r="H38" s="37">
        <f t="shared" si="3"/>
        <v>-71546655</v>
      </c>
      <c r="I38" s="37">
        <f t="shared" si="3"/>
        <v>5871883</v>
      </c>
      <c r="J38" s="37">
        <f t="shared" si="3"/>
        <v>-96660685</v>
      </c>
      <c r="K38" s="37">
        <f t="shared" si="3"/>
        <v>-22860808</v>
      </c>
      <c r="L38" s="37">
        <f t="shared" si="3"/>
        <v>1050016</v>
      </c>
      <c r="M38" s="37">
        <f t="shared" si="3"/>
        <v>57327256</v>
      </c>
      <c r="N38" s="37">
        <f t="shared" si="3"/>
        <v>35516464</v>
      </c>
      <c r="O38" s="37">
        <f t="shared" si="3"/>
        <v>-47857176</v>
      </c>
      <c r="P38" s="37">
        <f t="shared" si="3"/>
        <v>-26813905</v>
      </c>
      <c r="Q38" s="37">
        <f t="shared" si="3"/>
        <v>24250484</v>
      </c>
      <c r="R38" s="37">
        <f t="shared" si="3"/>
        <v>-50420597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-111564818</v>
      </c>
      <c r="X38" s="37">
        <f t="shared" si="3"/>
        <v>32367408</v>
      </c>
      <c r="Y38" s="37">
        <f t="shared" si="3"/>
        <v>-143932226</v>
      </c>
      <c r="Z38" s="38">
        <f>+IF(X38&lt;&gt;0,+(Y38/X38)*100,0)</f>
        <v>-444.6825831713185</v>
      </c>
      <c r="AA38" s="39">
        <f>+AA17+AA27+AA36</f>
        <v>-820861160</v>
      </c>
    </row>
    <row r="39" spans="1:27" ht="12.75">
      <c r="A39" s="26" t="s">
        <v>59</v>
      </c>
      <c r="B39" s="20"/>
      <c r="C39" s="35">
        <v>123981682</v>
      </c>
      <c r="D39" s="35"/>
      <c r="E39" s="36">
        <v>123981683</v>
      </c>
      <c r="F39" s="37">
        <v>76456105</v>
      </c>
      <c r="G39" s="37">
        <v>400385</v>
      </c>
      <c r="H39" s="37">
        <v>-30585528</v>
      </c>
      <c r="I39" s="37">
        <v>-102132183</v>
      </c>
      <c r="J39" s="37">
        <v>400385</v>
      </c>
      <c r="K39" s="37">
        <v>-96260300</v>
      </c>
      <c r="L39" s="37">
        <v>-119121108</v>
      </c>
      <c r="M39" s="37">
        <v>-118071092</v>
      </c>
      <c r="N39" s="37">
        <v>-96260300</v>
      </c>
      <c r="O39" s="37">
        <v>-60743836</v>
      </c>
      <c r="P39" s="37">
        <v>-108601012</v>
      </c>
      <c r="Q39" s="37">
        <v>-135414917</v>
      </c>
      <c r="R39" s="37">
        <v>-60743836</v>
      </c>
      <c r="S39" s="37"/>
      <c r="T39" s="37"/>
      <c r="U39" s="37"/>
      <c r="V39" s="37"/>
      <c r="W39" s="37">
        <v>400385</v>
      </c>
      <c r="X39" s="37">
        <v>76456105</v>
      </c>
      <c r="Y39" s="37">
        <v>-76055720</v>
      </c>
      <c r="Z39" s="38">
        <v>-99.48</v>
      </c>
      <c r="AA39" s="39">
        <v>76456105</v>
      </c>
    </row>
    <row r="40" spans="1:27" ht="12.75">
      <c r="A40" s="45" t="s">
        <v>60</v>
      </c>
      <c r="B40" s="46"/>
      <c r="C40" s="47">
        <v>76456106</v>
      </c>
      <c r="D40" s="47"/>
      <c r="E40" s="48">
        <v>125382032</v>
      </c>
      <c r="F40" s="49">
        <v>-744405056</v>
      </c>
      <c r="G40" s="49">
        <v>-30585528</v>
      </c>
      <c r="H40" s="49">
        <v>-102132183</v>
      </c>
      <c r="I40" s="49">
        <v>-96260300</v>
      </c>
      <c r="J40" s="49">
        <v>-96260300</v>
      </c>
      <c r="K40" s="49">
        <v>-119121108</v>
      </c>
      <c r="L40" s="49">
        <v>-118071092</v>
      </c>
      <c r="M40" s="49">
        <v>-60743836</v>
      </c>
      <c r="N40" s="49">
        <v>-60743836</v>
      </c>
      <c r="O40" s="49">
        <v>-108601012</v>
      </c>
      <c r="P40" s="49">
        <v>-135414917</v>
      </c>
      <c r="Q40" s="49">
        <v>-111164433</v>
      </c>
      <c r="R40" s="49">
        <v>-111164433</v>
      </c>
      <c r="S40" s="49"/>
      <c r="T40" s="49"/>
      <c r="U40" s="49"/>
      <c r="V40" s="49"/>
      <c r="W40" s="49">
        <v>-111164433</v>
      </c>
      <c r="X40" s="49">
        <v>108823512</v>
      </c>
      <c r="Y40" s="49">
        <v>-219987945</v>
      </c>
      <c r="Z40" s="50">
        <v>-202.15</v>
      </c>
      <c r="AA40" s="51">
        <v>-744405056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146376223</v>
      </c>
      <c r="D6" s="21"/>
      <c r="E6" s="22">
        <v>154255331</v>
      </c>
      <c r="F6" s="23">
        <v>162308161</v>
      </c>
      <c r="G6" s="23">
        <v>13711729</v>
      </c>
      <c r="H6" s="23">
        <v>13660642</v>
      </c>
      <c r="I6" s="23">
        <v>12503168</v>
      </c>
      <c r="J6" s="23">
        <v>39875539</v>
      </c>
      <c r="K6" s="23">
        <v>13715710</v>
      </c>
      <c r="L6" s="23">
        <v>13777271</v>
      </c>
      <c r="M6" s="23">
        <v>13812971</v>
      </c>
      <c r="N6" s="23">
        <v>41305952</v>
      </c>
      <c r="O6" s="23">
        <v>13844859</v>
      </c>
      <c r="P6" s="23">
        <v>13900328</v>
      </c>
      <c r="Q6" s="23">
        <v>13853652</v>
      </c>
      <c r="R6" s="23">
        <v>41598839</v>
      </c>
      <c r="S6" s="23"/>
      <c r="T6" s="23"/>
      <c r="U6" s="23"/>
      <c r="V6" s="23"/>
      <c r="W6" s="23">
        <v>122780330</v>
      </c>
      <c r="X6" s="23">
        <v>121744825</v>
      </c>
      <c r="Y6" s="23">
        <v>1035505</v>
      </c>
      <c r="Z6" s="24">
        <v>0.85</v>
      </c>
      <c r="AA6" s="25">
        <v>162308161</v>
      </c>
    </row>
    <row r="7" spans="1:27" ht="12.75">
      <c r="A7" s="26" t="s">
        <v>34</v>
      </c>
      <c r="B7" s="20"/>
      <c r="C7" s="21">
        <v>393634313</v>
      </c>
      <c r="D7" s="21"/>
      <c r="E7" s="22">
        <v>468908252</v>
      </c>
      <c r="F7" s="23">
        <v>468099041</v>
      </c>
      <c r="G7" s="23">
        <v>93395452</v>
      </c>
      <c r="H7" s="23">
        <v>33529528</v>
      </c>
      <c r="I7" s="23">
        <v>42862694</v>
      </c>
      <c r="J7" s="23">
        <v>169787674</v>
      </c>
      <c r="K7" s="23">
        <v>35079086</v>
      </c>
      <c r="L7" s="23">
        <v>26134340</v>
      </c>
      <c r="M7" s="23">
        <v>32950711</v>
      </c>
      <c r="N7" s="23">
        <v>94164137</v>
      </c>
      <c r="O7" s="23">
        <v>43911102</v>
      </c>
      <c r="P7" s="23">
        <v>23779748</v>
      </c>
      <c r="Q7" s="23">
        <v>43410470</v>
      </c>
      <c r="R7" s="23">
        <v>111101320</v>
      </c>
      <c r="S7" s="23"/>
      <c r="T7" s="23"/>
      <c r="U7" s="23"/>
      <c r="V7" s="23"/>
      <c r="W7" s="23">
        <v>375053131</v>
      </c>
      <c r="X7" s="23">
        <v>406522549</v>
      </c>
      <c r="Y7" s="23">
        <v>-31469418</v>
      </c>
      <c r="Z7" s="24">
        <v>-7.74</v>
      </c>
      <c r="AA7" s="25">
        <v>468099041</v>
      </c>
    </row>
    <row r="8" spans="1:27" ht="12.75">
      <c r="A8" s="26" t="s">
        <v>35</v>
      </c>
      <c r="B8" s="20"/>
      <c r="C8" s="21">
        <v>90214570</v>
      </c>
      <c r="D8" s="21"/>
      <c r="E8" s="22">
        <v>99758505</v>
      </c>
      <c r="F8" s="23">
        <v>86261280</v>
      </c>
      <c r="G8" s="23">
        <v>1397141</v>
      </c>
      <c r="H8" s="23">
        <v>19713102</v>
      </c>
      <c r="I8" s="23">
        <v>8996576</v>
      </c>
      <c r="J8" s="23">
        <v>30106819</v>
      </c>
      <c r="K8" s="23">
        <v>15283399</v>
      </c>
      <c r="L8" s="23">
        <v>13418461</v>
      </c>
      <c r="M8" s="23">
        <v>5653707</v>
      </c>
      <c r="N8" s="23">
        <v>34355567</v>
      </c>
      <c r="O8" s="23">
        <v>9833547</v>
      </c>
      <c r="P8" s="23">
        <v>7423781</v>
      </c>
      <c r="Q8" s="23">
        <v>1352497</v>
      </c>
      <c r="R8" s="23">
        <v>18609825</v>
      </c>
      <c r="S8" s="23"/>
      <c r="T8" s="23"/>
      <c r="U8" s="23"/>
      <c r="V8" s="23"/>
      <c r="W8" s="23">
        <v>83072211</v>
      </c>
      <c r="X8" s="23">
        <v>56743905</v>
      </c>
      <c r="Y8" s="23">
        <v>26328306</v>
      </c>
      <c r="Z8" s="24">
        <v>46.4</v>
      </c>
      <c r="AA8" s="25">
        <v>86261280</v>
      </c>
    </row>
    <row r="9" spans="1:27" ht="12.75">
      <c r="A9" s="26" t="s">
        <v>36</v>
      </c>
      <c r="B9" s="20"/>
      <c r="C9" s="21">
        <v>84176846</v>
      </c>
      <c r="D9" s="21"/>
      <c r="E9" s="22">
        <v>96252948</v>
      </c>
      <c r="F9" s="23">
        <v>95446947</v>
      </c>
      <c r="G9" s="23">
        <v>37731999</v>
      </c>
      <c r="H9" s="23">
        <v>1795000</v>
      </c>
      <c r="I9" s="23">
        <v>153557</v>
      </c>
      <c r="J9" s="23">
        <v>39680556</v>
      </c>
      <c r="K9" s="23">
        <v>839663</v>
      </c>
      <c r="L9" s="23">
        <v>577693</v>
      </c>
      <c r="M9" s="23">
        <v>25469001</v>
      </c>
      <c r="N9" s="23">
        <v>26886357</v>
      </c>
      <c r="O9" s="23">
        <v>714545</v>
      </c>
      <c r="P9" s="23">
        <v>384000</v>
      </c>
      <c r="Q9" s="23">
        <v>19733623</v>
      </c>
      <c r="R9" s="23">
        <v>20832168</v>
      </c>
      <c r="S9" s="23"/>
      <c r="T9" s="23"/>
      <c r="U9" s="23"/>
      <c r="V9" s="23"/>
      <c r="W9" s="23">
        <v>87399081</v>
      </c>
      <c r="X9" s="23">
        <v>81006930</v>
      </c>
      <c r="Y9" s="23">
        <v>6392151</v>
      </c>
      <c r="Z9" s="24">
        <v>7.89</v>
      </c>
      <c r="AA9" s="25">
        <v>95446947</v>
      </c>
    </row>
    <row r="10" spans="1:27" ht="12.75">
      <c r="A10" s="26" t="s">
        <v>37</v>
      </c>
      <c r="B10" s="20"/>
      <c r="C10" s="21">
        <v>38703861</v>
      </c>
      <c r="D10" s="21"/>
      <c r="E10" s="22">
        <v>40369001</v>
      </c>
      <c r="F10" s="23">
        <v>41674999</v>
      </c>
      <c r="G10" s="23">
        <v>13225002</v>
      </c>
      <c r="H10" s="23">
        <v>-13225002</v>
      </c>
      <c r="I10" s="23">
        <v>3424144</v>
      </c>
      <c r="J10" s="23">
        <v>3424144</v>
      </c>
      <c r="K10" s="23">
        <v>2116929</v>
      </c>
      <c r="L10" s="23">
        <v>5206696</v>
      </c>
      <c r="M10" s="23"/>
      <c r="N10" s="23">
        <v>7323625</v>
      </c>
      <c r="O10" s="23">
        <v>3094882</v>
      </c>
      <c r="P10" s="23">
        <v>510859</v>
      </c>
      <c r="Q10" s="23">
        <v>15617598</v>
      </c>
      <c r="R10" s="23">
        <v>19223339</v>
      </c>
      <c r="S10" s="23"/>
      <c r="T10" s="23"/>
      <c r="U10" s="23"/>
      <c r="V10" s="23"/>
      <c r="W10" s="23">
        <v>29971108</v>
      </c>
      <c r="X10" s="23">
        <v>26211385</v>
      </c>
      <c r="Y10" s="23">
        <v>3759723</v>
      </c>
      <c r="Z10" s="24">
        <v>14.34</v>
      </c>
      <c r="AA10" s="25">
        <v>41674999</v>
      </c>
    </row>
    <row r="11" spans="1:27" ht="12.75">
      <c r="A11" s="26" t="s">
        <v>38</v>
      </c>
      <c r="B11" s="20"/>
      <c r="C11" s="21">
        <v>18864819</v>
      </c>
      <c r="D11" s="21"/>
      <c r="E11" s="22">
        <v>12200000</v>
      </c>
      <c r="F11" s="23">
        <v>12200004</v>
      </c>
      <c r="G11" s="23">
        <v>192548</v>
      </c>
      <c r="H11" s="23">
        <v>1317936</v>
      </c>
      <c r="I11" s="23">
        <v>1148472</v>
      </c>
      <c r="J11" s="23">
        <v>2658956</v>
      </c>
      <c r="K11" s="23">
        <v>1225552</v>
      </c>
      <c r="L11" s="23">
        <v>1062520</v>
      </c>
      <c r="M11" s="23">
        <v>1107320</v>
      </c>
      <c r="N11" s="23">
        <v>3395392</v>
      </c>
      <c r="O11" s="23">
        <v>1443838</v>
      </c>
      <c r="P11" s="23">
        <v>1065145</v>
      </c>
      <c r="Q11" s="23">
        <v>1137556</v>
      </c>
      <c r="R11" s="23">
        <v>3646539</v>
      </c>
      <c r="S11" s="23"/>
      <c r="T11" s="23"/>
      <c r="U11" s="23"/>
      <c r="V11" s="23"/>
      <c r="W11" s="23">
        <v>9700887</v>
      </c>
      <c r="X11" s="23">
        <v>9127176</v>
      </c>
      <c r="Y11" s="23">
        <v>573711</v>
      </c>
      <c r="Z11" s="24">
        <v>6.29</v>
      </c>
      <c r="AA11" s="25">
        <v>12200004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-636840409</v>
      </c>
      <c r="D14" s="21"/>
      <c r="E14" s="22">
        <v>-768638300</v>
      </c>
      <c r="F14" s="23">
        <v>-763956246</v>
      </c>
      <c r="G14" s="23">
        <v>-75940957</v>
      </c>
      <c r="H14" s="23">
        <v>-52769027</v>
      </c>
      <c r="I14" s="23">
        <v>-71490085</v>
      </c>
      <c r="J14" s="23">
        <v>-200200069</v>
      </c>
      <c r="K14" s="23">
        <v>-56349586</v>
      </c>
      <c r="L14" s="23">
        <v>-59363366</v>
      </c>
      <c r="M14" s="23">
        <v>-44866851</v>
      </c>
      <c r="N14" s="23">
        <v>-160579803</v>
      </c>
      <c r="O14" s="23">
        <v>-67875232</v>
      </c>
      <c r="P14" s="23">
        <v>-52701607</v>
      </c>
      <c r="Q14" s="23">
        <v>-46431785</v>
      </c>
      <c r="R14" s="23">
        <v>-167008624</v>
      </c>
      <c r="S14" s="23"/>
      <c r="T14" s="23"/>
      <c r="U14" s="23"/>
      <c r="V14" s="23"/>
      <c r="W14" s="23">
        <v>-527788496</v>
      </c>
      <c r="X14" s="23">
        <v>-617467909</v>
      </c>
      <c r="Y14" s="23">
        <v>89679413</v>
      </c>
      <c r="Z14" s="24">
        <v>-14.52</v>
      </c>
      <c r="AA14" s="25">
        <v>-763956246</v>
      </c>
    </row>
    <row r="15" spans="1:27" ht="12.75">
      <c r="A15" s="26" t="s">
        <v>42</v>
      </c>
      <c r="B15" s="20"/>
      <c r="C15" s="21">
        <v>-18887516</v>
      </c>
      <c r="D15" s="21"/>
      <c r="E15" s="22">
        <v>-17920844</v>
      </c>
      <c r="F15" s="23">
        <v>-17920842</v>
      </c>
      <c r="G15" s="23">
        <v>-167904</v>
      </c>
      <c r="H15" s="23"/>
      <c r="I15" s="23">
        <v>-336230</v>
      </c>
      <c r="J15" s="23">
        <v>-504134</v>
      </c>
      <c r="K15" s="23">
        <v>-157664</v>
      </c>
      <c r="L15" s="23">
        <v>-159379</v>
      </c>
      <c r="M15" s="23">
        <v>-7488743</v>
      </c>
      <c r="N15" s="23">
        <v>-7805786</v>
      </c>
      <c r="O15" s="23">
        <v>-152143</v>
      </c>
      <c r="P15" s="23">
        <v>-148596</v>
      </c>
      <c r="Q15" s="23">
        <v>-130932</v>
      </c>
      <c r="R15" s="23">
        <v>-431671</v>
      </c>
      <c r="S15" s="23"/>
      <c r="T15" s="23"/>
      <c r="U15" s="23"/>
      <c r="V15" s="23"/>
      <c r="W15" s="23">
        <v>-8741591</v>
      </c>
      <c r="X15" s="23">
        <v>-61651911</v>
      </c>
      <c r="Y15" s="23">
        <v>52910320</v>
      </c>
      <c r="Z15" s="24">
        <v>-85.82</v>
      </c>
      <c r="AA15" s="25">
        <v>-17920842</v>
      </c>
    </row>
    <row r="16" spans="1:27" ht="12.75">
      <c r="A16" s="26" t="s">
        <v>43</v>
      </c>
      <c r="B16" s="20"/>
      <c r="C16" s="21">
        <v>-220620</v>
      </c>
      <c r="D16" s="21"/>
      <c r="E16" s="22"/>
      <c r="F16" s="23">
        <v>-363979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v>-7540446</v>
      </c>
      <c r="R16" s="23">
        <v>-7540446</v>
      </c>
      <c r="S16" s="23"/>
      <c r="T16" s="23"/>
      <c r="U16" s="23"/>
      <c r="V16" s="23"/>
      <c r="W16" s="23">
        <v>-7540446</v>
      </c>
      <c r="X16" s="23">
        <v>-458748</v>
      </c>
      <c r="Y16" s="23">
        <v>-7081698</v>
      </c>
      <c r="Z16" s="24">
        <v>1543.7</v>
      </c>
      <c r="AA16" s="25">
        <v>-363979</v>
      </c>
    </row>
    <row r="17" spans="1:27" ht="12.75">
      <c r="A17" s="27" t="s">
        <v>44</v>
      </c>
      <c r="B17" s="28"/>
      <c r="C17" s="29">
        <f aca="true" t="shared" si="0" ref="C17:Y17">SUM(C6:C16)</f>
        <v>116022087</v>
      </c>
      <c r="D17" s="29">
        <f>SUM(D6:D16)</f>
        <v>0</v>
      </c>
      <c r="E17" s="30">
        <f t="shared" si="0"/>
        <v>85184893</v>
      </c>
      <c r="F17" s="31">
        <f t="shared" si="0"/>
        <v>83749365</v>
      </c>
      <c r="G17" s="31">
        <f t="shared" si="0"/>
        <v>83545010</v>
      </c>
      <c r="H17" s="31">
        <f t="shared" si="0"/>
        <v>4022179</v>
      </c>
      <c r="I17" s="31">
        <f t="shared" si="0"/>
        <v>-2737704</v>
      </c>
      <c r="J17" s="31">
        <f t="shared" si="0"/>
        <v>84829485</v>
      </c>
      <c r="K17" s="31">
        <f t="shared" si="0"/>
        <v>11753089</v>
      </c>
      <c r="L17" s="31">
        <f t="shared" si="0"/>
        <v>654236</v>
      </c>
      <c r="M17" s="31">
        <f t="shared" si="0"/>
        <v>26638116</v>
      </c>
      <c r="N17" s="31">
        <f t="shared" si="0"/>
        <v>39045441</v>
      </c>
      <c r="O17" s="31">
        <f t="shared" si="0"/>
        <v>4815398</v>
      </c>
      <c r="P17" s="31">
        <f t="shared" si="0"/>
        <v>-5786342</v>
      </c>
      <c r="Q17" s="31">
        <f t="shared" si="0"/>
        <v>41002233</v>
      </c>
      <c r="R17" s="31">
        <f t="shared" si="0"/>
        <v>40031289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163906215</v>
      </c>
      <c r="X17" s="31">
        <f t="shared" si="0"/>
        <v>21778202</v>
      </c>
      <c r="Y17" s="31">
        <f t="shared" si="0"/>
        <v>142128013</v>
      </c>
      <c r="Z17" s="32">
        <f>+IF(X17&lt;&gt;0,+(Y17/X17)*100,0)</f>
        <v>652.6159184307318</v>
      </c>
      <c r="AA17" s="33">
        <f>SUM(AA6:AA16)</f>
        <v>83749365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1099224</v>
      </c>
      <c r="D21" s="21"/>
      <c r="E21" s="22">
        <v>100000</v>
      </c>
      <c r="F21" s="23">
        <v>9699949</v>
      </c>
      <c r="G21" s="40"/>
      <c r="H21" s="40"/>
      <c r="I21" s="40">
        <v>143953</v>
      </c>
      <c r="J21" s="23">
        <v>143953</v>
      </c>
      <c r="K21" s="40">
        <v>3262758</v>
      </c>
      <c r="L21" s="40">
        <v>118021</v>
      </c>
      <c r="M21" s="23">
        <v>1200</v>
      </c>
      <c r="N21" s="40">
        <v>3381979</v>
      </c>
      <c r="O21" s="40"/>
      <c r="P21" s="40">
        <v>4091225</v>
      </c>
      <c r="Q21" s="23">
        <v>1208455</v>
      </c>
      <c r="R21" s="40">
        <v>5299680</v>
      </c>
      <c r="S21" s="40"/>
      <c r="T21" s="23"/>
      <c r="U21" s="40"/>
      <c r="V21" s="40"/>
      <c r="W21" s="40">
        <v>8825612</v>
      </c>
      <c r="X21" s="23">
        <v>6553330</v>
      </c>
      <c r="Y21" s="40">
        <v>2272282</v>
      </c>
      <c r="Z21" s="41">
        <v>34.67</v>
      </c>
      <c r="AA21" s="42">
        <v>9699949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-81174594</v>
      </c>
      <c r="D26" s="21"/>
      <c r="E26" s="22">
        <v>-81968732</v>
      </c>
      <c r="F26" s="23">
        <v>-92592918</v>
      </c>
      <c r="G26" s="23">
        <v>-3239196</v>
      </c>
      <c r="H26" s="23">
        <v>-1814704</v>
      </c>
      <c r="I26" s="23">
        <v>-4784320</v>
      </c>
      <c r="J26" s="23">
        <v>-9838220</v>
      </c>
      <c r="K26" s="23">
        <v>-3423075</v>
      </c>
      <c r="L26" s="23">
        <v>-7613214</v>
      </c>
      <c r="M26" s="23">
        <v>-4924497</v>
      </c>
      <c r="N26" s="23">
        <v>-15960786</v>
      </c>
      <c r="O26" s="23">
        <v>-746557</v>
      </c>
      <c r="P26" s="23">
        <v>-4306979</v>
      </c>
      <c r="Q26" s="23">
        <v>-8043669</v>
      </c>
      <c r="R26" s="23">
        <v>-13097205</v>
      </c>
      <c r="S26" s="23"/>
      <c r="T26" s="23"/>
      <c r="U26" s="23"/>
      <c r="V26" s="23"/>
      <c r="W26" s="23">
        <v>-38896211</v>
      </c>
      <c r="X26" s="23">
        <v>-51856112</v>
      </c>
      <c r="Y26" s="23">
        <v>12959901</v>
      </c>
      <c r="Z26" s="24">
        <v>-24.99</v>
      </c>
      <c r="AA26" s="25">
        <v>-92592918</v>
      </c>
    </row>
    <row r="27" spans="1:27" ht="12.75">
      <c r="A27" s="27" t="s">
        <v>51</v>
      </c>
      <c r="B27" s="28"/>
      <c r="C27" s="29">
        <f aca="true" t="shared" si="1" ref="C27:Y27">SUM(C21:C26)</f>
        <v>-80075370</v>
      </c>
      <c r="D27" s="29">
        <f>SUM(D21:D26)</f>
        <v>0</v>
      </c>
      <c r="E27" s="30">
        <f t="shared" si="1"/>
        <v>-81868732</v>
      </c>
      <c r="F27" s="31">
        <f t="shared" si="1"/>
        <v>-82892969</v>
      </c>
      <c r="G27" s="31">
        <f t="shared" si="1"/>
        <v>-3239196</v>
      </c>
      <c r="H27" s="31">
        <f t="shared" si="1"/>
        <v>-1814704</v>
      </c>
      <c r="I27" s="31">
        <f t="shared" si="1"/>
        <v>-4640367</v>
      </c>
      <c r="J27" s="31">
        <f t="shared" si="1"/>
        <v>-9694267</v>
      </c>
      <c r="K27" s="31">
        <f t="shared" si="1"/>
        <v>-160317</v>
      </c>
      <c r="L27" s="31">
        <f t="shared" si="1"/>
        <v>-7495193</v>
      </c>
      <c r="M27" s="31">
        <f t="shared" si="1"/>
        <v>-4923297</v>
      </c>
      <c r="N27" s="31">
        <f t="shared" si="1"/>
        <v>-12578807</v>
      </c>
      <c r="O27" s="31">
        <f t="shared" si="1"/>
        <v>-746557</v>
      </c>
      <c r="P27" s="31">
        <f t="shared" si="1"/>
        <v>-215754</v>
      </c>
      <c r="Q27" s="31">
        <f t="shared" si="1"/>
        <v>-6835214</v>
      </c>
      <c r="R27" s="31">
        <f t="shared" si="1"/>
        <v>-7797525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-30070599</v>
      </c>
      <c r="X27" s="31">
        <f t="shared" si="1"/>
        <v>-45302782</v>
      </c>
      <c r="Y27" s="31">
        <f t="shared" si="1"/>
        <v>15232183</v>
      </c>
      <c r="Z27" s="32">
        <f>+IF(X27&lt;&gt;0,+(Y27/X27)*100,0)</f>
        <v>-33.62306314874879</v>
      </c>
      <c r="AA27" s="33">
        <f>SUM(AA21:AA26)</f>
        <v>-82892969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5898168</v>
      </c>
      <c r="D32" s="21"/>
      <c r="E32" s="22">
        <v>15300000</v>
      </c>
      <c r="F32" s="23"/>
      <c r="G32" s="23">
        <v>-17399</v>
      </c>
      <c r="H32" s="23"/>
      <c r="I32" s="23"/>
      <c r="J32" s="23">
        <v>-17399</v>
      </c>
      <c r="K32" s="23"/>
      <c r="L32" s="23"/>
      <c r="M32" s="23"/>
      <c r="N32" s="23"/>
      <c r="O32" s="23"/>
      <c r="P32" s="23"/>
      <c r="Q32" s="23">
        <v>12000000</v>
      </c>
      <c r="R32" s="23">
        <v>12000000</v>
      </c>
      <c r="S32" s="23"/>
      <c r="T32" s="23"/>
      <c r="U32" s="23"/>
      <c r="V32" s="23"/>
      <c r="W32" s="23">
        <v>11982601</v>
      </c>
      <c r="X32" s="23"/>
      <c r="Y32" s="23">
        <v>11982601</v>
      </c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>
        <v>34084</v>
      </c>
      <c r="H33" s="40"/>
      <c r="I33" s="40"/>
      <c r="J33" s="40">
        <v>34084</v>
      </c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>
        <v>34084</v>
      </c>
      <c r="X33" s="40"/>
      <c r="Y33" s="23">
        <v>34084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-17365589</v>
      </c>
      <c r="D35" s="21"/>
      <c r="E35" s="22">
        <v>-24440020</v>
      </c>
      <c r="F35" s="23">
        <v>-9465025</v>
      </c>
      <c r="G35" s="23">
        <v>-256974</v>
      </c>
      <c r="H35" s="23"/>
      <c r="I35" s="23">
        <v>-1040459</v>
      </c>
      <c r="J35" s="23">
        <v>-1297433</v>
      </c>
      <c r="K35" s="23">
        <v>-438509</v>
      </c>
      <c r="L35" s="23">
        <v>-436794</v>
      </c>
      <c r="M35" s="23">
        <v>-8516849</v>
      </c>
      <c r="N35" s="23">
        <v>-9392152</v>
      </c>
      <c r="O35" s="23">
        <v>-444029</v>
      </c>
      <c r="P35" s="23">
        <v>-447578</v>
      </c>
      <c r="Q35" s="23">
        <v>465240</v>
      </c>
      <c r="R35" s="23">
        <v>-426367</v>
      </c>
      <c r="S35" s="23"/>
      <c r="T35" s="23"/>
      <c r="U35" s="23"/>
      <c r="V35" s="23"/>
      <c r="W35" s="23">
        <v>-11115952</v>
      </c>
      <c r="X35" s="23">
        <v>-11301864</v>
      </c>
      <c r="Y35" s="23">
        <v>185912</v>
      </c>
      <c r="Z35" s="24">
        <v>-1.64</v>
      </c>
      <c r="AA35" s="25">
        <v>-9465025</v>
      </c>
    </row>
    <row r="36" spans="1:27" ht="12.75">
      <c r="A36" s="27" t="s">
        <v>57</v>
      </c>
      <c r="B36" s="28"/>
      <c r="C36" s="29">
        <f aca="true" t="shared" si="2" ref="C36:Y36">SUM(C31:C35)</f>
        <v>-11467421</v>
      </c>
      <c r="D36" s="29">
        <f>SUM(D31:D35)</f>
        <v>0</v>
      </c>
      <c r="E36" s="30">
        <f t="shared" si="2"/>
        <v>-9140020</v>
      </c>
      <c r="F36" s="31">
        <f t="shared" si="2"/>
        <v>-9465025</v>
      </c>
      <c r="G36" s="31">
        <f t="shared" si="2"/>
        <v>-240289</v>
      </c>
      <c r="H36" s="31">
        <f t="shared" si="2"/>
        <v>0</v>
      </c>
      <c r="I36" s="31">
        <f t="shared" si="2"/>
        <v>-1040459</v>
      </c>
      <c r="J36" s="31">
        <f t="shared" si="2"/>
        <v>-1280748</v>
      </c>
      <c r="K36" s="31">
        <f t="shared" si="2"/>
        <v>-438509</v>
      </c>
      <c r="L36" s="31">
        <f t="shared" si="2"/>
        <v>-436794</v>
      </c>
      <c r="M36" s="31">
        <f t="shared" si="2"/>
        <v>-8516849</v>
      </c>
      <c r="N36" s="31">
        <f t="shared" si="2"/>
        <v>-9392152</v>
      </c>
      <c r="O36" s="31">
        <f t="shared" si="2"/>
        <v>-444029</v>
      </c>
      <c r="P36" s="31">
        <f t="shared" si="2"/>
        <v>-447578</v>
      </c>
      <c r="Q36" s="31">
        <f t="shared" si="2"/>
        <v>12465240</v>
      </c>
      <c r="R36" s="31">
        <f t="shared" si="2"/>
        <v>11573633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900733</v>
      </c>
      <c r="X36" s="31">
        <f t="shared" si="2"/>
        <v>-11301864</v>
      </c>
      <c r="Y36" s="31">
        <f t="shared" si="2"/>
        <v>12202597</v>
      </c>
      <c r="Z36" s="32">
        <f>+IF(X36&lt;&gt;0,+(Y36/X36)*100,0)</f>
        <v>-107.96977383553721</v>
      </c>
      <c r="AA36" s="33">
        <f>SUM(AA31:AA35)</f>
        <v>-9465025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24479296</v>
      </c>
      <c r="D38" s="35">
        <f>+D17+D27+D36</f>
        <v>0</v>
      </c>
      <c r="E38" s="36">
        <f t="shared" si="3"/>
        <v>-5823859</v>
      </c>
      <c r="F38" s="37">
        <f t="shared" si="3"/>
        <v>-8608629</v>
      </c>
      <c r="G38" s="37">
        <f t="shared" si="3"/>
        <v>80065525</v>
      </c>
      <c r="H38" s="37">
        <f t="shared" si="3"/>
        <v>2207475</v>
      </c>
      <c r="I38" s="37">
        <f t="shared" si="3"/>
        <v>-8418530</v>
      </c>
      <c r="J38" s="37">
        <f t="shared" si="3"/>
        <v>73854470</v>
      </c>
      <c r="K38" s="37">
        <f t="shared" si="3"/>
        <v>11154263</v>
      </c>
      <c r="L38" s="37">
        <f t="shared" si="3"/>
        <v>-7277751</v>
      </c>
      <c r="M38" s="37">
        <f t="shared" si="3"/>
        <v>13197970</v>
      </c>
      <c r="N38" s="37">
        <f t="shared" si="3"/>
        <v>17074482</v>
      </c>
      <c r="O38" s="37">
        <f t="shared" si="3"/>
        <v>3624812</v>
      </c>
      <c r="P38" s="37">
        <f t="shared" si="3"/>
        <v>-6449674</v>
      </c>
      <c r="Q38" s="37">
        <f t="shared" si="3"/>
        <v>46632259</v>
      </c>
      <c r="R38" s="37">
        <f t="shared" si="3"/>
        <v>43807397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134736349</v>
      </c>
      <c r="X38" s="37">
        <f t="shared" si="3"/>
        <v>-34826444</v>
      </c>
      <c r="Y38" s="37">
        <f t="shared" si="3"/>
        <v>169562793</v>
      </c>
      <c r="Z38" s="38">
        <f>+IF(X38&lt;&gt;0,+(Y38/X38)*100,0)</f>
        <v>-486.87943276666437</v>
      </c>
      <c r="AA38" s="39">
        <f>+AA17+AA27+AA36</f>
        <v>-8608629</v>
      </c>
    </row>
    <row r="39" spans="1:27" ht="12.75">
      <c r="A39" s="26" t="s">
        <v>59</v>
      </c>
      <c r="B39" s="20"/>
      <c r="C39" s="35">
        <v>75520206</v>
      </c>
      <c r="D39" s="35"/>
      <c r="E39" s="36">
        <v>50541810</v>
      </c>
      <c r="F39" s="37">
        <v>50541810</v>
      </c>
      <c r="G39" s="37">
        <v>99999502</v>
      </c>
      <c r="H39" s="37">
        <v>180065027</v>
      </c>
      <c r="I39" s="37">
        <v>182272502</v>
      </c>
      <c r="J39" s="37">
        <v>99999502</v>
      </c>
      <c r="K39" s="37">
        <v>173853972</v>
      </c>
      <c r="L39" s="37">
        <v>185008235</v>
      </c>
      <c r="M39" s="37">
        <v>177730484</v>
      </c>
      <c r="N39" s="37">
        <v>173853972</v>
      </c>
      <c r="O39" s="37">
        <v>190928454</v>
      </c>
      <c r="P39" s="37">
        <v>194553266</v>
      </c>
      <c r="Q39" s="37">
        <v>188103592</v>
      </c>
      <c r="R39" s="37">
        <v>190928454</v>
      </c>
      <c r="S39" s="37"/>
      <c r="T39" s="37"/>
      <c r="U39" s="37"/>
      <c r="V39" s="37"/>
      <c r="W39" s="37">
        <v>99999502</v>
      </c>
      <c r="X39" s="37">
        <v>50541810</v>
      </c>
      <c r="Y39" s="37">
        <v>49457692</v>
      </c>
      <c r="Z39" s="38">
        <v>97.86</v>
      </c>
      <c r="AA39" s="39">
        <v>50541810</v>
      </c>
    </row>
    <row r="40" spans="1:27" ht="12.75">
      <c r="A40" s="45" t="s">
        <v>60</v>
      </c>
      <c r="B40" s="46"/>
      <c r="C40" s="47">
        <v>99999502</v>
      </c>
      <c r="D40" s="47"/>
      <c r="E40" s="48">
        <v>44717949</v>
      </c>
      <c r="F40" s="49">
        <v>41933182</v>
      </c>
      <c r="G40" s="49">
        <v>180065027</v>
      </c>
      <c r="H40" s="49">
        <v>182272502</v>
      </c>
      <c r="I40" s="49">
        <v>173853972</v>
      </c>
      <c r="J40" s="49">
        <v>173853972</v>
      </c>
      <c r="K40" s="49">
        <v>185008235</v>
      </c>
      <c r="L40" s="49">
        <v>177730484</v>
      </c>
      <c r="M40" s="49">
        <v>190928454</v>
      </c>
      <c r="N40" s="49">
        <v>190928454</v>
      </c>
      <c r="O40" s="49">
        <v>194553266</v>
      </c>
      <c r="P40" s="49">
        <v>188103592</v>
      </c>
      <c r="Q40" s="49">
        <v>234735851</v>
      </c>
      <c r="R40" s="49">
        <v>234735851</v>
      </c>
      <c r="S40" s="49"/>
      <c r="T40" s="49"/>
      <c r="U40" s="49"/>
      <c r="V40" s="49"/>
      <c r="W40" s="49">
        <v>234735851</v>
      </c>
      <c r="X40" s="49">
        <v>15715367</v>
      </c>
      <c r="Y40" s="49">
        <v>219020484</v>
      </c>
      <c r="Z40" s="50">
        <v>1393.67</v>
      </c>
      <c r="AA40" s="51">
        <v>41933182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81720714</v>
      </c>
      <c r="D6" s="21"/>
      <c r="E6" s="22">
        <v>77633580</v>
      </c>
      <c r="F6" s="23">
        <v>78599265</v>
      </c>
      <c r="G6" s="23">
        <v>5525790</v>
      </c>
      <c r="H6" s="23">
        <v>5612569</v>
      </c>
      <c r="I6" s="23">
        <v>5940550</v>
      </c>
      <c r="J6" s="23">
        <v>17078909</v>
      </c>
      <c r="K6" s="23">
        <v>7188479</v>
      </c>
      <c r="L6" s="23">
        <v>6257418</v>
      </c>
      <c r="M6" s="23">
        <v>5224961</v>
      </c>
      <c r="N6" s="23">
        <v>18670858</v>
      </c>
      <c r="O6" s="23">
        <v>6588081</v>
      </c>
      <c r="P6" s="23">
        <v>7566354</v>
      </c>
      <c r="Q6" s="23">
        <v>8185532</v>
      </c>
      <c r="R6" s="23">
        <v>22339967</v>
      </c>
      <c r="S6" s="23"/>
      <c r="T6" s="23"/>
      <c r="U6" s="23"/>
      <c r="V6" s="23"/>
      <c r="W6" s="23">
        <v>58089734</v>
      </c>
      <c r="X6" s="23">
        <v>57174516</v>
      </c>
      <c r="Y6" s="23">
        <v>915218</v>
      </c>
      <c r="Z6" s="24">
        <v>1.6</v>
      </c>
      <c r="AA6" s="25">
        <v>78599265</v>
      </c>
    </row>
    <row r="7" spans="1:27" ht="12.75">
      <c r="A7" s="26" t="s">
        <v>34</v>
      </c>
      <c r="B7" s="20"/>
      <c r="C7" s="21">
        <v>303035975</v>
      </c>
      <c r="D7" s="21"/>
      <c r="E7" s="22">
        <v>362784936</v>
      </c>
      <c r="F7" s="23">
        <v>366919704</v>
      </c>
      <c r="G7" s="23">
        <v>22697757</v>
      </c>
      <c r="H7" s="23">
        <v>28637842</v>
      </c>
      <c r="I7" s="23">
        <v>30795434</v>
      </c>
      <c r="J7" s="23">
        <v>82131033</v>
      </c>
      <c r="K7" s="23">
        <v>32749311</v>
      </c>
      <c r="L7" s="23">
        <v>30650712</v>
      </c>
      <c r="M7" s="23">
        <v>21595554</v>
      </c>
      <c r="N7" s="23">
        <v>84995577</v>
      </c>
      <c r="O7" s="23">
        <v>26649829</v>
      </c>
      <c r="P7" s="23">
        <v>22100570</v>
      </c>
      <c r="Q7" s="23">
        <v>23467464</v>
      </c>
      <c r="R7" s="23">
        <v>72217863</v>
      </c>
      <c r="S7" s="23"/>
      <c r="T7" s="23"/>
      <c r="U7" s="23"/>
      <c r="V7" s="23"/>
      <c r="W7" s="23">
        <v>239344473</v>
      </c>
      <c r="X7" s="23">
        <v>267023157</v>
      </c>
      <c r="Y7" s="23">
        <v>-27678684</v>
      </c>
      <c r="Z7" s="24">
        <v>-10.37</v>
      </c>
      <c r="AA7" s="25">
        <v>366919704</v>
      </c>
    </row>
    <row r="8" spans="1:27" ht="12.75">
      <c r="A8" s="26" t="s">
        <v>35</v>
      </c>
      <c r="B8" s="20"/>
      <c r="C8" s="21">
        <v>18847104</v>
      </c>
      <c r="D8" s="21"/>
      <c r="E8" s="22">
        <v>14250660</v>
      </c>
      <c r="F8" s="23">
        <v>18748012</v>
      </c>
      <c r="G8" s="23">
        <v>3309731</v>
      </c>
      <c r="H8" s="23">
        <v>4606436</v>
      </c>
      <c r="I8" s="23">
        <v>7325222</v>
      </c>
      <c r="J8" s="23">
        <v>15241389</v>
      </c>
      <c r="K8" s="23">
        <v>8425791</v>
      </c>
      <c r="L8" s="23">
        <v>3382388</v>
      </c>
      <c r="M8" s="23">
        <v>2924966</v>
      </c>
      <c r="N8" s="23">
        <v>14733145</v>
      </c>
      <c r="O8" s="23">
        <v>5138351</v>
      </c>
      <c r="P8" s="23">
        <v>4558225</v>
      </c>
      <c r="Q8" s="23">
        <v>2789088</v>
      </c>
      <c r="R8" s="23">
        <v>12485664</v>
      </c>
      <c r="S8" s="23"/>
      <c r="T8" s="23"/>
      <c r="U8" s="23"/>
      <c r="V8" s="23"/>
      <c r="W8" s="23">
        <v>42460198</v>
      </c>
      <c r="X8" s="23">
        <v>24361273</v>
      </c>
      <c r="Y8" s="23">
        <v>18098925</v>
      </c>
      <c r="Z8" s="24">
        <v>74.29</v>
      </c>
      <c r="AA8" s="25">
        <v>18748012</v>
      </c>
    </row>
    <row r="9" spans="1:27" ht="12.75">
      <c r="A9" s="26" t="s">
        <v>36</v>
      </c>
      <c r="B9" s="20"/>
      <c r="C9" s="21">
        <v>92442547</v>
      </c>
      <c r="D9" s="21"/>
      <c r="E9" s="22">
        <v>103605540</v>
      </c>
      <c r="F9" s="23">
        <v>102171401</v>
      </c>
      <c r="G9" s="23">
        <v>39660020</v>
      </c>
      <c r="H9" s="23">
        <v>1369418</v>
      </c>
      <c r="I9" s="23">
        <v>1475000</v>
      </c>
      <c r="J9" s="23">
        <v>42504438</v>
      </c>
      <c r="K9" s="23">
        <v>329949</v>
      </c>
      <c r="L9" s="23"/>
      <c r="M9" s="23">
        <v>31293500</v>
      </c>
      <c r="N9" s="23">
        <v>31623449</v>
      </c>
      <c r="O9" s="23">
        <v>7500</v>
      </c>
      <c r="P9" s="23">
        <v>371000</v>
      </c>
      <c r="Q9" s="23">
        <v>23061000</v>
      </c>
      <c r="R9" s="23">
        <v>23439500</v>
      </c>
      <c r="S9" s="23"/>
      <c r="T9" s="23"/>
      <c r="U9" s="23"/>
      <c r="V9" s="23"/>
      <c r="W9" s="23">
        <v>97567387</v>
      </c>
      <c r="X9" s="23">
        <v>88149644</v>
      </c>
      <c r="Y9" s="23">
        <v>9417743</v>
      </c>
      <c r="Z9" s="24">
        <v>10.68</v>
      </c>
      <c r="AA9" s="25">
        <v>102171401</v>
      </c>
    </row>
    <row r="10" spans="1:27" ht="12.75">
      <c r="A10" s="26" t="s">
        <v>37</v>
      </c>
      <c r="B10" s="20"/>
      <c r="C10" s="21">
        <v>35037569</v>
      </c>
      <c r="D10" s="21"/>
      <c r="E10" s="22">
        <v>40374000</v>
      </c>
      <c r="F10" s="23">
        <v>40374002</v>
      </c>
      <c r="G10" s="23">
        <v>20464000</v>
      </c>
      <c r="H10" s="23">
        <v>2250000</v>
      </c>
      <c r="I10" s="23"/>
      <c r="J10" s="23">
        <v>22714000</v>
      </c>
      <c r="K10" s="23">
        <v>1750000</v>
      </c>
      <c r="L10" s="23">
        <v>3000000</v>
      </c>
      <c r="M10" s="23"/>
      <c r="N10" s="23">
        <v>4750000</v>
      </c>
      <c r="O10" s="23"/>
      <c r="P10" s="23">
        <v>1000000</v>
      </c>
      <c r="Q10" s="23">
        <v>8110000</v>
      </c>
      <c r="R10" s="23">
        <v>9110000</v>
      </c>
      <c r="S10" s="23"/>
      <c r="T10" s="23"/>
      <c r="U10" s="23"/>
      <c r="V10" s="23"/>
      <c r="W10" s="23">
        <v>36574000</v>
      </c>
      <c r="X10" s="23">
        <v>33919001</v>
      </c>
      <c r="Y10" s="23">
        <v>2654999</v>
      </c>
      <c r="Z10" s="24">
        <v>7.83</v>
      </c>
      <c r="AA10" s="25">
        <v>40374002</v>
      </c>
    </row>
    <row r="11" spans="1:27" ht="12.75">
      <c r="A11" s="26" t="s">
        <v>38</v>
      </c>
      <c r="B11" s="20"/>
      <c r="C11" s="21">
        <v>11771535</v>
      </c>
      <c r="D11" s="21"/>
      <c r="E11" s="22">
        <v>11274924</v>
      </c>
      <c r="F11" s="23">
        <v>7531337</v>
      </c>
      <c r="G11" s="23">
        <v>130601</v>
      </c>
      <c r="H11" s="23">
        <v>117941</v>
      </c>
      <c r="I11" s="23">
        <v>204110</v>
      </c>
      <c r="J11" s="23">
        <v>452652</v>
      </c>
      <c r="K11" s="23">
        <v>192596</v>
      </c>
      <c r="L11" s="23">
        <v>200390</v>
      </c>
      <c r="M11" s="23">
        <v>131773</v>
      </c>
      <c r="N11" s="23">
        <v>524759</v>
      </c>
      <c r="O11" s="23">
        <v>212516</v>
      </c>
      <c r="P11" s="23">
        <v>364973</v>
      </c>
      <c r="Q11" s="23">
        <v>468340</v>
      </c>
      <c r="R11" s="23">
        <v>1045829</v>
      </c>
      <c r="S11" s="23"/>
      <c r="T11" s="23"/>
      <c r="U11" s="23"/>
      <c r="V11" s="23"/>
      <c r="W11" s="23">
        <v>2023240</v>
      </c>
      <c r="X11" s="23">
        <v>4254374</v>
      </c>
      <c r="Y11" s="23">
        <v>-2231134</v>
      </c>
      <c r="Z11" s="24">
        <v>-52.44</v>
      </c>
      <c r="AA11" s="25">
        <v>7531337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-497890306</v>
      </c>
      <c r="D14" s="21"/>
      <c r="E14" s="22">
        <v>-547016472</v>
      </c>
      <c r="F14" s="23">
        <v>-563674895</v>
      </c>
      <c r="G14" s="23">
        <v>-74128799</v>
      </c>
      <c r="H14" s="23">
        <v>-37291342</v>
      </c>
      <c r="I14" s="23">
        <v>-47426692</v>
      </c>
      <c r="J14" s="23">
        <v>-158846833</v>
      </c>
      <c r="K14" s="23">
        <v>-50530692</v>
      </c>
      <c r="L14" s="23">
        <v>-43692268</v>
      </c>
      <c r="M14" s="23">
        <v>-44325408</v>
      </c>
      <c r="N14" s="23">
        <v>-138548368</v>
      </c>
      <c r="O14" s="23">
        <v>-44299347</v>
      </c>
      <c r="P14" s="23">
        <v>-41182453</v>
      </c>
      <c r="Q14" s="23">
        <v>-65132233</v>
      </c>
      <c r="R14" s="23">
        <v>-150614033</v>
      </c>
      <c r="S14" s="23"/>
      <c r="T14" s="23"/>
      <c r="U14" s="23"/>
      <c r="V14" s="23"/>
      <c r="W14" s="23">
        <v>-448009234</v>
      </c>
      <c r="X14" s="23">
        <v>-430535048</v>
      </c>
      <c r="Y14" s="23">
        <v>-17474186</v>
      </c>
      <c r="Z14" s="24">
        <v>4.06</v>
      </c>
      <c r="AA14" s="25">
        <v>-563674895</v>
      </c>
    </row>
    <row r="15" spans="1:27" ht="12.75">
      <c r="A15" s="26" t="s">
        <v>42</v>
      </c>
      <c r="B15" s="20"/>
      <c r="C15" s="21">
        <v>-14457584</v>
      </c>
      <c r="D15" s="21"/>
      <c r="E15" s="22">
        <v>-5572817</v>
      </c>
      <c r="F15" s="23">
        <v>-5572817</v>
      </c>
      <c r="G15" s="23"/>
      <c r="H15" s="23"/>
      <c r="I15" s="23"/>
      <c r="J15" s="23"/>
      <c r="K15" s="23"/>
      <c r="L15" s="23"/>
      <c r="M15" s="23"/>
      <c r="N15" s="23"/>
      <c r="O15" s="23"/>
      <c r="P15" s="23">
        <v>-2827755</v>
      </c>
      <c r="Q15" s="23"/>
      <c r="R15" s="23">
        <v>-2827755</v>
      </c>
      <c r="S15" s="23"/>
      <c r="T15" s="23"/>
      <c r="U15" s="23"/>
      <c r="V15" s="23"/>
      <c r="W15" s="23">
        <v>-2827755</v>
      </c>
      <c r="X15" s="23"/>
      <c r="Y15" s="23">
        <v>-2827755</v>
      </c>
      <c r="Z15" s="24"/>
      <c r="AA15" s="25">
        <v>-5572817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30507554</v>
      </c>
      <c r="D17" s="29">
        <f>SUM(D6:D16)</f>
        <v>0</v>
      </c>
      <c r="E17" s="30">
        <f t="shared" si="0"/>
        <v>57334351</v>
      </c>
      <c r="F17" s="31">
        <f t="shared" si="0"/>
        <v>45096009</v>
      </c>
      <c r="G17" s="31">
        <f t="shared" si="0"/>
        <v>17659100</v>
      </c>
      <c r="H17" s="31">
        <f t="shared" si="0"/>
        <v>5302864</v>
      </c>
      <c r="I17" s="31">
        <f t="shared" si="0"/>
        <v>-1686376</v>
      </c>
      <c r="J17" s="31">
        <f t="shared" si="0"/>
        <v>21275588</v>
      </c>
      <c r="K17" s="31">
        <f t="shared" si="0"/>
        <v>105434</v>
      </c>
      <c r="L17" s="31">
        <f t="shared" si="0"/>
        <v>-201360</v>
      </c>
      <c r="M17" s="31">
        <f t="shared" si="0"/>
        <v>16845346</v>
      </c>
      <c r="N17" s="31">
        <f t="shared" si="0"/>
        <v>16749420</v>
      </c>
      <c r="O17" s="31">
        <f t="shared" si="0"/>
        <v>-5703070</v>
      </c>
      <c r="P17" s="31">
        <f t="shared" si="0"/>
        <v>-8049086</v>
      </c>
      <c r="Q17" s="31">
        <f t="shared" si="0"/>
        <v>949191</v>
      </c>
      <c r="R17" s="31">
        <f t="shared" si="0"/>
        <v>-12802965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25222043</v>
      </c>
      <c r="X17" s="31">
        <f t="shared" si="0"/>
        <v>44346917</v>
      </c>
      <c r="Y17" s="31">
        <f t="shared" si="0"/>
        <v>-19124874</v>
      </c>
      <c r="Z17" s="32">
        <f>+IF(X17&lt;&gt;0,+(Y17/X17)*100,0)</f>
        <v>-43.1255999148712</v>
      </c>
      <c r="AA17" s="33">
        <f>SUM(AA6:AA16)</f>
        <v>45096009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822868</v>
      </c>
      <c r="D21" s="21"/>
      <c r="E21" s="22"/>
      <c r="F21" s="23"/>
      <c r="G21" s="40">
        <v>29561</v>
      </c>
      <c r="H21" s="40">
        <v>29561</v>
      </c>
      <c r="I21" s="40"/>
      <c r="J21" s="23">
        <v>59122</v>
      </c>
      <c r="K21" s="40">
        <v>44342</v>
      </c>
      <c r="L21" s="40">
        <v>14781</v>
      </c>
      <c r="M21" s="23"/>
      <c r="N21" s="40">
        <v>59123</v>
      </c>
      <c r="O21" s="40"/>
      <c r="P21" s="40">
        <v>14781</v>
      </c>
      <c r="Q21" s="23">
        <v>59123</v>
      </c>
      <c r="R21" s="40">
        <v>73904</v>
      </c>
      <c r="S21" s="40"/>
      <c r="T21" s="23"/>
      <c r="U21" s="40"/>
      <c r="V21" s="40"/>
      <c r="W21" s="40">
        <v>192149</v>
      </c>
      <c r="X21" s="23">
        <v>118245</v>
      </c>
      <c r="Y21" s="40">
        <v>73904</v>
      </c>
      <c r="Z21" s="41">
        <v>62.5</v>
      </c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-32253772</v>
      </c>
      <c r="D26" s="21"/>
      <c r="E26" s="22">
        <v>-57011004</v>
      </c>
      <c r="F26" s="23">
        <v>-43244075</v>
      </c>
      <c r="G26" s="23">
        <v>-3797667</v>
      </c>
      <c r="H26" s="23">
        <v>-1969687</v>
      </c>
      <c r="I26" s="23">
        <v>-957531</v>
      </c>
      <c r="J26" s="23">
        <v>-6724885</v>
      </c>
      <c r="K26" s="23">
        <v>-1406114</v>
      </c>
      <c r="L26" s="23">
        <v>-613904</v>
      </c>
      <c r="M26" s="23">
        <v>-4215126</v>
      </c>
      <c r="N26" s="23">
        <v>-6235144</v>
      </c>
      <c r="O26" s="23">
        <v>-802423</v>
      </c>
      <c r="P26" s="23">
        <v>-1893437</v>
      </c>
      <c r="Q26" s="23">
        <v>-2419415</v>
      </c>
      <c r="R26" s="23">
        <v>-5115275</v>
      </c>
      <c r="S26" s="23"/>
      <c r="T26" s="23"/>
      <c r="U26" s="23"/>
      <c r="V26" s="23"/>
      <c r="W26" s="23">
        <v>-18075304</v>
      </c>
      <c r="X26" s="23">
        <v>-28102052</v>
      </c>
      <c r="Y26" s="23">
        <v>10026748</v>
      </c>
      <c r="Z26" s="24">
        <v>-35.68</v>
      </c>
      <c r="AA26" s="25">
        <v>-43244075</v>
      </c>
    </row>
    <row r="27" spans="1:27" ht="12.75">
      <c r="A27" s="27" t="s">
        <v>51</v>
      </c>
      <c r="B27" s="28"/>
      <c r="C27" s="29">
        <f aca="true" t="shared" si="1" ref="C27:Y27">SUM(C21:C26)</f>
        <v>-31430904</v>
      </c>
      <c r="D27" s="29">
        <f>SUM(D21:D26)</f>
        <v>0</v>
      </c>
      <c r="E27" s="30">
        <f t="shared" si="1"/>
        <v>-57011004</v>
      </c>
      <c r="F27" s="31">
        <f t="shared" si="1"/>
        <v>-43244075</v>
      </c>
      <c r="G27" s="31">
        <f t="shared" si="1"/>
        <v>-3768106</v>
      </c>
      <c r="H27" s="31">
        <f t="shared" si="1"/>
        <v>-1940126</v>
      </c>
      <c r="I27" s="31">
        <f t="shared" si="1"/>
        <v>-957531</v>
      </c>
      <c r="J27" s="31">
        <f t="shared" si="1"/>
        <v>-6665763</v>
      </c>
      <c r="K27" s="31">
        <f t="shared" si="1"/>
        <v>-1361772</v>
      </c>
      <c r="L27" s="31">
        <f t="shared" si="1"/>
        <v>-599123</v>
      </c>
      <c r="M27" s="31">
        <f t="shared" si="1"/>
        <v>-4215126</v>
      </c>
      <c r="N27" s="31">
        <f t="shared" si="1"/>
        <v>-6176021</v>
      </c>
      <c r="O27" s="31">
        <f t="shared" si="1"/>
        <v>-802423</v>
      </c>
      <c r="P27" s="31">
        <f t="shared" si="1"/>
        <v>-1878656</v>
      </c>
      <c r="Q27" s="31">
        <f t="shared" si="1"/>
        <v>-2360292</v>
      </c>
      <c r="R27" s="31">
        <f t="shared" si="1"/>
        <v>-5041371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-17883155</v>
      </c>
      <c r="X27" s="31">
        <f t="shared" si="1"/>
        <v>-27983807</v>
      </c>
      <c r="Y27" s="31">
        <f t="shared" si="1"/>
        <v>10100652</v>
      </c>
      <c r="Z27" s="32">
        <f>+IF(X27&lt;&gt;0,+(Y27/X27)*100,0)</f>
        <v>-36.09463144167625</v>
      </c>
      <c r="AA27" s="33">
        <f>SUM(AA21:AA26)</f>
        <v>-43244075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>
        <v>-36916</v>
      </c>
      <c r="H33" s="40">
        <v>21462</v>
      </c>
      <c r="I33" s="40">
        <v>24647</v>
      </c>
      <c r="J33" s="40">
        <v>9193</v>
      </c>
      <c r="K33" s="23">
        <v>-21148</v>
      </c>
      <c r="L33" s="23">
        <v>348987</v>
      </c>
      <c r="M33" s="23">
        <v>122114</v>
      </c>
      <c r="N33" s="23">
        <v>449953</v>
      </c>
      <c r="O33" s="40">
        <v>20529</v>
      </c>
      <c r="P33" s="40">
        <v>33983</v>
      </c>
      <c r="Q33" s="40">
        <v>-32867</v>
      </c>
      <c r="R33" s="23">
        <v>21645</v>
      </c>
      <c r="S33" s="23"/>
      <c r="T33" s="23"/>
      <c r="U33" s="23"/>
      <c r="V33" s="40"/>
      <c r="W33" s="40">
        <v>480791</v>
      </c>
      <c r="X33" s="40">
        <v>459146</v>
      </c>
      <c r="Y33" s="23">
        <v>21645</v>
      </c>
      <c r="Z33" s="24">
        <v>4.71</v>
      </c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-3063231</v>
      </c>
      <c r="D35" s="21"/>
      <c r="E35" s="22">
        <v>-3356577</v>
      </c>
      <c r="F35" s="23">
        <v>-3356580</v>
      </c>
      <c r="G35" s="23"/>
      <c r="H35" s="23"/>
      <c r="I35" s="23"/>
      <c r="J35" s="23"/>
      <c r="K35" s="23"/>
      <c r="L35" s="23"/>
      <c r="M35" s="23"/>
      <c r="N35" s="23"/>
      <c r="O35" s="23"/>
      <c r="P35" s="23">
        <v>-1625944</v>
      </c>
      <c r="Q35" s="23"/>
      <c r="R35" s="23">
        <v>-1625944</v>
      </c>
      <c r="S35" s="23"/>
      <c r="T35" s="23"/>
      <c r="U35" s="23"/>
      <c r="V35" s="23"/>
      <c r="W35" s="23">
        <v>-1625944</v>
      </c>
      <c r="X35" s="23">
        <v>-1678290</v>
      </c>
      <c r="Y35" s="23">
        <v>52346</v>
      </c>
      <c r="Z35" s="24">
        <v>-3.12</v>
      </c>
      <c r="AA35" s="25">
        <v>-3356580</v>
      </c>
    </row>
    <row r="36" spans="1:27" ht="12.75">
      <c r="A36" s="27" t="s">
        <v>57</v>
      </c>
      <c r="B36" s="28"/>
      <c r="C36" s="29">
        <f aca="true" t="shared" si="2" ref="C36:Y36">SUM(C31:C35)</f>
        <v>-3063231</v>
      </c>
      <c r="D36" s="29">
        <f>SUM(D31:D35)</f>
        <v>0</v>
      </c>
      <c r="E36" s="30">
        <f t="shared" si="2"/>
        <v>-3356577</v>
      </c>
      <c r="F36" s="31">
        <f t="shared" si="2"/>
        <v>-3356580</v>
      </c>
      <c r="G36" s="31">
        <f t="shared" si="2"/>
        <v>-36916</v>
      </c>
      <c r="H36" s="31">
        <f t="shared" si="2"/>
        <v>21462</v>
      </c>
      <c r="I36" s="31">
        <f t="shared" si="2"/>
        <v>24647</v>
      </c>
      <c r="J36" s="31">
        <f t="shared" si="2"/>
        <v>9193</v>
      </c>
      <c r="K36" s="31">
        <f t="shared" si="2"/>
        <v>-21148</v>
      </c>
      <c r="L36" s="31">
        <f t="shared" si="2"/>
        <v>348987</v>
      </c>
      <c r="M36" s="31">
        <f t="shared" si="2"/>
        <v>122114</v>
      </c>
      <c r="N36" s="31">
        <f t="shared" si="2"/>
        <v>449953</v>
      </c>
      <c r="O36" s="31">
        <f t="shared" si="2"/>
        <v>20529</v>
      </c>
      <c r="P36" s="31">
        <f t="shared" si="2"/>
        <v>-1591961</v>
      </c>
      <c r="Q36" s="31">
        <f t="shared" si="2"/>
        <v>-32867</v>
      </c>
      <c r="R36" s="31">
        <f t="shared" si="2"/>
        <v>-1604299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-1145153</v>
      </c>
      <c r="X36" s="31">
        <f t="shared" si="2"/>
        <v>-1219144</v>
      </c>
      <c r="Y36" s="31">
        <f t="shared" si="2"/>
        <v>73991</v>
      </c>
      <c r="Z36" s="32">
        <f>+IF(X36&lt;&gt;0,+(Y36/X36)*100,0)</f>
        <v>-6.069094380975503</v>
      </c>
      <c r="AA36" s="33">
        <f>SUM(AA31:AA35)</f>
        <v>-3356580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-3986581</v>
      </c>
      <c r="D38" s="35">
        <f>+D17+D27+D36</f>
        <v>0</v>
      </c>
      <c r="E38" s="36">
        <f t="shared" si="3"/>
        <v>-3033230</v>
      </c>
      <c r="F38" s="37">
        <f t="shared" si="3"/>
        <v>-1504646</v>
      </c>
      <c r="G38" s="37">
        <f t="shared" si="3"/>
        <v>13854078</v>
      </c>
      <c r="H38" s="37">
        <f t="shared" si="3"/>
        <v>3384200</v>
      </c>
      <c r="I38" s="37">
        <f t="shared" si="3"/>
        <v>-2619260</v>
      </c>
      <c r="J38" s="37">
        <f t="shared" si="3"/>
        <v>14619018</v>
      </c>
      <c r="K38" s="37">
        <f t="shared" si="3"/>
        <v>-1277486</v>
      </c>
      <c r="L38" s="37">
        <f t="shared" si="3"/>
        <v>-451496</v>
      </c>
      <c r="M38" s="37">
        <f t="shared" si="3"/>
        <v>12752334</v>
      </c>
      <c r="N38" s="37">
        <f t="shared" si="3"/>
        <v>11023352</v>
      </c>
      <c r="O38" s="37">
        <f t="shared" si="3"/>
        <v>-6484964</v>
      </c>
      <c r="P38" s="37">
        <f t="shared" si="3"/>
        <v>-11519703</v>
      </c>
      <c r="Q38" s="37">
        <f t="shared" si="3"/>
        <v>-1443968</v>
      </c>
      <c r="R38" s="37">
        <f t="shared" si="3"/>
        <v>-19448635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6193735</v>
      </c>
      <c r="X38" s="37">
        <f t="shared" si="3"/>
        <v>15143966</v>
      </c>
      <c r="Y38" s="37">
        <f t="shared" si="3"/>
        <v>-8950231</v>
      </c>
      <c r="Z38" s="38">
        <f>+IF(X38&lt;&gt;0,+(Y38/X38)*100,0)</f>
        <v>-59.10097130434656</v>
      </c>
      <c r="AA38" s="39">
        <f>+AA17+AA27+AA36</f>
        <v>-1504646</v>
      </c>
    </row>
    <row r="39" spans="1:27" ht="12.75">
      <c r="A39" s="26" t="s">
        <v>59</v>
      </c>
      <c r="B39" s="20"/>
      <c r="C39" s="35">
        <v>18976001</v>
      </c>
      <c r="D39" s="35"/>
      <c r="E39" s="36">
        <v>8207253</v>
      </c>
      <c r="F39" s="37">
        <v>14987526</v>
      </c>
      <c r="G39" s="37">
        <v>14987526</v>
      </c>
      <c r="H39" s="37">
        <v>28841604</v>
      </c>
      <c r="I39" s="37">
        <v>32225804</v>
      </c>
      <c r="J39" s="37">
        <v>14987526</v>
      </c>
      <c r="K39" s="37">
        <v>29606544</v>
      </c>
      <c r="L39" s="37">
        <v>28329058</v>
      </c>
      <c r="M39" s="37">
        <v>27877562</v>
      </c>
      <c r="N39" s="37">
        <v>29606544</v>
      </c>
      <c r="O39" s="37">
        <v>40629896</v>
      </c>
      <c r="P39" s="37">
        <v>34144932</v>
      </c>
      <c r="Q39" s="37">
        <v>22625229</v>
      </c>
      <c r="R39" s="37">
        <v>40629896</v>
      </c>
      <c r="S39" s="37"/>
      <c r="T39" s="37"/>
      <c r="U39" s="37"/>
      <c r="V39" s="37"/>
      <c r="W39" s="37">
        <v>14987526</v>
      </c>
      <c r="X39" s="37">
        <v>14987526</v>
      </c>
      <c r="Y39" s="37"/>
      <c r="Z39" s="38"/>
      <c r="AA39" s="39">
        <v>14987526</v>
      </c>
    </row>
    <row r="40" spans="1:27" ht="12.75">
      <c r="A40" s="45" t="s">
        <v>60</v>
      </c>
      <c r="B40" s="46"/>
      <c r="C40" s="47">
        <v>14989420</v>
      </c>
      <c r="D40" s="47"/>
      <c r="E40" s="48">
        <v>5174024</v>
      </c>
      <c r="F40" s="49">
        <v>13482880</v>
      </c>
      <c r="G40" s="49">
        <v>28841604</v>
      </c>
      <c r="H40" s="49">
        <v>32225804</v>
      </c>
      <c r="I40" s="49">
        <v>29606544</v>
      </c>
      <c r="J40" s="49">
        <v>29606544</v>
      </c>
      <c r="K40" s="49">
        <v>28329058</v>
      </c>
      <c r="L40" s="49">
        <v>27877562</v>
      </c>
      <c r="M40" s="49">
        <v>40629896</v>
      </c>
      <c r="N40" s="49">
        <v>40629896</v>
      </c>
      <c r="O40" s="49">
        <v>34144932</v>
      </c>
      <c r="P40" s="49">
        <v>22625229</v>
      </c>
      <c r="Q40" s="49">
        <v>21181261</v>
      </c>
      <c r="R40" s="49">
        <v>21181261</v>
      </c>
      <c r="S40" s="49"/>
      <c r="T40" s="49"/>
      <c r="U40" s="49"/>
      <c r="V40" s="49"/>
      <c r="W40" s="49">
        <v>21181261</v>
      </c>
      <c r="X40" s="49">
        <v>30131492</v>
      </c>
      <c r="Y40" s="49">
        <v>-8950231</v>
      </c>
      <c r="Z40" s="50">
        <v>-29.7</v>
      </c>
      <c r="AA40" s="51">
        <v>13482880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82896836</v>
      </c>
      <c r="D8" s="21"/>
      <c r="E8" s="22">
        <v>96361641</v>
      </c>
      <c r="F8" s="23">
        <v>96361641</v>
      </c>
      <c r="G8" s="23">
        <v>1646579</v>
      </c>
      <c r="H8" s="23">
        <v>6973877</v>
      </c>
      <c r="I8" s="23">
        <v>6470284</v>
      </c>
      <c r="J8" s="23">
        <v>15090740</v>
      </c>
      <c r="K8" s="23">
        <v>1108235</v>
      </c>
      <c r="L8" s="23">
        <v>1594640</v>
      </c>
      <c r="M8" s="23">
        <v>16943174</v>
      </c>
      <c r="N8" s="23">
        <v>19646049</v>
      </c>
      <c r="O8" s="23">
        <v>1631650</v>
      </c>
      <c r="P8" s="23">
        <v>2132696</v>
      </c>
      <c r="Q8" s="23"/>
      <c r="R8" s="23">
        <v>3764346</v>
      </c>
      <c r="S8" s="23"/>
      <c r="T8" s="23"/>
      <c r="U8" s="23"/>
      <c r="V8" s="23"/>
      <c r="W8" s="23">
        <v>38501135</v>
      </c>
      <c r="X8" s="23">
        <v>72166086</v>
      </c>
      <c r="Y8" s="23">
        <v>-33664951</v>
      </c>
      <c r="Z8" s="24">
        <v>-46.65</v>
      </c>
      <c r="AA8" s="25">
        <v>96361641</v>
      </c>
    </row>
    <row r="9" spans="1:27" ht="12.75">
      <c r="A9" s="26" t="s">
        <v>36</v>
      </c>
      <c r="B9" s="20"/>
      <c r="C9" s="21">
        <v>258610416</v>
      </c>
      <c r="D9" s="21"/>
      <c r="E9" s="22">
        <v>262898000</v>
      </c>
      <c r="F9" s="23">
        <v>262898000</v>
      </c>
      <c r="G9" s="23">
        <v>104634048</v>
      </c>
      <c r="H9" s="23">
        <v>79457</v>
      </c>
      <c r="I9" s="23">
        <v>79263</v>
      </c>
      <c r="J9" s="23">
        <v>104792768</v>
      </c>
      <c r="K9" s="23">
        <v>79858</v>
      </c>
      <c r="L9" s="23">
        <v>83707219</v>
      </c>
      <c r="M9" s="23">
        <v>79430</v>
      </c>
      <c r="N9" s="23">
        <v>83866507</v>
      </c>
      <c r="O9" s="23">
        <v>79180</v>
      </c>
      <c r="P9" s="23">
        <v>93551</v>
      </c>
      <c r="Q9" s="23"/>
      <c r="R9" s="23">
        <v>172731</v>
      </c>
      <c r="S9" s="23"/>
      <c r="T9" s="23"/>
      <c r="U9" s="23"/>
      <c r="V9" s="23"/>
      <c r="W9" s="23">
        <v>188832006</v>
      </c>
      <c r="X9" s="23">
        <v>262480840</v>
      </c>
      <c r="Y9" s="23">
        <v>-73648834</v>
      </c>
      <c r="Z9" s="24">
        <v>-28.06</v>
      </c>
      <c r="AA9" s="25">
        <v>262898000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2518866</v>
      </c>
      <c r="D11" s="21"/>
      <c r="E11" s="22">
        <v>2040000</v>
      </c>
      <c r="F11" s="23">
        <v>2040000</v>
      </c>
      <c r="G11" s="23">
        <v>210222</v>
      </c>
      <c r="H11" s="23">
        <v>252225</v>
      </c>
      <c r="I11" s="23">
        <v>273941</v>
      </c>
      <c r="J11" s="23">
        <v>736388</v>
      </c>
      <c r="K11" s="23">
        <v>164688</v>
      </c>
      <c r="L11" s="23">
        <v>144</v>
      </c>
      <c r="M11" s="23">
        <v>59440</v>
      </c>
      <c r="N11" s="23">
        <v>224272</v>
      </c>
      <c r="O11" s="23">
        <v>210776</v>
      </c>
      <c r="P11" s="23">
        <v>121938</v>
      </c>
      <c r="Q11" s="23"/>
      <c r="R11" s="23">
        <v>332714</v>
      </c>
      <c r="S11" s="23"/>
      <c r="T11" s="23"/>
      <c r="U11" s="23"/>
      <c r="V11" s="23"/>
      <c r="W11" s="23">
        <v>1293374</v>
      </c>
      <c r="X11" s="23">
        <v>1530000</v>
      </c>
      <c r="Y11" s="23">
        <v>-236626</v>
      </c>
      <c r="Z11" s="24">
        <v>-15.47</v>
      </c>
      <c r="AA11" s="25">
        <v>2040000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-330933711</v>
      </c>
      <c r="D14" s="21"/>
      <c r="E14" s="22">
        <v>-336052659</v>
      </c>
      <c r="F14" s="23">
        <v>-336052659</v>
      </c>
      <c r="G14" s="23">
        <v>-57076078</v>
      </c>
      <c r="H14" s="23">
        <v>-29953834</v>
      </c>
      <c r="I14" s="23">
        <v>-26146180</v>
      </c>
      <c r="J14" s="23">
        <v>-113176092</v>
      </c>
      <c r="K14" s="23">
        <v>-6903022</v>
      </c>
      <c r="L14" s="23">
        <v>-10297704</v>
      </c>
      <c r="M14" s="23">
        <v>-78254563</v>
      </c>
      <c r="N14" s="23">
        <v>-95455289</v>
      </c>
      <c r="O14" s="23">
        <v>-7799962</v>
      </c>
      <c r="P14" s="23">
        <v>-11699090</v>
      </c>
      <c r="Q14" s="23"/>
      <c r="R14" s="23">
        <v>-19499052</v>
      </c>
      <c r="S14" s="23"/>
      <c r="T14" s="23"/>
      <c r="U14" s="23"/>
      <c r="V14" s="23"/>
      <c r="W14" s="23">
        <v>-228130433</v>
      </c>
      <c r="X14" s="23">
        <v>-252009495</v>
      </c>
      <c r="Y14" s="23">
        <v>23879062</v>
      </c>
      <c r="Z14" s="24">
        <v>-9.48</v>
      </c>
      <c r="AA14" s="25">
        <v>-336052659</v>
      </c>
    </row>
    <row r="15" spans="1:27" ht="12.75">
      <c r="A15" s="26" t="s">
        <v>42</v>
      </c>
      <c r="B15" s="20"/>
      <c r="C15" s="21">
        <v>-503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>
        <v>-5646927</v>
      </c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7444977</v>
      </c>
      <c r="D17" s="29">
        <f>SUM(D6:D16)</f>
        <v>0</v>
      </c>
      <c r="E17" s="30">
        <f t="shared" si="0"/>
        <v>25246982</v>
      </c>
      <c r="F17" s="31">
        <f t="shared" si="0"/>
        <v>25246982</v>
      </c>
      <c r="G17" s="31">
        <f t="shared" si="0"/>
        <v>49414771</v>
      </c>
      <c r="H17" s="31">
        <f t="shared" si="0"/>
        <v>-22648275</v>
      </c>
      <c r="I17" s="31">
        <f t="shared" si="0"/>
        <v>-19322692</v>
      </c>
      <c r="J17" s="31">
        <f t="shared" si="0"/>
        <v>7443804</v>
      </c>
      <c r="K17" s="31">
        <f t="shared" si="0"/>
        <v>-5550241</v>
      </c>
      <c r="L17" s="31">
        <f t="shared" si="0"/>
        <v>75004299</v>
      </c>
      <c r="M17" s="31">
        <f t="shared" si="0"/>
        <v>-61172519</v>
      </c>
      <c r="N17" s="31">
        <f t="shared" si="0"/>
        <v>8281539</v>
      </c>
      <c r="O17" s="31">
        <f t="shared" si="0"/>
        <v>-5878356</v>
      </c>
      <c r="P17" s="31">
        <f t="shared" si="0"/>
        <v>-9350905</v>
      </c>
      <c r="Q17" s="31">
        <f t="shared" si="0"/>
        <v>0</v>
      </c>
      <c r="R17" s="31">
        <f t="shared" si="0"/>
        <v>-15229261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496082</v>
      </c>
      <c r="X17" s="31">
        <f t="shared" si="0"/>
        <v>84167431</v>
      </c>
      <c r="Y17" s="31">
        <f t="shared" si="0"/>
        <v>-83671349</v>
      </c>
      <c r="Z17" s="32">
        <f>+IF(X17&lt;&gt;0,+(Y17/X17)*100,0)</f>
        <v>-99.41060099600759</v>
      </c>
      <c r="AA17" s="33">
        <f>SUM(AA6:AA16)</f>
        <v>25246982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120662</v>
      </c>
      <c r="D21" s="21"/>
      <c r="E21" s="22"/>
      <c r="F21" s="23"/>
      <c r="G21" s="40"/>
      <c r="H21" s="40"/>
      <c r="I21" s="40">
        <v>9739</v>
      </c>
      <c r="J21" s="23">
        <v>9739</v>
      </c>
      <c r="K21" s="40">
        <v>5353</v>
      </c>
      <c r="L21" s="40">
        <v>-11877</v>
      </c>
      <c r="M21" s="23"/>
      <c r="N21" s="40">
        <v>-6524</v>
      </c>
      <c r="O21" s="40"/>
      <c r="P21" s="40">
        <v>39622</v>
      </c>
      <c r="Q21" s="23"/>
      <c r="R21" s="40">
        <v>39622</v>
      </c>
      <c r="S21" s="40"/>
      <c r="T21" s="23"/>
      <c r="U21" s="40"/>
      <c r="V21" s="40"/>
      <c r="W21" s="40">
        <v>42837</v>
      </c>
      <c r="X21" s="23"/>
      <c r="Y21" s="40">
        <v>42837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-9033475</v>
      </c>
      <c r="D26" s="21"/>
      <c r="E26" s="22">
        <v>-20819592</v>
      </c>
      <c r="F26" s="23">
        <v>-20819592</v>
      </c>
      <c r="G26" s="23">
        <v>-772004</v>
      </c>
      <c r="H26" s="23">
        <v>-111675</v>
      </c>
      <c r="I26" s="23">
        <v>-443711</v>
      </c>
      <c r="J26" s="23">
        <v>-1327390</v>
      </c>
      <c r="K26" s="23">
        <v>-490448</v>
      </c>
      <c r="L26" s="23">
        <v>-448356</v>
      </c>
      <c r="M26" s="23">
        <v>-109137</v>
      </c>
      <c r="N26" s="23">
        <v>-1047941</v>
      </c>
      <c r="O26" s="23">
        <v>-140998</v>
      </c>
      <c r="P26" s="23">
        <v>-899362</v>
      </c>
      <c r="Q26" s="23"/>
      <c r="R26" s="23">
        <v>-1040360</v>
      </c>
      <c r="S26" s="23"/>
      <c r="T26" s="23"/>
      <c r="U26" s="23"/>
      <c r="V26" s="23"/>
      <c r="W26" s="23">
        <v>-3415691</v>
      </c>
      <c r="X26" s="23">
        <v>-15614694</v>
      </c>
      <c r="Y26" s="23">
        <v>12199003</v>
      </c>
      <c r="Z26" s="24">
        <v>-78.13</v>
      </c>
      <c r="AA26" s="25">
        <v>-20819592</v>
      </c>
    </row>
    <row r="27" spans="1:27" ht="12.75">
      <c r="A27" s="27" t="s">
        <v>51</v>
      </c>
      <c r="B27" s="28"/>
      <c r="C27" s="29">
        <f aca="true" t="shared" si="1" ref="C27:Y27">SUM(C21:C26)</f>
        <v>-8912813</v>
      </c>
      <c r="D27" s="29">
        <f>SUM(D21:D26)</f>
        <v>0</v>
      </c>
      <c r="E27" s="30">
        <f t="shared" si="1"/>
        <v>-20819592</v>
      </c>
      <c r="F27" s="31">
        <f t="shared" si="1"/>
        <v>-20819592</v>
      </c>
      <c r="G27" s="31">
        <f t="shared" si="1"/>
        <v>-772004</v>
      </c>
      <c r="H27" s="31">
        <f t="shared" si="1"/>
        <v>-111675</v>
      </c>
      <c r="I27" s="31">
        <f t="shared" si="1"/>
        <v>-433972</v>
      </c>
      <c r="J27" s="31">
        <f t="shared" si="1"/>
        <v>-1317651</v>
      </c>
      <c r="K27" s="31">
        <f t="shared" si="1"/>
        <v>-485095</v>
      </c>
      <c r="L27" s="31">
        <f t="shared" si="1"/>
        <v>-460233</v>
      </c>
      <c r="M27" s="31">
        <f t="shared" si="1"/>
        <v>-109137</v>
      </c>
      <c r="N27" s="31">
        <f t="shared" si="1"/>
        <v>-1054465</v>
      </c>
      <c r="O27" s="31">
        <f t="shared" si="1"/>
        <v>-140998</v>
      </c>
      <c r="P27" s="31">
        <f t="shared" si="1"/>
        <v>-859740</v>
      </c>
      <c r="Q27" s="31">
        <f t="shared" si="1"/>
        <v>0</v>
      </c>
      <c r="R27" s="31">
        <f t="shared" si="1"/>
        <v>-1000738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-3372854</v>
      </c>
      <c r="X27" s="31">
        <f t="shared" si="1"/>
        <v>-15614694</v>
      </c>
      <c r="Y27" s="31">
        <f t="shared" si="1"/>
        <v>12241840</v>
      </c>
      <c r="Z27" s="32">
        <f>+IF(X27&lt;&gt;0,+(Y27/X27)*100,0)</f>
        <v>-78.39948704726459</v>
      </c>
      <c r="AA27" s="33">
        <f>SUM(AA21:AA26)</f>
        <v>-20819592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-43963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-43963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-1511799</v>
      </c>
      <c r="D38" s="35">
        <f>+D17+D27+D36</f>
        <v>0</v>
      </c>
      <c r="E38" s="36">
        <f t="shared" si="3"/>
        <v>4427390</v>
      </c>
      <c r="F38" s="37">
        <f t="shared" si="3"/>
        <v>4427390</v>
      </c>
      <c r="G38" s="37">
        <f t="shared" si="3"/>
        <v>48642767</v>
      </c>
      <c r="H38" s="37">
        <f t="shared" si="3"/>
        <v>-22759950</v>
      </c>
      <c r="I38" s="37">
        <f t="shared" si="3"/>
        <v>-19756664</v>
      </c>
      <c r="J38" s="37">
        <f t="shared" si="3"/>
        <v>6126153</v>
      </c>
      <c r="K38" s="37">
        <f t="shared" si="3"/>
        <v>-6035336</v>
      </c>
      <c r="L38" s="37">
        <f t="shared" si="3"/>
        <v>74544066</v>
      </c>
      <c r="M38" s="37">
        <f t="shared" si="3"/>
        <v>-61281656</v>
      </c>
      <c r="N38" s="37">
        <f t="shared" si="3"/>
        <v>7227074</v>
      </c>
      <c r="O38" s="37">
        <f t="shared" si="3"/>
        <v>-6019354</v>
      </c>
      <c r="P38" s="37">
        <f t="shared" si="3"/>
        <v>-10210645</v>
      </c>
      <c r="Q38" s="37">
        <f t="shared" si="3"/>
        <v>0</v>
      </c>
      <c r="R38" s="37">
        <f t="shared" si="3"/>
        <v>-16229999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-2876772</v>
      </c>
      <c r="X38" s="37">
        <f t="shared" si="3"/>
        <v>68552737</v>
      </c>
      <c r="Y38" s="37">
        <f t="shared" si="3"/>
        <v>-71429509</v>
      </c>
      <c r="Z38" s="38">
        <f>+IF(X38&lt;&gt;0,+(Y38/X38)*100,0)</f>
        <v>-104.19643638736116</v>
      </c>
      <c r="AA38" s="39">
        <f>+AA17+AA27+AA36</f>
        <v>4427390</v>
      </c>
    </row>
    <row r="39" spans="1:27" ht="12.75">
      <c r="A39" s="26" t="s">
        <v>59</v>
      </c>
      <c r="B39" s="20"/>
      <c r="C39" s="35">
        <v>10414507</v>
      </c>
      <c r="D39" s="35"/>
      <c r="E39" s="36">
        <v>10833676</v>
      </c>
      <c r="F39" s="37">
        <v>10833676</v>
      </c>
      <c r="G39" s="37">
        <v>8902708</v>
      </c>
      <c r="H39" s="37">
        <v>57545475</v>
      </c>
      <c r="I39" s="37">
        <v>34785525</v>
      </c>
      <c r="J39" s="37">
        <v>8902708</v>
      </c>
      <c r="K39" s="37">
        <v>15028861</v>
      </c>
      <c r="L39" s="37">
        <v>8993525</v>
      </c>
      <c r="M39" s="37">
        <v>83537591</v>
      </c>
      <c r="N39" s="37">
        <v>15028861</v>
      </c>
      <c r="O39" s="37">
        <v>22255935</v>
      </c>
      <c r="P39" s="37">
        <v>16236581</v>
      </c>
      <c r="Q39" s="37"/>
      <c r="R39" s="37">
        <v>22255935</v>
      </c>
      <c r="S39" s="37"/>
      <c r="T39" s="37"/>
      <c r="U39" s="37"/>
      <c r="V39" s="37"/>
      <c r="W39" s="37">
        <v>8902708</v>
      </c>
      <c r="X39" s="37">
        <v>10833676</v>
      </c>
      <c r="Y39" s="37">
        <v>-1930968</v>
      </c>
      <c r="Z39" s="38">
        <v>-17.82</v>
      </c>
      <c r="AA39" s="39">
        <v>10833676</v>
      </c>
    </row>
    <row r="40" spans="1:27" ht="12.75">
      <c r="A40" s="45" t="s">
        <v>60</v>
      </c>
      <c r="B40" s="46"/>
      <c r="C40" s="47">
        <v>8902708</v>
      </c>
      <c r="D40" s="47"/>
      <c r="E40" s="48">
        <v>15261066</v>
      </c>
      <c r="F40" s="49">
        <v>15261066</v>
      </c>
      <c r="G40" s="49">
        <v>57545475</v>
      </c>
      <c r="H40" s="49">
        <v>34785525</v>
      </c>
      <c r="I40" s="49">
        <v>15028861</v>
      </c>
      <c r="J40" s="49">
        <v>15028861</v>
      </c>
      <c r="K40" s="49">
        <v>8993525</v>
      </c>
      <c r="L40" s="49">
        <v>83537591</v>
      </c>
      <c r="M40" s="49">
        <v>22255935</v>
      </c>
      <c r="N40" s="49">
        <v>22255935</v>
      </c>
      <c r="O40" s="49">
        <v>16236581</v>
      </c>
      <c r="P40" s="49">
        <v>6025936</v>
      </c>
      <c r="Q40" s="49"/>
      <c r="R40" s="49">
        <v>6025936</v>
      </c>
      <c r="S40" s="49"/>
      <c r="T40" s="49"/>
      <c r="U40" s="49"/>
      <c r="V40" s="49"/>
      <c r="W40" s="49">
        <v>6025936</v>
      </c>
      <c r="X40" s="49">
        <v>79386413</v>
      </c>
      <c r="Y40" s="49">
        <v>-73360477</v>
      </c>
      <c r="Z40" s="50">
        <v>-92.41</v>
      </c>
      <c r="AA40" s="51">
        <v>15261066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459709379</v>
      </c>
      <c r="D6" s="21"/>
      <c r="E6" s="22">
        <v>459749758</v>
      </c>
      <c r="F6" s="23">
        <v>452516461</v>
      </c>
      <c r="G6" s="23">
        <v>37197403</v>
      </c>
      <c r="H6" s="23">
        <v>44235664</v>
      </c>
      <c r="I6" s="23">
        <v>40902349</v>
      </c>
      <c r="J6" s="23">
        <v>122335416</v>
      </c>
      <c r="K6" s="23">
        <v>42840259</v>
      </c>
      <c r="L6" s="23">
        <v>35038353</v>
      </c>
      <c r="M6" s="23">
        <v>44692840</v>
      </c>
      <c r="N6" s="23">
        <v>122571452</v>
      </c>
      <c r="O6" s="23">
        <v>38395455</v>
      </c>
      <c r="P6" s="23">
        <v>38713828</v>
      </c>
      <c r="Q6" s="23">
        <v>38062135</v>
      </c>
      <c r="R6" s="23">
        <v>115171418</v>
      </c>
      <c r="S6" s="23"/>
      <c r="T6" s="23"/>
      <c r="U6" s="23"/>
      <c r="V6" s="23"/>
      <c r="W6" s="23">
        <v>360078286</v>
      </c>
      <c r="X6" s="23">
        <v>362698050</v>
      </c>
      <c r="Y6" s="23">
        <v>-2619764</v>
      </c>
      <c r="Z6" s="24">
        <v>-0.72</v>
      </c>
      <c r="AA6" s="25">
        <v>452516461</v>
      </c>
    </row>
    <row r="7" spans="1:27" ht="12.75">
      <c r="A7" s="26" t="s">
        <v>34</v>
      </c>
      <c r="B7" s="20"/>
      <c r="C7" s="21">
        <v>955109869</v>
      </c>
      <c r="D7" s="21"/>
      <c r="E7" s="22">
        <v>1430843123</v>
      </c>
      <c r="F7" s="23">
        <v>1300197677</v>
      </c>
      <c r="G7" s="23">
        <v>98841419</v>
      </c>
      <c r="H7" s="23">
        <v>125494809</v>
      </c>
      <c r="I7" s="23">
        <v>116867395</v>
      </c>
      <c r="J7" s="23">
        <v>341203623</v>
      </c>
      <c r="K7" s="23">
        <v>116758222</v>
      </c>
      <c r="L7" s="23">
        <v>118548962</v>
      </c>
      <c r="M7" s="23">
        <v>101760353</v>
      </c>
      <c r="N7" s="23">
        <v>337067537</v>
      </c>
      <c r="O7" s="23">
        <v>108621902</v>
      </c>
      <c r="P7" s="23">
        <v>96199144</v>
      </c>
      <c r="Q7" s="23">
        <v>101509188</v>
      </c>
      <c r="R7" s="23">
        <v>306330234</v>
      </c>
      <c r="S7" s="23"/>
      <c r="T7" s="23"/>
      <c r="U7" s="23"/>
      <c r="V7" s="23"/>
      <c r="W7" s="23">
        <v>984601394</v>
      </c>
      <c r="X7" s="23">
        <v>1003703747</v>
      </c>
      <c r="Y7" s="23">
        <v>-19102353</v>
      </c>
      <c r="Z7" s="24">
        <v>-1.9</v>
      </c>
      <c r="AA7" s="25">
        <v>1300197677</v>
      </c>
    </row>
    <row r="8" spans="1:27" ht="12.75">
      <c r="A8" s="26" t="s">
        <v>35</v>
      </c>
      <c r="B8" s="20"/>
      <c r="C8" s="21">
        <v>103171197</v>
      </c>
      <c r="D8" s="21"/>
      <c r="E8" s="22">
        <v>137491672</v>
      </c>
      <c r="F8" s="23">
        <v>241122426</v>
      </c>
      <c r="G8" s="23">
        <v>42100789</v>
      </c>
      <c r="H8" s="23">
        <v>28181527</v>
      </c>
      <c r="I8" s="23">
        <v>25912455</v>
      </c>
      <c r="J8" s="23">
        <v>96194771</v>
      </c>
      <c r="K8" s="23">
        <v>17969601</v>
      </c>
      <c r="L8" s="23">
        <v>25733143</v>
      </c>
      <c r="M8" s="23">
        <v>34740285</v>
      </c>
      <c r="N8" s="23">
        <v>78443029</v>
      </c>
      <c r="O8" s="23">
        <v>11397858</v>
      </c>
      <c r="P8" s="23">
        <v>27767814</v>
      </c>
      <c r="Q8" s="23">
        <v>38249901</v>
      </c>
      <c r="R8" s="23">
        <v>77415573</v>
      </c>
      <c r="S8" s="23"/>
      <c r="T8" s="23"/>
      <c r="U8" s="23"/>
      <c r="V8" s="23"/>
      <c r="W8" s="23">
        <v>252053373</v>
      </c>
      <c r="X8" s="23">
        <v>211567044</v>
      </c>
      <c r="Y8" s="23">
        <v>40486329</v>
      </c>
      <c r="Z8" s="24">
        <v>19.14</v>
      </c>
      <c r="AA8" s="25">
        <v>241122426</v>
      </c>
    </row>
    <row r="9" spans="1:27" ht="12.75">
      <c r="A9" s="26" t="s">
        <v>36</v>
      </c>
      <c r="B9" s="20"/>
      <c r="C9" s="21">
        <v>281026497</v>
      </c>
      <c r="D9" s="21"/>
      <c r="E9" s="22">
        <v>298443999</v>
      </c>
      <c r="F9" s="23">
        <v>295558612</v>
      </c>
      <c r="G9" s="23">
        <v>131240000</v>
      </c>
      <c r="H9" s="23">
        <v>1475000</v>
      </c>
      <c r="I9" s="23">
        <v>273000</v>
      </c>
      <c r="J9" s="23">
        <v>132988000</v>
      </c>
      <c r="K9" s="23"/>
      <c r="L9" s="23"/>
      <c r="M9" s="23">
        <v>91379000</v>
      </c>
      <c r="N9" s="23">
        <v>91379000</v>
      </c>
      <c r="O9" s="23">
        <v>3504285</v>
      </c>
      <c r="P9" s="23">
        <v>326000</v>
      </c>
      <c r="Q9" s="23">
        <v>70395414</v>
      </c>
      <c r="R9" s="23">
        <v>74225699</v>
      </c>
      <c r="S9" s="23"/>
      <c r="T9" s="23"/>
      <c r="U9" s="23"/>
      <c r="V9" s="23"/>
      <c r="W9" s="23">
        <v>298592699</v>
      </c>
      <c r="X9" s="23">
        <v>295558612</v>
      </c>
      <c r="Y9" s="23">
        <v>3034087</v>
      </c>
      <c r="Z9" s="24">
        <v>1.03</v>
      </c>
      <c r="AA9" s="25">
        <v>295558612</v>
      </c>
    </row>
    <row r="10" spans="1:27" ht="12.75">
      <c r="A10" s="26" t="s">
        <v>37</v>
      </c>
      <c r="B10" s="20"/>
      <c r="C10" s="21">
        <v>156486132</v>
      </c>
      <c r="D10" s="21"/>
      <c r="E10" s="22">
        <v>255952000</v>
      </c>
      <c r="F10" s="23">
        <v>140390141</v>
      </c>
      <c r="G10" s="23">
        <v>41239000</v>
      </c>
      <c r="H10" s="23"/>
      <c r="I10" s="23">
        <v>10000000</v>
      </c>
      <c r="J10" s="23">
        <v>51239000</v>
      </c>
      <c r="K10" s="23">
        <v>700000</v>
      </c>
      <c r="L10" s="23">
        <v>5200000</v>
      </c>
      <c r="M10" s="23">
        <v>31270000</v>
      </c>
      <c r="N10" s="23">
        <v>37170000</v>
      </c>
      <c r="O10" s="23"/>
      <c r="P10" s="23">
        <v>500000</v>
      </c>
      <c r="Q10" s="23">
        <v>48973586</v>
      </c>
      <c r="R10" s="23">
        <v>49473586</v>
      </c>
      <c r="S10" s="23"/>
      <c r="T10" s="23"/>
      <c r="U10" s="23"/>
      <c r="V10" s="23"/>
      <c r="W10" s="23">
        <v>137882586</v>
      </c>
      <c r="X10" s="23">
        <v>110414000</v>
      </c>
      <c r="Y10" s="23">
        <v>27468586</v>
      </c>
      <c r="Z10" s="24">
        <v>24.88</v>
      </c>
      <c r="AA10" s="25">
        <v>140390141</v>
      </c>
    </row>
    <row r="11" spans="1:27" ht="12.75">
      <c r="A11" s="26" t="s">
        <v>38</v>
      </c>
      <c r="B11" s="20"/>
      <c r="C11" s="21">
        <v>20397453</v>
      </c>
      <c r="D11" s="21"/>
      <c r="E11" s="22">
        <v>43546775</v>
      </c>
      <c r="F11" s="23">
        <v>29963023</v>
      </c>
      <c r="G11" s="23">
        <v>2012743</v>
      </c>
      <c r="H11" s="23">
        <v>2448191</v>
      </c>
      <c r="I11" s="23">
        <v>2471278</v>
      </c>
      <c r="J11" s="23">
        <v>6932212</v>
      </c>
      <c r="K11" s="23">
        <v>2415081</v>
      </c>
      <c r="L11" s="23">
        <v>3090376</v>
      </c>
      <c r="M11" s="23">
        <v>1767707</v>
      </c>
      <c r="N11" s="23">
        <v>7273164</v>
      </c>
      <c r="O11" s="23">
        <v>2607304</v>
      </c>
      <c r="P11" s="23">
        <v>2753245</v>
      </c>
      <c r="Q11" s="23">
        <v>2781620</v>
      </c>
      <c r="R11" s="23">
        <v>8142169</v>
      </c>
      <c r="S11" s="23"/>
      <c r="T11" s="23"/>
      <c r="U11" s="23"/>
      <c r="V11" s="23"/>
      <c r="W11" s="23">
        <v>22347545</v>
      </c>
      <c r="X11" s="23">
        <v>18316959</v>
      </c>
      <c r="Y11" s="23">
        <v>4030586</v>
      </c>
      <c r="Z11" s="24">
        <v>22</v>
      </c>
      <c r="AA11" s="25">
        <v>29963023</v>
      </c>
    </row>
    <row r="12" spans="1:27" ht="12.75">
      <c r="A12" s="26" t="s">
        <v>39</v>
      </c>
      <c r="B12" s="20"/>
      <c r="C12" s="21">
        <v>20325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-1504203701</v>
      </c>
      <c r="D14" s="21"/>
      <c r="E14" s="22">
        <v>-2221240297</v>
      </c>
      <c r="F14" s="23">
        <v>-2110612189</v>
      </c>
      <c r="G14" s="23">
        <v>-248126302</v>
      </c>
      <c r="H14" s="23">
        <v>-187548641</v>
      </c>
      <c r="I14" s="23">
        <v>-186882320</v>
      </c>
      <c r="J14" s="23">
        <v>-622557263</v>
      </c>
      <c r="K14" s="23">
        <v>-170144019</v>
      </c>
      <c r="L14" s="23">
        <v>-163492748</v>
      </c>
      <c r="M14" s="23">
        <v>-245378305</v>
      </c>
      <c r="N14" s="23">
        <v>-579015072</v>
      </c>
      <c r="O14" s="23">
        <v>-165946409</v>
      </c>
      <c r="P14" s="23">
        <v>-161049248</v>
      </c>
      <c r="Q14" s="23">
        <v>-255148558</v>
      </c>
      <c r="R14" s="23">
        <v>-582144215</v>
      </c>
      <c r="S14" s="23"/>
      <c r="T14" s="23"/>
      <c r="U14" s="23"/>
      <c r="V14" s="23"/>
      <c r="W14" s="23">
        <v>-1783716550</v>
      </c>
      <c r="X14" s="23">
        <v>-1629332545</v>
      </c>
      <c r="Y14" s="23">
        <v>-154384005</v>
      </c>
      <c r="Z14" s="24">
        <v>9.48</v>
      </c>
      <c r="AA14" s="25">
        <v>-2110612189</v>
      </c>
    </row>
    <row r="15" spans="1:27" ht="12.75">
      <c r="A15" s="26" t="s">
        <v>42</v>
      </c>
      <c r="B15" s="20"/>
      <c r="C15" s="21">
        <v>-39232014</v>
      </c>
      <c r="D15" s="21"/>
      <c r="E15" s="22">
        <v>-52094313</v>
      </c>
      <c r="F15" s="23">
        <v>-53808213</v>
      </c>
      <c r="G15" s="23">
        <v>-2894424</v>
      </c>
      <c r="H15" s="23">
        <v>-4036892</v>
      </c>
      <c r="I15" s="23">
        <v>-9667788</v>
      </c>
      <c r="J15" s="23">
        <v>-16599104</v>
      </c>
      <c r="K15" s="23">
        <v>-3408426</v>
      </c>
      <c r="L15" s="23">
        <v>-3276035</v>
      </c>
      <c r="M15" s="23">
        <v>-2994633</v>
      </c>
      <c r="N15" s="23">
        <v>-9679094</v>
      </c>
      <c r="O15" s="23">
        <v>-3705099</v>
      </c>
      <c r="P15" s="23">
        <v>-2993856</v>
      </c>
      <c r="Q15" s="23">
        <v>-9601664</v>
      </c>
      <c r="R15" s="23">
        <v>-16300619</v>
      </c>
      <c r="S15" s="23"/>
      <c r="T15" s="23"/>
      <c r="U15" s="23"/>
      <c r="V15" s="23"/>
      <c r="W15" s="23">
        <v>-42578817</v>
      </c>
      <c r="X15" s="23">
        <v>-39532986</v>
      </c>
      <c r="Y15" s="23">
        <v>-3045831</v>
      </c>
      <c r="Z15" s="24">
        <v>7.7</v>
      </c>
      <c r="AA15" s="25">
        <v>-53808213</v>
      </c>
    </row>
    <row r="16" spans="1:27" ht="12.75">
      <c r="A16" s="26" t="s">
        <v>43</v>
      </c>
      <c r="B16" s="20"/>
      <c r="C16" s="21">
        <v>-59851711</v>
      </c>
      <c r="D16" s="21"/>
      <c r="E16" s="22">
        <v>-79071212</v>
      </c>
      <c r="F16" s="23">
        <v>-52244412</v>
      </c>
      <c r="G16" s="23">
        <v>-560113</v>
      </c>
      <c r="H16" s="23">
        <v>-72583</v>
      </c>
      <c r="I16" s="23">
        <v>-94291</v>
      </c>
      <c r="J16" s="23">
        <v>-726987</v>
      </c>
      <c r="K16" s="23">
        <v>-158425</v>
      </c>
      <c r="L16" s="23">
        <v>-13770</v>
      </c>
      <c r="M16" s="23">
        <v>-85000</v>
      </c>
      <c r="N16" s="23">
        <v>-257195</v>
      </c>
      <c r="O16" s="23">
        <v>-108947</v>
      </c>
      <c r="P16" s="23">
        <v>-207564</v>
      </c>
      <c r="Q16" s="23">
        <v>-76195</v>
      </c>
      <c r="R16" s="23">
        <v>-392706</v>
      </c>
      <c r="S16" s="23"/>
      <c r="T16" s="23"/>
      <c r="U16" s="23"/>
      <c r="V16" s="23"/>
      <c r="W16" s="23">
        <v>-1376888</v>
      </c>
      <c r="X16" s="23">
        <v>-10698005</v>
      </c>
      <c r="Y16" s="23">
        <v>9321117</v>
      </c>
      <c r="Z16" s="24">
        <v>-87.13</v>
      </c>
      <c r="AA16" s="25">
        <v>-52244412</v>
      </c>
    </row>
    <row r="17" spans="1:27" ht="12.75">
      <c r="A17" s="27" t="s">
        <v>44</v>
      </c>
      <c r="B17" s="28"/>
      <c r="C17" s="29">
        <f aca="true" t="shared" si="0" ref="C17:Y17">SUM(C6:C16)</f>
        <v>372633426</v>
      </c>
      <c r="D17" s="29">
        <f>SUM(D6:D16)</f>
        <v>0</v>
      </c>
      <c r="E17" s="30">
        <f t="shared" si="0"/>
        <v>273621505</v>
      </c>
      <c r="F17" s="31">
        <f t="shared" si="0"/>
        <v>243083526</v>
      </c>
      <c r="G17" s="31">
        <f t="shared" si="0"/>
        <v>101050515</v>
      </c>
      <c r="H17" s="31">
        <f t="shared" si="0"/>
        <v>10177075</v>
      </c>
      <c r="I17" s="31">
        <f t="shared" si="0"/>
        <v>-217922</v>
      </c>
      <c r="J17" s="31">
        <f t="shared" si="0"/>
        <v>111009668</v>
      </c>
      <c r="K17" s="31">
        <f t="shared" si="0"/>
        <v>6972293</v>
      </c>
      <c r="L17" s="31">
        <f t="shared" si="0"/>
        <v>20828281</v>
      </c>
      <c r="M17" s="31">
        <f t="shared" si="0"/>
        <v>57152247</v>
      </c>
      <c r="N17" s="31">
        <f t="shared" si="0"/>
        <v>84952821</v>
      </c>
      <c r="O17" s="31">
        <f t="shared" si="0"/>
        <v>-5233651</v>
      </c>
      <c r="P17" s="31">
        <f t="shared" si="0"/>
        <v>2009363</v>
      </c>
      <c r="Q17" s="31">
        <f t="shared" si="0"/>
        <v>35145427</v>
      </c>
      <c r="R17" s="31">
        <f t="shared" si="0"/>
        <v>31921139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227883628</v>
      </c>
      <c r="X17" s="31">
        <f t="shared" si="0"/>
        <v>322694876</v>
      </c>
      <c r="Y17" s="31">
        <f t="shared" si="0"/>
        <v>-94811248</v>
      </c>
      <c r="Z17" s="32">
        <f>+IF(X17&lt;&gt;0,+(Y17/X17)*100,0)</f>
        <v>-29.38108258031342</v>
      </c>
      <c r="AA17" s="33">
        <f>SUM(AA6:AA16)</f>
        <v>243083526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20000000</v>
      </c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-467886361</v>
      </c>
      <c r="D26" s="21"/>
      <c r="E26" s="22">
        <v>-424968597</v>
      </c>
      <c r="F26" s="23">
        <v>-275507849</v>
      </c>
      <c r="G26" s="23">
        <v>-90799009</v>
      </c>
      <c r="H26" s="23">
        <v>-39611097</v>
      </c>
      <c r="I26" s="23">
        <v>-21530702</v>
      </c>
      <c r="J26" s="23">
        <v>-151940808</v>
      </c>
      <c r="K26" s="23">
        <v>-15250023</v>
      </c>
      <c r="L26" s="23">
        <v>-9929809</v>
      </c>
      <c r="M26" s="23">
        <v>-37315024</v>
      </c>
      <c r="N26" s="23">
        <v>-62494856</v>
      </c>
      <c r="O26" s="23">
        <v>-8989669</v>
      </c>
      <c r="P26" s="23">
        <v>-9904108</v>
      </c>
      <c r="Q26" s="23">
        <v>-36945114</v>
      </c>
      <c r="R26" s="23">
        <v>-55838891</v>
      </c>
      <c r="S26" s="23"/>
      <c r="T26" s="23"/>
      <c r="U26" s="23"/>
      <c r="V26" s="23"/>
      <c r="W26" s="23">
        <v>-270274555</v>
      </c>
      <c r="X26" s="23">
        <v>-269856314</v>
      </c>
      <c r="Y26" s="23">
        <v>-418241</v>
      </c>
      <c r="Z26" s="24">
        <v>0.15</v>
      </c>
      <c r="AA26" s="25">
        <v>-275507849</v>
      </c>
    </row>
    <row r="27" spans="1:27" ht="12.75">
      <c r="A27" s="27" t="s">
        <v>51</v>
      </c>
      <c r="B27" s="28"/>
      <c r="C27" s="29">
        <f aca="true" t="shared" si="1" ref="C27:Y27">SUM(C21:C26)</f>
        <v>-467886361</v>
      </c>
      <c r="D27" s="29">
        <f>SUM(D21:D26)</f>
        <v>0</v>
      </c>
      <c r="E27" s="30">
        <f t="shared" si="1"/>
        <v>-404968597</v>
      </c>
      <c r="F27" s="31">
        <f t="shared" si="1"/>
        <v>-275507849</v>
      </c>
      <c r="G27" s="31">
        <f t="shared" si="1"/>
        <v>-90799009</v>
      </c>
      <c r="H27" s="31">
        <f t="shared" si="1"/>
        <v>-39611097</v>
      </c>
      <c r="I27" s="31">
        <f t="shared" si="1"/>
        <v>-21530702</v>
      </c>
      <c r="J27" s="31">
        <f t="shared" si="1"/>
        <v>-151940808</v>
      </c>
      <c r="K27" s="31">
        <f t="shared" si="1"/>
        <v>-15250023</v>
      </c>
      <c r="L27" s="31">
        <f t="shared" si="1"/>
        <v>-9929809</v>
      </c>
      <c r="M27" s="31">
        <f t="shared" si="1"/>
        <v>-37315024</v>
      </c>
      <c r="N27" s="31">
        <f t="shared" si="1"/>
        <v>-62494856</v>
      </c>
      <c r="O27" s="31">
        <f t="shared" si="1"/>
        <v>-8989669</v>
      </c>
      <c r="P27" s="31">
        <f t="shared" si="1"/>
        <v>-9904108</v>
      </c>
      <c r="Q27" s="31">
        <f t="shared" si="1"/>
        <v>-36945114</v>
      </c>
      <c r="R27" s="31">
        <f t="shared" si="1"/>
        <v>-55838891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-270274555</v>
      </c>
      <c r="X27" s="31">
        <f t="shared" si="1"/>
        <v>-269856314</v>
      </c>
      <c r="Y27" s="31">
        <f t="shared" si="1"/>
        <v>-418241</v>
      </c>
      <c r="Z27" s="32">
        <f>+IF(X27&lt;&gt;0,+(Y27/X27)*100,0)</f>
        <v>0.15498655332555974</v>
      </c>
      <c r="AA27" s="33">
        <f>SUM(AA21:AA26)</f>
        <v>-275507849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-3351958</v>
      </c>
      <c r="D35" s="21"/>
      <c r="E35" s="22">
        <v>-33813832</v>
      </c>
      <c r="F35" s="23">
        <v>-33813833</v>
      </c>
      <c r="G35" s="23">
        <v>-2072756</v>
      </c>
      <c r="H35" s="23">
        <v>-3381621</v>
      </c>
      <c r="I35" s="23">
        <v>-2797402</v>
      </c>
      <c r="J35" s="23">
        <v>-8251779</v>
      </c>
      <c r="K35" s="23">
        <v>-2756658</v>
      </c>
      <c r="L35" s="23">
        <v>-2820822</v>
      </c>
      <c r="M35" s="23">
        <v>-2387927</v>
      </c>
      <c r="N35" s="23">
        <v>-7965407</v>
      </c>
      <c r="O35" s="23">
        <v>-3185895</v>
      </c>
      <c r="P35" s="23">
        <v>-2958564</v>
      </c>
      <c r="Q35" s="23">
        <v>-2819047</v>
      </c>
      <c r="R35" s="23">
        <v>-8963506</v>
      </c>
      <c r="S35" s="23"/>
      <c r="T35" s="23"/>
      <c r="U35" s="23"/>
      <c r="V35" s="23"/>
      <c r="W35" s="23">
        <v>-25180692</v>
      </c>
      <c r="X35" s="23">
        <v>-25180682</v>
      </c>
      <c r="Y35" s="23">
        <v>-10</v>
      </c>
      <c r="Z35" s="24"/>
      <c r="AA35" s="25">
        <v>-33813833</v>
      </c>
    </row>
    <row r="36" spans="1:27" ht="12.75">
      <c r="A36" s="27" t="s">
        <v>57</v>
      </c>
      <c r="B36" s="28"/>
      <c r="C36" s="29">
        <f aca="true" t="shared" si="2" ref="C36:Y36">SUM(C31:C35)</f>
        <v>-3351958</v>
      </c>
      <c r="D36" s="29">
        <f>SUM(D31:D35)</f>
        <v>0</v>
      </c>
      <c r="E36" s="30">
        <f t="shared" si="2"/>
        <v>-33813832</v>
      </c>
      <c r="F36" s="31">
        <f t="shared" si="2"/>
        <v>-33813833</v>
      </c>
      <c r="G36" s="31">
        <f t="shared" si="2"/>
        <v>-2072756</v>
      </c>
      <c r="H36" s="31">
        <f t="shared" si="2"/>
        <v>-3381621</v>
      </c>
      <c r="I36" s="31">
        <f t="shared" si="2"/>
        <v>-2797402</v>
      </c>
      <c r="J36" s="31">
        <f t="shared" si="2"/>
        <v>-8251779</v>
      </c>
      <c r="K36" s="31">
        <f t="shared" si="2"/>
        <v>-2756658</v>
      </c>
      <c r="L36" s="31">
        <f t="shared" si="2"/>
        <v>-2820822</v>
      </c>
      <c r="M36" s="31">
        <f t="shared" si="2"/>
        <v>-2387927</v>
      </c>
      <c r="N36" s="31">
        <f t="shared" si="2"/>
        <v>-7965407</v>
      </c>
      <c r="O36" s="31">
        <f t="shared" si="2"/>
        <v>-3185895</v>
      </c>
      <c r="P36" s="31">
        <f t="shared" si="2"/>
        <v>-2958564</v>
      </c>
      <c r="Q36" s="31">
        <f t="shared" si="2"/>
        <v>-2819047</v>
      </c>
      <c r="R36" s="31">
        <f t="shared" si="2"/>
        <v>-8963506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-25180692</v>
      </c>
      <c r="X36" s="31">
        <f t="shared" si="2"/>
        <v>-25180682</v>
      </c>
      <c r="Y36" s="31">
        <f t="shared" si="2"/>
        <v>-10</v>
      </c>
      <c r="Z36" s="32">
        <f>+IF(X36&lt;&gt;0,+(Y36/X36)*100,0)</f>
        <v>3.971298315113149E-05</v>
      </c>
      <c r="AA36" s="33">
        <f>SUM(AA31:AA35)</f>
        <v>-33813833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-98604893</v>
      </c>
      <c r="D38" s="35">
        <f>+D17+D27+D36</f>
        <v>0</v>
      </c>
      <c r="E38" s="36">
        <f t="shared" si="3"/>
        <v>-165160924</v>
      </c>
      <c r="F38" s="37">
        <f t="shared" si="3"/>
        <v>-66238156</v>
      </c>
      <c r="G38" s="37">
        <f t="shared" si="3"/>
        <v>8178750</v>
      </c>
      <c r="H38" s="37">
        <f t="shared" si="3"/>
        <v>-32815643</v>
      </c>
      <c r="I38" s="37">
        <f t="shared" si="3"/>
        <v>-24546026</v>
      </c>
      <c r="J38" s="37">
        <f t="shared" si="3"/>
        <v>-49182919</v>
      </c>
      <c r="K38" s="37">
        <f t="shared" si="3"/>
        <v>-11034388</v>
      </c>
      <c r="L38" s="37">
        <f t="shared" si="3"/>
        <v>8077650</v>
      </c>
      <c r="M38" s="37">
        <f t="shared" si="3"/>
        <v>17449296</v>
      </c>
      <c r="N38" s="37">
        <f t="shared" si="3"/>
        <v>14492558</v>
      </c>
      <c r="O38" s="37">
        <f t="shared" si="3"/>
        <v>-17409215</v>
      </c>
      <c r="P38" s="37">
        <f t="shared" si="3"/>
        <v>-10853309</v>
      </c>
      <c r="Q38" s="37">
        <f t="shared" si="3"/>
        <v>-4618734</v>
      </c>
      <c r="R38" s="37">
        <f t="shared" si="3"/>
        <v>-32881258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-67571619</v>
      </c>
      <c r="X38" s="37">
        <f t="shared" si="3"/>
        <v>27657880</v>
      </c>
      <c r="Y38" s="37">
        <f t="shared" si="3"/>
        <v>-95229499</v>
      </c>
      <c r="Z38" s="38">
        <f>+IF(X38&lt;&gt;0,+(Y38/X38)*100,0)</f>
        <v>-344.3123587201911</v>
      </c>
      <c r="AA38" s="39">
        <f>+AA17+AA27+AA36</f>
        <v>-66238156</v>
      </c>
    </row>
    <row r="39" spans="1:27" ht="12.75">
      <c r="A39" s="26" t="s">
        <v>59</v>
      </c>
      <c r="B39" s="20"/>
      <c r="C39" s="35">
        <v>165896535</v>
      </c>
      <c r="D39" s="35"/>
      <c r="E39" s="36">
        <v>165781927</v>
      </c>
      <c r="F39" s="37">
        <v>67291645</v>
      </c>
      <c r="G39" s="37">
        <v>67291645</v>
      </c>
      <c r="H39" s="37">
        <v>75470395</v>
      </c>
      <c r="I39" s="37">
        <v>42654752</v>
      </c>
      <c r="J39" s="37">
        <v>67291645</v>
      </c>
      <c r="K39" s="37">
        <v>18108726</v>
      </c>
      <c r="L39" s="37">
        <v>7074338</v>
      </c>
      <c r="M39" s="37">
        <v>15151988</v>
      </c>
      <c r="N39" s="37">
        <v>18108726</v>
      </c>
      <c r="O39" s="37">
        <v>32601284</v>
      </c>
      <c r="P39" s="37">
        <v>15192069</v>
      </c>
      <c r="Q39" s="37">
        <v>4338760</v>
      </c>
      <c r="R39" s="37">
        <v>32601284</v>
      </c>
      <c r="S39" s="37"/>
      <c r="T39" s="37"/>
      <c r="U39" s="37"/>
      <c r="V39" s="37"/>
      <c r="W39" s="37">
        <v>67291645</v>
      </c>
      <c r="X39" s="37">
        <v>67291645</v>
      </c>
      <c r="Y39" s="37"/>
      <c r="Z39" s="38"/>
      <c r="AA39" s="39">
        <v>67291645</v>
      </c>
    </row>
    <row r="40" spans="1:27" ht="12.75">
      <c r="A40" s="45" t="s">
        <v>60</v>
      </c>
      <c r="B40" s="46"/>
      <c r="C40" s="47">
        <v>67291642</v>
      </c>
      <c r="D40" s="47"/>
      <c r="E40" s="48">
        <v>621002</v>
      </c>
      <c r="F40" s="49">
        <v>1053490</v>
      </c>
      <c r="G40" s="49">
        <v>75470395</v>
      </c>
      <c r="H40" s="49">
        <v>42654752</v>
      </c>
      <c r="I40" s="49">
        <v>18108726</v>
      </c>
      <c r="J40" s="49">
        <v>18108726</v>
      </c>
      <c r="K40" s="49">
        <v>7074338</v>
      </c>
      <c r="L40" s="49">
        <v>15151988</v>
      </c>
      <c r="M40" s="49">
        <v>32601284</v>
      </c>
      <c r="N40" s="49">
        <v>32601284</v>
      </c>
      <c r="O40" s="49">
        <v>15192069</v>
      </c>
      <c r="P40" s="49">
        <v>4338760</v>
      </c>
      <c r="Q40" s="49">
        <v>-279974</v>
      </c>
      <c r="R40" s="49">
        <v>-279974</v>
      </c>
      <c r="S40" s="49"/>
      <c r="T40" s="49"/>
      <c r="U40" s="49"/>
      <c r="V40" s="49"/>
      <c r="W40" s="49">
        <v>-279974</v>
      </c>
      <c r="X40" s="49">
        <v>94949526</v>
      </c>
      <c r="Y40" s="49">
        <v>-95229500</v>
      </c>
      <c r="Z40" s="50">
        <v>-100.29</v>
      </c>
      <c r="AA40" s="51">
        <v>1053490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74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148077565</v>
      </c>
      <c r="D6" s="21"/>
      <c r="E6" s="22">
        <v>147941844</v>
      </c>
      <c r="F6" s="23">
        <v>147941844</v>
      </c>
      <c r="G6" s="23">
        <v>7186495</v>
      </c>
      <c r="H6" s="23">
        <v>9636484</v>
      </c>
      <c r="I6" s="23">
        <v>9289387</v>
      </c>
      <c r="J6" s="23">
        <v>26112366</v>
      </c>
      <c r="K6" s="23">
        <v>20227723</v>
      </c>
      <c r="L6" s="23">
        <v>20363159</v>
      </c>
      <c r="M6" s="23">
        <v>8417740</v>
      </c>
      <c r="N6" s="23">
        <v>49008622</v>
      </c>
      <c r="O6" s="23">
        <v>11603846</v>
      </c>
      <c r="P6" s="23">
        <v>5665763</v>
      </c>
      <c r="Q6" s="23">
        <v>15426571</v>
      </c>
      <c r="R6" s="23">
        <v>32696180</v>
      </c>
      <c r="S6" s="23"/>
      <c r="T6" s="23"/>
      <c r="U6" s="23"/>
      <c r="V6" s="23"/>
      <c r="W6" s="23">
        <v>107817168</v>
      </c>
      <c r="X6" s="23">
        <v>110956383</v>
      </c>
      <c r="Y6" s="23">
        <v>-3139215</v>
      </c>
      <c r="Z6" s="24">
        <v>-2.83</v>
      </c>
      <c r="AA6" s="25">
        <v>147941844</v>
      </c>
    </row>
    <row r="7" spans="1:27" ht="12.75">
      <c r="A7" s="26" t="s">
        <v>34</v>
      </c>
      <c r="B7" s="20"/>
      <c r="C7" s="21">
        <v>424396717</v>
      </c>
      <c r="D7" s="21"/>
      <c r="E7" s="22">
        <v>458489476</v>
      </c>
      <c r="F7" s="23">
        <v>458489476</v>
      </c>
      <c r="G7" s="23">
        <v>36414578</v>
      </c>
      <c r="H7" s="23">
        <v>44711075</v>
      </c>
      <c r="I7" s="23">
        <v>39003841</v>
      </c>
      <c r="J7" s="23">
        <v>120129494</v>
      </c>
      <c r="K7" s="23">
        <v>36101312</v>
      </c>
      <c r="L7" s="23">
        <v>41680880</v>
      </c>
      <c r="M7" s="23">
        <v>41673230</v>
      </c>
      <c r="N7" s="23">
        <v>119455422</v>
      </c>
      <c r="O7" s="23">
        <v>46252666</v>
      </c>
      <c r="P7" s="23">
        <v>35225612</v>
      </c>
      <c r="Q7" s="23">
        <v>40713977</v>
      </c>
      <c r="R7" s="23">
        <v>122192255</v>
      </c>
      <c r="S7" s="23"/>
      <c r="T7" s="23"/>
      <c r="U7" s="23"/>
      <c r="V7" s="23"/>
      <c r="W7" s="23">
        <v>361777171</v>
      </c>
      <c r="X7" s="23">
        <v>343866357</v>
      </c>
      <c r="Y7" s="23">
        <v>17910814</v>
      </c>
      <c r="Z7" s="24">
        <v>5.21</v>
      </c>
      <c r="AA7" s="25">
        <v>458489476</v>
      </c>
    </row>
    <row r="8" spans="1:27" ht="12.75">
      <c r="A8" s="26" t="s">
        <v>35</v>
      </c>
      <c r="B8" s="20"/>
      <c r="C8" s="21">
        <v>26313866</v>
      </c>
      <c r="D8" s="21"/>
      <c r="E8" s="22">
        <v>66195276</v>
      </c>
      <c r="F8" s="23">
        <v>66195276</v>
      </c>
      <c r="G8" s="23">
        <v>3798446</v>
      </c>
      <c r="H8" s="23">
        <v>3956844</v>
      </c>
      <c r="I8" s="23">
        <v>3906422</v>
      </c>
      <c r="J8" s="23">
        <v>11661712</v>
      </c>
      <c r="K8" s="23">
        <v>4792344</v>
      </c>
      <c r="L8" s="23">
        <v>4588440</v>
      </c>
      <c r="M8" s="23">
        <v>3605707</v>
      </c>
      <c r="N8" s="23">
        <v>12986491</v>
      </c>
      <c r="O8" s="23">
        <v>5508818</v>
      </c>
      <c r="P8" s="23">
        <v>3216655</v>
      </c>
      <c r="Q8" s="23">
        <v>4159434</v>
      </c>
      <c r="R8" s="23">
        <v>12884907</v>
      </c>
      <c r="S8" s="23"/>
      <c r="T8" s="23"/>
      <c r="U8" s="23"/>
      <c r="V8" s="23"/>
      <c r="W8" s="23">
        <v>37533110</v>
      </c>
      <c r="X8" s="23">
        <v>49646457</v>
      </c>
      <c r="Y8" s="23">
        <v>-12113347</v>
      </c>
      <c r="Z8" s="24">
        <v>-24.4</v>
      </c>
      <c r="AA8" s="25">
        <v>66195276</v>
      </c>
    </row>
    <row r="9" spans="1:27" ht="12.75">
      <c r="A9" s="26" t="s">
        <v>36</v>
      </c>
      <c r="B9" s="20"/>
      <c r="C9" s="21">
        <v>198657169</v>
      </c>
      <c r="D9" s="21"/>
      <c r="E9" s="22">
        <v>206523000</v>
      </c>
      <c r="F9" s="23">
        <v>206523000</v>
      </c>
      <c r="G9" s="23">
        <v>67897000</v>
      </c>
      <c r="H9" s="23">
        <v>11547000</v>
      </c>
      <c r="I9" s="23">
        <v>356000</v>
      </c>
      <c r="J9" s="23">
        <v>79800000</v>
      </c>
      <c r="K9" s="23">
        <v>759430</v>
      </c>
      <c r="L9" s="23">
        <v>3000000</v>
      </c>
      <c r="M9" s="23">
        <v>52981000</v>
      </c>
      <c r="N9" s="23">
        <v>56740430</v>
      </c>
      <c r="O9" s="23">
        <v>3732391</v>
      </c>
      <c r="P9" s="23">
        <v>500000</v>
      </c>
      <c r="Q9" s="23">
        <v>41166000</v>
      </c>
      <c r="R9" s="23">
        <v>45398391</v>
      </c>
      <c r="S9" s="23"/>
      <c r="T9" s="23"/>
      <c r="U9" s="23"/>
      <c r="V9" s="23"/>
      <c r="W9" s="23">
        <v>181938821</v>
      </c>
      <c r="X9" s="23">
        <v>194954747</v>
      </c>
      <c r="Y9" s="23">
        <v>-13015926</v>
      </c>
      <c r="Z9" s="24">
        <v>-6.68</v>
      </c>
      <c r="AA9" s="25">
        <v>206523000</v>
      </c>
    </row>
    <row r="10" spans="1:27" ht="12.75">
      <c r="A10" s="26" t="s">
        <v>37</v>
      </c>
      <c r="B10" s="20"/>
      <c r="C10" s="21">
        <v>144369397</v>
      </c>
      <c r="D10" s="21"/>
      <c r="E10" s="22">
        <v>98282000</v>
      </c>
      <c r="F10" s="23">
        <v>98282000</v>
      </c>
      <c r="G10" s="23">
        <v>20178000</v>
      </c>
      <c r="H10" s="23">
        <v>3000000</v>
      </c>
      <c r="I10" s="23">
        <v>2000000</v>
      </c>
      <c r="J10" s="23">
        <v>25178000</v>
      </c>
      <c r="K10" s="23">
        <v>15000000</v>
      </c>
      <c r="L10" s="23">
        <v>4000000</v>
      </c>
      <c r="M10" s="23">
        <v>17969000</v>
      </c>
      <c r="N10" s="23">
        <v>36969000</v>
      </c>
      <c r="O10" s="23"/>
      <c r="P10" s="23">
        <v>27760000</v>
      </c>
      <c r="Q10" s="23">
        <v>146211000</v>
      </c>
      <c r="R10" s="23">
        <v>173971000</v>
      </c>
      <c r="S10" s="23"/>
      <c r="T10" s="23"/>
      <c r="U10" s="23"/>
      <c r="V10" s="23"/>
      <c r="W10" s="23">
        <v>236118000</v>
      </c>
      <c r="X10" s="23">
        <v>90282000</v>
      </c>
      <c r="Y10" s="23">
        <v>145836000</v>
      </c>
      <c r="Z10" s="24">
        <v>161.53</v>
      </c>
      <c r="AA10" s="25">
        <v>98282000</v>
      </c>
    </row>
    <row r="11" spans="1:27" ht="12.75">
      <c r="A11" s="26" t="s">
        <v>38</v>
      </c>
      <c r="B11" s="20"/>
      <c r="C11" s="21">
        <v>11069678</v>
      </c>
      <c r="D11" s="21"/>
      <c r="E11" s="22">
        <v>21924084</v>
      </c>
      <c r="F11" s="23">
        <v>21924084</v>
      </c>
      <c r="G11" s="23">
        <v>465951</v>
      </c>
      <c r="H11" s="23">
        <v>764695</v>
      </c>
      <c r="I11" s="23">
        <v>807446</v>
      </c>
      <c r="J11" s="23">
        <v>2038092</v>
      </c>
      <c r="K11" s="23">
        <v>2154643</v>
      </c>
      <c r="L11" s="23">
        <v>3311026</v>
      </c>
      <c r="M11" s="23">
        <v>1382773</v>
      </c>
      <c r="N11" s="23">
        <v>6848442</v>
      </c>
      <c r="O11" s="23">
        <v>506554</v>
      </c>
      <c r="P11" s="23">
        <v>709389</v>
      </c>
      <c r="Q11" s="23">
        <v>602929</v>
      </c>
      <c r="R11" s="23">
        <v>1818872</v>
      </c>
      <c r="S11" s="23"/>
      <c r="T11" s="23"/>
      <c r="U11" s="23"/>
      <c r="V11" s="23"/>
      <c r="W11" s="23">
        <v>10705406</v>
      </c>
      <c r="X11" s="23">
        <v>16443063</v>
      </c>
      <c r="Y11" s="23">
        <v>-5737657</v>
      </c>
      <c r="Z11" s="24">
        <v>-34.89</v>
      </c>
      <c r="AA11" s="25">
        <v>21924084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-816623385</v>
      </c>
      <c r="D14" s="21"/>
      <c r="E14" s="22">
        <v>-998381816</v>
      </c>
      <c r="F14" s="23">
        <v>-998381816</v>
      </c>
      <c r="G14" s="23">
        <v>-31934010</v>
      </c>
      <c r="H14" s="23">
        <v>-87063550</v>
      </c>
      <c r="I14" s="23">
        <v>-81660552</v>
      </c>
      <c r="J14" s="23">
        <v>-200658112</v>
      </c>
      <c r="K14" s="23">
        <v>-67038573</v>
      </c>
      <c r="L14" s="23">
        <v>-61101522</v>
      </c>
      <c r="M14" s="23">
        <v>-62441896</v>
      </c>
      <c r="N14" s="23">
        <v>-190581991</v>
      </c>
      <c r="O14" s="23">
        <v>-68128754</v>
      </c>
      <c r="P14" s="23">
        <v>-74254205</v>
      </c>
      <c r="Q14" s="23">
        <v>-68888978</v>
      </c>
      <c r="R14" s="23">
        <v>-211271937</v>
      </c>
      <c r="S14" s="23"/>
      <c r="T14" s="23"/>
      <c r="U14" s="23"/>
      <c r="V14" s="23"/>
      <c r="W14" s="23">
        <v>-602512040</v>
      </c>
      <c r="X14" s="23">
        <v>-748792807</v>
      </c>
      <c r="Y14" s="23">
        <v>146280767</v>
      </c>
      <c r="Z14" s="24">
        <v>-19.54</v>
      </c>
      <c r="AA14" s="25">
        <v>-998381816</v>
      </c>
    </row>
    <row r="15" spans="1:27" ht="12.75">
      <c r="A15" s="26" t="s">
        <v>42</v>
      </c>
      <c r="B15" s="20"/>
      <c r="C15" s="21">
        <v>-9969414</v>
      </c>
      <c r="D15" s="21"/>
      <c r="E15" s="22">
        <v>-12400000</v>
      </c>
      <c r="F15" s="23">
        <v>-12400000</v>
      </c>
      <c r="G15" s="23"/>
      <c r="H15" s="23"/>
      <c r="I15" s="23">
        <v>-1964800</v>
      </c>
      <c r="J15" s="23">
        <v>-1964800</v>
      </c>
      <c r="K15" s="23"/>
      <c r="L15" s="23"/>
      <c r="M15" s="23">
        <v>-781401</v>
      </c>
      <c r="N15" s="23">
        <v>-781401</v>
      </c>
      <c r="O15" s="23">
        <v>-1902386</v>
      </c>
      <c r="P15" s="23">
        <v>-1649367</v>
      </c>
      <c r="Q15" s="23">
        <v>-1782973</v>
      </c>
      <c r="R15" s="23">
        <v>-5334726</v>
      </c>
      <c r="S15" s="23"/>
      <c r="T15" s="23"/>
      <c r="U15" s="23"/>
      <c r="V15" s="23"/>
      <c r="W15" s="23">
        <v>-8080927</v>
      </c>
      <c r="X15" s="23">
        <v>-9299998</v>
      </c>
      <c r="Y15" s="23">
        <v>1219071</v>
      </c>
      <c r="Z15" s="24">
        <v>-13.11</v>
      </c>
      <c r="AA15" s="25">
        <v>-12400000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>
        <v>-1950646</v>
      </c>
      <c r="H16" s="23"/>
      <c r="I16" s="23"/>
      <c r="J16" s="23">
        <v>-1950646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-1950646</v>
      </c>
      <c r="X16" s="23"/>
      <c r="Y16" s="23">
        <v>-1950646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126291593</v>
      </c>
      <c r="D17" s="29">
        <f>SUM(D6:D16)</f>
        <v>0</v>
      </c>
      <c r="E17" s="30">
        <f t="shared" si="0"/>
        <v>-11426136</v>
      </c>
      <c r="F17" s="31">
        <f t="shared" si="0"/>
        <v>-11426136</v>
      </c>
      <c r="G17" s="31">
        <f t="shared" si="0"/>
        <v>102055814</v>
      </c>
      <c r="H17" s="31">
        <f t="shared" si="0"/>
        <v>-13447452</v>
      </c>
      <c r="I17" s="31">
        <f t="shared" si="0"/>
        <v>-28262256</v>
      </c>
      <c r="J17" s="31">
        <f t="shared" si="0"/>
        <v>60346106</v>
      </c>
      <c r="K17" s="31">
        <f t="shared" si="0"/>
        <v>11996879</v>
      </c>
      <c r="L17" s="31">
        <f t="shared" si="0"/>
        <v>15841983</v>
      </c>
      <c r="M17" s="31">
        <f t="shared" si="0"/>
        <v>62806153</v>
      </c>
      <c r="N17" s="31">
        <f t="shared" si="0"/>
        <v>90645015</v>
      </c>
      <c r="O17" s="31">
        <f t="shared" si="0"/>
        <v>-2426865</v>
      </c>
      <c r="P17" s="31">
        <f t="shared" si="0"/>
        <v>-2826153</v>
      </c>
      <c r="Q17" s="31">
        <f t="shared" si="0"/>
        <v>177607960</v>
      </c>
      <c r="R17" s="31">
        <f t="shared" si="0"/>
        <v>172354942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323346063</v>
      </c>
      <c r="X17" s="31">
        <f t="shared" si="0"/>
        <v>48056202</v>
      </c>
      <c r="Y17" s="31">
        <f t="shared" si="0"/>
        <v>275289861</v>
      </c>
      <c r="Z17" s="32">
        <f>+IF(X17&lt;&gt;0,+(Y17/X17)*100,0)</f>
        <v>572.8498082307877</v>
      </c>
      <c r="AA17" s="33">
        <f>SUM(AA6:AA16)</f>
        <v>-11426136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7100485</v>
      </c>
      <c r="D21" s="21"/>
      <c r="E21" s="22">
        <v>830280</v>
      </c>
      <c r="F21" s="23">
        <v>830280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415140</v>
      </c>
      <c r="Y21" s="40">
        <v>-415140</v>
      </c>
      <c r="Z21" s="41">
        <v>-100</v>
      </c>
      <c r="AA21" s="42">
        <v>830280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-149202263</v>
      </c>
      <c r="D26" s="21"/>
      <c r="E26" s="22">
        <v>-151892000</v>
      </c>
      <c r="F26" s="23">
        <v>-151892000</v>
      </c>
      <c r="G26" s="23">
        <v>-1790793</v>
      </c>
      <c r="H26" s="23">
        <v>-4080415</v>
      </c>
      <c r="I26" s="23">
        <v>-11670031</v>
      </c>
      <c r="J26" s="23">
        <v>-17541239</v>
      </c>
      <c r="K26" s="23">
        <v>-846492</v>
      </c>
      <c r="L26" s="23">
        <v>-9413217</v>
      </c>
      <c r="M26" s="23">
        <v>-11536522</v>
      </c>
      <c r="N26" s="23">
        <v>-21796231</v>
      </c>
      <c r="O26" s="23">
        <v>-5040966</v>
      </c>
      <c r="P26" s="23">
        <v>-4080798</v>
      </c>
      <c r="Q26" s="23">
        <v>-11002937</v>
      </c>
      <c r="R26" s="23">
        <v>-20124701</v>
      </c>
      <c r="S26" s="23"/>
      <c r="T26" s="23"/>
      <c r="U26" s="23"/>
      <c r="V26" s="23"/>
      <c r="W26" s="23">
        <v>-59462171</v>
      </c>
      <c r="X26" s="23">
        <v>-113918999</v>
      </c>
      <c r="Y26" s="23">
        <v>54456828</v>
      </c>
      <c r="Z26" s="24">
        <v>-47.8</v>
      </c>
      <c r="AA26" s="25">
        <v>-151892000</v>
      </c>
    </row>
    <row r="27" spans="1:27" ht="12.75">
      <c r="A27" s="27" t="s">
        <v>51</v>
      </c>
      <c r="B27" s="28"/>
      <c r="C27" s="29">
        <f aca="true" t="shared" si="1" ref="C27:Y27">SUM(C21:C26)</f>
        <v>-142101778</v>
      </c>
      <c r="D27" s="29">
        <f>SUM(D21:D26)</f>
        <v>0</v>
      </c>
      <c r="E27" s="30">
        <f t="shared" si="1"/>
        <v>-151061720</v>
      </c>
      <c r="F27" s="31">
        <f t="shared" si="1"/>
        <v>-151061720</v>
      </c>
      <c r="G27" s="31">
        <f t="shared" si="1"/>
        <v>-1790793</v>
      </c>
      <c r="H27" s="31">
        <f t="shared" si="1"/>
        <v>-4080415</v>
      </c>
      <c r="I27" s="31">
        <f t="shared" si="1"/>
        <v>-11670031</v>
      </c>
      <c r="J27" s="31">
        <f t="shared" si="1"/>
        <v>-17541239</v>
      </c>
      <c r="K27" s="31">
        <f t="shared" si="1"/>
        <v>-846492</v>
      </c>
      <c r="L27" s="31">
        <f t="shared" si="1"/>
        <v>-9413217</v>
      </c>
      <c r="M27" s="31">
        <f t="shared" si="1"/>
        <v>-11536522</v>
      </c>
      <c r="N27" s="31">
        <f t="shared" si="1"/>
        <v>-21796231</v>
      </c>
      <c r="O27" s="31">
        <f t="shared" si="1"/>
        <v>-5040966</v>
      </c>
      <c r="P27" s="31">
        <f t="shared" si="1"/>
        <v>-4080798</v>
      </c>
      <c r="Q27" s="31">
        <f t="shared" si="1"/>
        <v>-11002937</v>
      </c>
      <c r="R27" s="31">
        <f t="shared" si="1"/>
        <v>-20124701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-59462171</v>
      </c>
      <c r="X27" s="31">
        <f t="shared" si="1"/>
        <v>-113503859</v>
      </c>
      <c r="Y27" s="31">
        <f t="shared" si="1"/>
        <v>54041688</v>
      </c>
      <c r="Z27" s="32">
        <f>+IF(X27&lt;&gt;0,+(Y27/X27)*100,0)</f>
        <v>-47.61220321152253</v>
      </c>
      <c r="AA27" s="33">
        <f>SUM(AA21:AA26)</f>
        <v>-151061720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30300000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3339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-15651943</v>
      </c>
      <c r="D35" s="21"/>
      <c r="E35" s="22">
        <v>-8503000</v>
      </c>
      <c r="F35" s="23">
        <v>-8503000</v>
      </c>
      <c r="G35" s="23"/>
      <c r="H35" s="23"/>
      <c r="I35" s="23">
        <v>-1863310</v>
      </c>
      <c r="J35" s="23">
        <v>-1863310</v>
      </c>
      <c r="K35" s="23"/>
      <c r="L35" s="23"/>
      <c r="M35" s="23">
        <v>-1295020</v>
      </c>
      <c r="N35" s="23">
        <v>-1295020</v>
      </c>
      <c r="O35" s="23"/>
      <c r="P35" s="23"/>
      <c r="Q35" s="23"/>
      <c r="R35" s="23"/>
      <c r="S35" s="23"/>
      <c r="T35" s="23"/>
      <c r="U35" s="23"/>
      <c r="V35" s="23"/>
      <c r="W35" s="23">
        <v>-3158330</v>
      </c>
      <c r="X35" s="23">
        <v>-6794000</v>
      </c>
      <c r="Y35" s="23">
        <v>3635670</v>
      </c>
      <c r="Z35" s="24">
        <v>-53.51</v>
      </c>
      <c r="AA35" s="25">
        <v>-8503000</v>
      </c>
    </row>
    <row r="36" spans="1:27" ht="12.75">
      <c r="A36" s="27" t="s">
        <v>57</v>
      </c>
      <c r="B36" s="28"/>
      <c r="C36" s="29">
        <f aca="true" t="shared" si="2" ref="C36:Y36">SUM(C31:C35)</f>
        <v>14651396</v>
      </c>
      <c r="D36" s="29">
        <f>SUM(D31:D35)</f>
        <v>0</v>
      </c>
      <c r="E36" s="30">
        <f t="shared" si="2"/>
        <v>-8503000</v>
      </c>
      <c r="F36" s="31">
        <f t="shared" si="2"/>
        <v>-8503000</v>
      </c>
      <c r="G36" s="31">
        <f t="shared" si="2"/>
        <v>0</v>
      </c>
      <c r="H36" s="31">
        <f t="shared" si="2"/>
        <v>0</v>
      </c>
      <c r="I36" s="31">
        <f t="shared" si="2"/>
        <v>-1863310</v>
      </c>
      <c r="J36" s="31">
        <f t="shared" si="2"/>
        <v>-1863310</v>
      </c>
      <c r="K36" s="31">
        <f t="shared" si="2"/>
        <v>0</v>
      </c>
      <c r="L36" s="31">
        <f t="shared" si="2"/>
        <v>0</v>
      </c>
      <c r="M36" s="31">
        <f t="shared" si="2"/>
        <v>-1295020</v>
      </c>
      <c r="N36" s="31">
        <f t="shared" si="2"/>
        <v>-1295020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-3158330</v>
      </c>
      <c r="X36" s="31">
        <f t="shared" si="2"/>
        <v>-6794000</v>
      </c>
      <c r="Y36" s="31">
        <f t="shared" si="2"/>
        <v>3635670</v>
      </c>
      <c r="Z36" s="32">
        <f>+IF(X36&lt;&gt;0,+(Y36/X36)*100,0)</f>
        <v>-53.51295260523992</v>
      </c>
      <c r="AA36" s="33">
        <f>SUM(AA31:AA35)</f>
        <v>-8503000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-1158789</v>
      </c>
      <c r="D38" s="35">
        <f>+D17+D27+D36</f>
        <v>0</v>
      </c>
      <c r="E38" s="36">
        <f t="shared" si="3"/>
        <v>-170990856</v>
      </c>
      <c r="F38" s="37">
        <f t="shared" si="3"/>
        <v>-170990856</v>
      </c>
      <c r="G38" s="37">
        <f t="shared" si="3"/>
        <v>100265021</v>
      </c>
      <c r="H38" s="37">
        <f t="shared" si="3"/>
        <v>-17527867</v>
      </c>
      <c r="I38" s="37">
        <f t="shared" si="3"/>
        <v>-41795597</v>
      </c>
      <c r="J38" s="37">
        <f t="shared" si="3"/>
        <v>40941557</v>
      </c>
      <c r="K38" s="37">
        <f t="shared" si="3"/>
        <v>11150387</v>
      </c>
      <c r="L38" s="37">
        <f t="shared" si="3"/>
        <v>6428766</v>
      </c>
      <c r="M38" s="37">
        <f t="shared" si="3"/>
        <v>49974611</v>
      </c>
      <c r="N38" s="37">
        <f t="shared" si="3"/>
        <v>67553764</v>
      </c>
      <c r="O38" s="37">
        <f t="shared" si="3"/>
        <v>-7467831</v>
      </c>
      <c r="P38" s="37">
        <f t="shared" si="3"/>
        <v>-6906951</v>
      </c>
      <c r="Q38" s="37">
        <f t="shared" si="3"/>
        <v>166605023</v>
      </c>
      <c r="R38" s="37">
        <f t="shared" si="3"/>
        <v>152230241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260725562</v>
      </c>
      <c r="X38" s="37">
        <f t="shared" si="3"/>
        <v>-72241657</v>
      </c>
      <c r="Y38" s="37">
        <f t="shared" si="3"/>
        <v>332967219</v>
      </c>
      <c r="Z38" s="38">
        <f>+IF(X38&lt;&gt;0,+(Y38/X38)*100,0)</f>
        <v>-460.9075052085253</v>
      </c>
      <c r="AA38" s="39">
        <f>+AA17+AA27+AA36</f>
        <v>-170990856</v>
      </c>
    </row>
    <row r="39" spans="1:27" ht="12.75">
      <c r="A39" s="26" t="s">
        <v>59</v>
      </c>
      <c r="B39" s="20"/>
      <c r="C39" s="35">
        <v>85947955</v>
      </c>
      <c r="D39" s="35"/>
      <c r="E39" s="36">
        <v>-69786630</v>
      </c>
      <c r="F39" s="37">
        <v>-69786630</v>
      </c>
      <c r="G39" s="37">
        <v>-130668175</v>
      </c>
      <c r="H39" s="37">
        <v>-30403154</v>
      </c>
      <c r="I39" s="37">
        <v>-47931021</v>
      </c>
      <c r="J39" s="37">
        <v>-130668175</v>
      </c>
      <c r="K39" s="37">
        <v>-89726618</v>
      </c>
      <c r="L39" s="37">
        <v>-78576231</v>
      </c>
      <c r="M39" s="37">
        <v>-72147465</v>
      </c>
      <c r="N39" s="37">
        <v>-89726618</v>
      </c>
      <c r="O39" s="37">
        <v>-22172854</v>
      </c>
      <c r="P39" s="37">
        <v>-29640685</v>
      </c>
      <c r="Q39" s="37">
        <v>-36547636</v>
      </c>
      <c r="R39" s="37">
        <v>-22172854</v>
      </c>
      <c r="S39" s="37"/>
      <c r="T39" s="37"/>
      <c r="U39" s="37"/>
      <c r="V39" s="37"/>
      <c r="W39" s="37">
        <v>-130668175</v>
      </c>
      <c r="X39" s="37">
        <v>-69786630</v>
      </c>
      <c r="Y39" s="37">
        <v>-60881545</v>
      </c>
      <c r="Z39" s="38">
        <v>87.24</v>
      </c>
      <c r="AA39" s="39">
        <v>-69786630</v>
      </c>
    </row>
    <row r="40" spans="1:27" ht="12.75">
      <c r="A40" s="45" t="s">
        <v>60</v>
      </c>
      <c r="B40" s="46"/>
      <c r="C40" s="47">
        <v>84789166</v>
      </c>
      <c r="D40" s="47"/>
      <c r="E40" s="48">
        <v>-240777486</v>
      </c>
      <c r="F40" s="49">
        <v>-240777486</v>
      </c>
      <c r="G40" s="49">
        <v>-30403154</v>
      </c>
      <c r="H40" s="49">
        <v>-47931021</v>
      </c>
      <c r="I40" s="49">
        <v>-89726618</v>
      </c>
      <c r="J40" s="49">
        <v>-89726618</v>
      </c>
      <c r="K40" s="49">
        <v>-78576231</v>
      </c>
      <c r="L40" s="49">
        <v>-72147465</v>
      </c>
      <c r="M40" s="49">
        <v>-22172854</v>
      </c>
      <c r="N40" s="49">
        <v>-22172854</v>
      </c>
      <c r="O40" s="49">
        <v>-29640685</v>
      </c>
      <c r="P40" s="49">
        <v>-36547636</v>
      </c>
      <c r="Q40" s="49">
        <v>130057387</v>
      </c>
      <c r="R40" s="49">
        <v>130057387</v>
      </c>
      <c r="S40" s="49"/>
      <c r="T40" s="49"/>
      <c r="U40" s="49"/>
      <c r="V40" s="49"/>
      <c r="W40" s="49">
        <v>130057387</v>
      </c>
      <c r="X40" s="49">
        <v>-142028287</v>
      </c>
      <c r="Y40" s="49">
        <v>272085674</v>
      </c>
      <c r="Z40" s="50">
        <v>-191.57</v>
      </c>
      <c r="AA40" s="51">
        <v>-240777486</v>
      </c>
    </row>
    <row r="41" spans="1:27" ht="12.75">
      <c r="A41" s="52" t="s">
        <v>72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2017-05-05T07:34:37Z</dcterms:created>
  <dcterms:modified xsi:type="dcterms:W3CDTF">2017-05-05T07:34:37Z</dcterms:modified>
  <cp:category/>
  <cp:version/>
  <cp:contentType/>
  <cp:contentStatus/>
</cp:coreProperties>
</file>