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040" activeTab="0"/>
  </bookViews>
  <sheets>
    <sheet name="LIM331" sheetId="1" r:id="rId1"/>
    <sheet name="LIM332" sheetId="2" r:id="rId2"/>
    <sheet name="LIM333" sheetId="3" r:id="rId3"/>
    <sheet name="LIM334" sheetId="4" r:id="rId4"/>
    <sheet name="LIM335" sheetId="5" r:id="rId5"/>
    <sheet name="DC33" sheetId="6" r:id="rId6"/>
    <sheet name="LIM341" sheetId="7" r:id="rId7"/>
    <sheet name="LIM343" sheetId="8" r:id="rId8"/>
    <sheet name="LIM344" sheetId="9" r:id="rId9"/>
    <sheet name="LIM345" sheetId="10" r:id="rId10"/>
    <sheet name="DC34" sheetId="11" r:id="rId11"/>
    <sheet name="LIM351" sheetId="12" r:id="rId12"/>
    <sheet name="LIM353" sheetId="13" r:id="rId13"/>
    <sheet name="LIM354" sheetId="14" r:id="rId14"/>
    <sheet name="LIM355" sheetId="15" r:id="rId15"/>
    <sheet name="DC35" sheetId="16" r:id="rId16"/>
    <sheet name="LIM361" sheetId="17" r:id="rId17"/>
    <sheet name="LIM362" sheetId="18" r:id="rId18"/>
    <sheet name="LIM366" sheetId="19" r:id="rId19"/>
    <sheet name="LIM367" sheetId="20" r:id="rId20"/>
    <sheet name="LIM368" sheetId="21" r:id="rId21"/>
    <sheet name="DC36" sheetId="22" r:id="rId22"/>
    <sheet name="LIM471" sheetId="23" r:id="rId23"/>
    <sheet name="LIM472" sheetId="24" r:id="rId24"/>
    <sheet name="LIM473" sheetId="25" r:id="rId25"/>
    <sheet name="LIM476" sheetId="26" r:id="rId26"/>
    <sheet name="DC47" sheetId="27" r:id="rId27"/>
    <sheet name="Summary" sheetId="28" r:id="rId28"/>
  </sheets>
  <definedNames>
    <definedName name="_xlnm.Print_Area" localSheetId="5">'DC33'!$A$1:$AA$43</definedName>
    <definedName name="_xlnm.Print_Area" localSheetId="10">'DC34'!$A$1:$AA$43</definedName>
    <definedName name="_xlnm.Print_Area" localSheetId="15">'DC35'!$A$1:$AA$43</definedName>
    <definedName name="_xlnm.Print_Area" localSheetId="21">'DC36'!$A$1:$AA$43</definedName>
    <definedName name="_xlnm.Print_Area" localSheetId="26">'DC47'!$A$1:$AA$43</definedName>
    <definedName name="_xlnm.Print_Area" localSheetId="0">'LIM331'!$A$1:$AA$43</definedName>
    <definedName name="_xlnm.Print_Area" localSheetId="1">'LIM332'!$A$1:$AA$43</definedName>
    <definedName name="_xlnm.Print_Area" localSheetId="2">'LIM333'!$A$1:$AA$43</definedName>
    <definedName name="_xlnm.Print_Area" localSheetId="3">'LIM334'!$A$1:$AA$43</definedName>
    <definedName name="_xlnm.Print_Area" localSheetId="4">'LIM335'!$A$1:$AA$43</definedName>
    <definedName name="_xlnm.Print_Area" localSheetId="6">'LIM341'!$A$1:$AA$43</definedName>
    <definedName name="_xlnm.Print_Area" localSheetId="7">'LIM343'!$A$1:$AA$43</definedName>
    <definedName name="_xlnm.Print_Area" localSheetId="8">'LIM344'!$A$1:$AA$43</definedName>
    <definedName name="_xlnm.Print_Area" localSheetId="9">'LIM345'!$A$1:$AA$43</definedName>
    <definedName name="_xlnm.Print_Area" localSheetId="11">'LIM351'!$A$1:$AA$43</definedName>
    <definedName name="_xlnm.Print_Area" localSheetId="12">'LIM353'!$A$1:$AA$43</definedName>
    <definedName name="_xlnm.Print_Area" localSheetId="13">'LIM354'!$A$1:$AA$43</definedName>
    <definedName name="_xlnm.Print_Area" localSheetId="14">'LIM355'!$A$1:$AA$43</definedName>
    <definedName name="_xlnm.Print_Area" localSheetId="16">'LIM361'!$A$1:$AA$43</definedName>
    <definedName name="_xlnm.Print_Area" localSheetId="17">'LIM362'!$A$1:$AA$43</definedName>
    <definedName name="_xlnm.Print_Area" localSheetId="18">'LIM366'!$A$1:$AA$43</definedName>
    <definedName name="_xlnm.Print_Area" localSheetId="19">'LIM367'!$A$1:$AA$43</definedName>
    <definedName name="_xlnm.Print_Area" localSheetId="20">'LIM368'!$A$1:$AA$43</definedName>
    <definedName name="_xlnm.Print_Area" localSheetId="22">'LIM471'!$A$1:$AA$43</definedName>
    <definedName name="_xlnm.Print_Area" localSheetId="23">'LIM472'!$A$1:$AA$43</definedName>
    <definedName name="_xlnm.Print_Area" localSheetId="24">'LIM473'!$A$1:$AA$43</definedName>
    <definedName name="_xlnm.Print_Area" localSheetId="25">'LIM476'!$A$1:$AA$43</definedName>
    <definedName name="_xlnm.Print_Area" localSheetId="27">'Summary'!$A$1:$AA$43</definedName>
  </definedNames>
  <calcPr fullCalcOnLoad="1"/>
</workbook>
</file>

<file path=xl/sharedStrings.xml><?xml version="1.0" encoding="utf-8"?>
<sst xmlns="http://schemas.openxmlformats.org/spreadsheetml/2006/main" count="1932" uniqueCount="91">
  <si>
    <t>Limpopo: Greater Giyani(LIM331) - Table C7 Quarterly Budget Statement - Cash Flows for 3rd Quarter ended 31 March 2017 (Figures Finalised as at 2017/05/04)</t>
  </si>
  <si>
    <t>Description</t>
  </si>
  <si>
    <t>2015/16</t>
  </si>
  <si>
    <t>2016/17</t>
  </si>
  <si>
    <t>Budget year 2016/17</t>
  </si>
  <si>
    <t>R thousands</t>
  </si>
  <si>
    <t>1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</si>
  <si>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</si>
  <si>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</si>
  <si>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</si>
  <si>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</si>
  <si>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</si>
  <si>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</si>
  <si>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</si>
  <si>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</si>
  <si>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</si>
  <si>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</si>
  <si>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</si>
  <si>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</si>
  <si>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</si>
  <si>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</si>
  <si>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</si>
  <si>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</si>
  <si>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</si>
  <si>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</si>
  <si>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</si>
  <si>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</si>
  <si>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</si>
  <si>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</si>
  <si>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</si>
  <si>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</si>
  <si>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CASH FLOW FROM OPERATING ACTIVITIES</t>
  </si>
  <si>
    <t>Receipts</t>
  </si>
  <si>
    <t>Property rates, penalties and collection charges</t>
  </si>
  <si>
    <t>Service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</si>
  <si>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</si>
  <si>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</si>
  <si>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</si>
  <si>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</si>
  <si>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</si>
  <si>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</si>
  <si>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</si>
  <si>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Finance charges</t>
  </si>
  <si>
    <t>Transfers and grants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</si>
  <si>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</si>
  <si>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</si>
  <si>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</si>
  <si>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</si>
  <si>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</si>
  <si>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</si>
  <si>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</si>
  <si>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</si>
  <si>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</si>
  <si>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</si>
  <si>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</si>
  <si>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</si>
  <si>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</si>
  <si>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</si>
  <si>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</si>
  <si>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</si>
  <si>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</si>
  <si>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Limpopo: Greater Letaba(LIM332) - Table C7 Quarterly Budget Statement - Cash Flows for 3rd Quarter ended 31 March 2017 (Figures Finalised as at 2017/05/04)</t>
  </si>
  <si>
    <t>Limpopo: Greater Tzaneen(LIM333) - Table C7 Quarterly Budget Statement - Cash Flows for 3rd Quarter ended 31 March 2017 (Figures Finalised as at 2017/05/04)</t>
  </si>
  <si>
    <t>Limpopo: Ba-Phalaborwa(LIM334) - Table C7 Quarterly Budget Statement - Cash Flows for 3rd Quarter ended 31 March 2017 (Figures Finalised as at 2017/05/04)</t>
  </si>
  <si>
    <t>Limpopo: Maruleng(LIM335) - Table C7 Quarterly Budget Statement - Cash Flows for 3rd Quarter ended 31 March 2017 (Figures Finalised as at 2017/05/04)</t>
  </si>
  <si>
    <t>Limpopo: Mopani(DC33) - Table C7 Quarterly Budget Statement - Cash Flows for 3rd Quarter ended 31 March 2017 (Figures Finalised as at 2017/05/04)</t>
  </si>
  <si>
    <t>Limpopo: Musina(LIM341) - Table C7 Quarterly Budget Statement - Cash Flows for 3rd Quarter ended 31 March 2017 (Figures Finalised as at 2017/05/04)</t>
  </si>
  <si>
    <t>Limpopo: Thulamela(LIM343) - Table C7 Quarterly Budget Statement - Cash Flows for 3rd Quarter ended 31 March 2017 (Figures Finalised as at 2017/05/04)</t>
  </si>
  <si>
    <t>Limpopo: Makhado(LIM344) - Table C7 Quarterly Budget Statement - Cash Flows for 3rd Quarter ended 31 March 2017 (Figures Finalised as at 2017/05/04)</t>
  </si>
  <si>
    <t>Limpopo: Makhado-Thulamela(LIM345) - Table C7 Quarterly Budget Statement - Cash Flows for 3rd Quarter ended 31 March 2017 (Figures Finalised as at 2017/05/04)</t>
  </si>
  <si>
    <t>Limpopo: Vhembe(DC34) - Table C7 Quarterly Budget Statement - Cash Flows for 3rd Quarter ended 31 March 2017 (Figures Finalised as at 2017/05/04)</t>
  </si>
  <si>
    <t>Limpopo: Blouberg(LIM351) - Table C7 Quarterly Budget Statement - Cash Flows for 3rd Quarter ended 31 March 2017 (Figures Finalised as at 2017/05/04)</t>
  </si>
  <si>
    <t>Limpopo: Molemole(LIM353) - Table C7 Quarterly Budget Statement - Cash Flows for 3rd Quarter ended 31 March 2017 (Figures Finalised as at 2017/05/04)</t>
  </si>
  <si>
    <t>Limpopo: Polokwane(LIM354) - Table C7 Quarterly Budget Statement - Cash Flows for 3rd Quarter ended 31 March 2017 (Figures Finalised as at 2017/05/04)</t>
  </si>
  <si>
    <t>Limpopo: Lepelle-Nkumpi(LIM355) - Table C7 Quarterly Budget Statement - Cash Flows for 3rd Quarter ended 31 March 2017 (Figures Finalised as at 2017/05/04)</t>
  </si>
  <si>
    <t>Limpopo: Capricorn(DC35) - Table C7 Quarterly Budget Statement - Cash Flows for 3rd Quarter ended 31 March 2017 (Figures Finalised as at 2017/05/04)</t>
  </si>
  <si>
    <t>Limpopo: Thabazimbi(LIM361) - Table C7 Quarterly Budget Statement - Cash Flows for 3rd Quarter ended 31 March 2017 (Figures Finalised as at 2017/05/04)</t>
  </si>
  <si>
    <t>Limpopo: Lephalale(LIM362) - Table C7 Quarterly Budget Statement - Cash Flows for 3rd Quarter ended 31 March 2017 (Figures Finalised as at 2017/05/04)</t>
  </si>
  <si>
    <t>Limpopo: Bela Bela(LIM366) - Table C7 Quarterly Budget Statement - Cash Flows for 3rd Quarter ended 31 March 2017 (Figures Finalised as at 2017/05/04)</t>
  </si>
  <si>
    <t>Limpopo: Mogalakwena(LIM367) - Table C7 Quarterly Budget Statement - Cash Flows for 3rd Quarter ended 31 March 2017 (Figures Finalised as at 2017/05/04)</t>
  </si>
  <si>
    <t>Limpopo: Modimolle-Mookgopong(LIM368) - Table C7 Quarterly Budget Statement - Cash Flows for 3rd Quarter ended 31 March 2017 (Figures Finalised as at 2017/05/04)</t>
  </si>
  <si>
    <t>Limpopo: Waterberg(DC36) - Table C7 Quarterly Budget Statement - Cash Flows for 3rd Quarter ended 31 March 2017 (Figures Finalised as at 2017/05/04)</t>
  </si>
  <si>
    <t>Limpopo: Ephraim Mogale(LIM471) - Table C7 Quarterly Budget Statement - Cash Flows for 3rd Quarter ended 31 March 2017 (Figures Finalised as at 2017/05/04)</t>
  </si>
  <si>
    <t>Limpopo: Elias Motsoaledi(LIM472) - Table C7 Quarterly Budget Statement - Cash Flows for 3rd Quarter ended 31 March 2017 (Figures Finalised as at 2017/05/04)</t>
  </si>
  <si>
    <t>Limpopo: Makhuduthamaga(LIM473) - Table C7 Quarterly Budget Statement - Cash Flows for 3rd Quarter ended 31 March 2017 (Figures Finalised as at 2017/05/04)</t>
  </si>
  <si>
    <t>Limpopo: Fetakgomo-Greater Tubatse(LIM476) - Table C7 Quarterly Budget Statement - Cash Flows for 3rd Quarter ended 31 March 2017 (Figures Finalised as at 2017/05/04)</t>
  </si>
  <si>
    <t>Limpopo: Sekhukhune(DC47) - Table C7 Quarterly Budget Statement - Cash Flows for 3rd Quarter ended 31 March 2017 (Figures Finalised as at 2017/05/04)</t>
  </si>
  <si>
    <t>Summary - Table C7 Quarterly Budget Statement - Cash Flows for 3rd Quarter ended 31 March 2017 (Figures Finalised as at 2017/05/04)</t>
  </si>
  <si>
    <t>References</t>
  </si>
  <si>
    <t>1. Material variances to be explained in Table SC1</t>
  </si>
  <si>
    <t>Ref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</si>
</sst>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#_);\(#,###\);"/>
    <numFmt numFmtId="169" formatCode="#,###.00_);\(#,###.00\);"/>
    <numFmt numFmtId="170" formatCode="_(* #,##0,_);_(* \(#,##0,\);_(* &quot;–&quot;?_);_(@_)"/>
    <numFmt numFmtId="171" formatCode="_ * #,##0.00_ ;_ * \(#,##0.00\)_ ;_ * &quot;-&quot;??_ ;_ @_ "/>
    <numFmt numFmtId="172" formatCode="_(* #,##0,_);_(* \(#,##0,\);_(* &quot;- &quot;?_);_(@_)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8"/>
      <name val="Arial Narrow"/>
      <family val="2"/>
    </font>
    <font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4" fillId="32" borderId="7" applyNumberFormat="0" applyFont="0" applyAlignment="0" applyProtection="0"/>
    <xf numFmtId="0" fontId="39" fillId="27" borderId="8" applyNumberFormat="0" applyAlignment="0" applyProtection="0"/>
    <xf numFmtId="9" fontId="2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20" fillId="0" borderId="10" xfId="0" applyFont="1" applyFill="1" applyBorder="1" applyAlignment="1">
      <alignment vertical="center"/>
    </xf>
    <xf numFmtId="0" fontId="20" fillId="0" borderId="11" xfId="0" applyFont="1" applyBorder="1" applyAlignment="1" applyProtection="1">
      <alignment/>
      <protection/>
    </xf>
    <xf numFmtId="0" fontId="20" fillId="0" borderId="12" xfId="0" applyFont="1" applyFill="1" applyBorder="1" applyAlignment="1" applyProtection="1">
      <alignment horizontal="center" vertical="center"/>
      <protection/>
    </xf>
    <xf numFmtId="0" fontId="20" fillId="0" borderId="13" xfId="0" applyFont="1" applyFill="1" applyBorder="1" applyAlignment="1" applyProtection="1">
      <alignment horizontal="center" vertical="center" wrapText="1"/>
      <protection/>
    </xf>
    <xf numFmtId="0" fontId="20" fillId="0" borderId="14" xfId="0" applyFont="1" applyFill="1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center"/>
      <protection/>
    </xf>
    <xf numFmtId="0" fontId="20" fillId="0" borderId="17" xfId="0" applyFont="1" applyFill="1" applyBorder="1" applyAlignment="1" applyProtection="1">
      <alignment horizontal="left" vertical="center"/>
      <protection/>
    </xf>
    <xf numFmtId="0" fontId="20" fillId="0" borderId="18" xfId="0" applyFont="1" applyFill="1" applyBorder="1" applyAlignment="1" applyProtection="1">
      <alignment vertical="center"/>
      <protection/>
    </xf>
    <xf numFmtId="0" fontId="20" fillId="0" borderId="19" xfId="0" applyFont="1" applyFill="1" applyBorder="1" applyAlignment="1" applyProtection="1">
      <alignment horizontal="center" vertical="center" wrapText="1"/>
      <protection/>
    </xf>
    <xf numFmtId="0" fontId="20" fillId="0" borderId="20" xfId="0" applyFont="1" applyFill="1" applyBorder="1" applyAlignment="1" applyProtection="1">
      <alignment horizontal="center" vertical="center" wrapText="1"/>
      <protection/>
    </xf>
    <xf numFmtId="0" fontId="20" fillId="0" borderId="21" xfId="0" applyFont="1" applyFill="1" applyBorder="1" applyAlignment="1" applyProtection="1">
      <alignment horizontal="center" vertical="center" wrapText="1"/>
      <protection/>
    </xf>
    <xf numFmtId="0" fontId="20" fillId="0" borderId="22" xfId="0" applyFont="1" applyFill="1" applyBorder="1" applyAlignment="1" applyProtection="1">
      <alignment/>
      <protection/>
    </xf>
    <xf numFmtId="0" fontId="21" fillId="0" borderId="10" xfId="0" applyFont="1" applyFill="1" applyBorder="1" applyAlignment="1" applyProtection="1">
      <alignment horizontal="center"/>
      <protection/>
    </xf>
    <xf numFmtId="172" fontId="20" fillId="0" borderId="23" xfId="0" applyNumberFormat="1" applyFont="1" applyFill="1" applyBorder="1" applyAlignment="1" applyProtection="1">
      <alignment horizontal="center"/>
      <protection/>
    </xf>
    <xf numFmtId="172" fontId="20" fillId="0" borderId="24" xfId="0" applyNumberFormat="1" applyFont="1" applyFill="1" applyBorder="1" applyAlignment="1" applyProtection="1">
      <alignment horizontal="center"/>
      <protection/>
    </xf>
    <xf numFmtId="172" fontId="20" fillId="0" borderId="10" xfId="0" applyNumberFormat="1" applyFont="1" applyFill="1" applyBorder="1" applyAlignment="1" applyProtection="1">
      <alignment horizontal="center"/>
      <protection/>
    </xf>
    <xf numFmtId="171" fontId="20" fillId="0" borderId="10" xfId="0" applyNumberFormat="1" applyFont="1" applyFill="1" applyBorder="1" applyAlignment="1" applyProtection="1">
      <alignment horizontal="center"/>
      <protection/>
    </xf>
    <xf numFmtId="172" fontId="20" fillId="0" borderId="25" xfId="0" applyNumberFormat="1" applyFont="1" applyFill="1" applyBorder="1" applyAlignment="1" applyProtection="1">
      <alignment horizontal="center"/>
      <protection/>
    </xf>
    <xf numFmtId="0" fontId="21" fillId="0" borderId="26" xfId="0" applyFont="1" applyFill="1" applyBorder="1" applyAlignment="1" applyProtection="1">
      <alignment horizontal="center"/>
      <protection/>
    </xf>
    <xf numFmtId="172" fontId="21" fillId="0" borderId="27" xfId="0" applyNumberFormat="1" applyFont="1" applyFill="1" applyBorder="1" applyAlignment="1" applyProtection="1">
      <alignment/>
      <protection/>
    </xf>
    <xf numFmtId="172" fontId="21" fillId="0" borderId="28" xfId="0" applyNumberFormat="1" applyFont="1" applyFill="1" applyBorder="1" applyAlignment="1" applyProtection="1">
      <alignment/>
      <protection/>
    </xf>
    <xf numFmtId="172" fontId="21" fillId="0" borderId="26" xfId="0" applyNumberFormat="1" applyFont="1" applyFill="1" applyBorder="1" applyAlignment="1" applyProtection="1">
      <alignment/>
      <protection/>
    </xf>
    <xf numFmtId="171" fontId="21" fillId="0" borderId="26" xfId="0" applyNumberFormat="1" applyFont="1" applyFill="1" applyBorder="1" applyAlignment="1" applyProtection="1">
      <alignment/>
      <protection/>
    </xf>
    <xf numFmtId="172" fontId="21" fillId="0" borderId="29" xfId="0" applyNumberFormat="1" applyFont="1" applyFill="1" applyBorder="1" applyAlignment="1" applyProtection="1">
      <alignment/>
      <protection/>
    </xf>
    <xf numFmtId="0" fontId="21" fillId="0" borderId="22" xfId="0" applyFont="1" applyFill="1" applyBorder="1" applyAlignment="1" applyProtection="1">
      <alignment horizontal="left" indent="1"/>
      <protection/>
    </xf>
    <xf numFmtId="0" fontId="20" fillId="0" borderId="30" xfId="0" applyFont="1" applyFill="1" applyBorder="1" applyAlignment="1" applyProtection="1">
      <alignment/>
      <protection/>
    </xf>
    <xf numFmtId="0" fontId="21" fillId="0" borderId="31" xfId="0" applyFont="1" applyFill="1" applyBorder="1" applyAlignment="1" applyProtection="1">
      <alignment horizontal="center"/>
      <protection/>
    </xf>
    <xf numFmtId="172" fontId="20" fillId="0" borderId="32" xfId="0" applyNumberFormat="1" applyFont="1" applyFill="1" applyBorder="1" applyAlignment="1" applyProtection="1">
      <alignment/>
      <protection/>
    </xf>
    <xf numFmtId="172" fontId="20" fillId="0" borderId="33" xfId="0" applyNumberFormat="1" applyFont="1" applyFill="1" applyBorder="1" applyAlignment="1" applyProtection="1">
      <alignment/>
      <protection/>
    </xf>
    <xf numFmtId="172" fontId="20" fillId="0" borderId="31" xfId="0" applyNumberFormat="1" applyFont="1" applyFill="1" applyBorder="1" applyAlignment="1" applyProtection="1">
      <alignment/>
      <protection/>
    </xf>
    <xf numFmtId="171" fontId="20" fillId="0" borderId="31" xfId="0" applyNumberFormat="1" applyFont="1" applyFill="1" applyBorder="1" applyAlignment="1" applyProtection="1">
      <alignment/>
      <protection/>
    </xf>
    <xf numFmtId="172" fontId="20" fillId="0" borderId="34" xfId="0" applyNumberFormat="1" applyFont="1" applyFill="1" applyBorder="1" applyAlignment="1" applyProtection="1">
      <alignment/>
      <protection/>
    </xf>
    <xf numFmtId="0" fontId="21" fillId="0" borderId="22" xfId="0" applyFont="1" applyFill="1" applyBorder="1" applyAlignment="1" applyProtection="1">
      <alignment/>
      <protection/>
    </xf>
    <xf numFmtId="172" fontId="20" fillId="0" borderId="27" xfId="0" applyNumberFormat="1" applyFont="1" applyFill="1" applyBorder="1" applyAlignment="1" applyProtection="1">
      <alignment/>
      <protection/>
    </xf>
    <xf numFmtId="172" fontId="20" fillId="0" borderId="28" xfId="0" applyNumberFormat="1" applyFont="1" applyFill="1" applyBorder="1" applyAlignment="1" applyProtection="1">
      <alignment/>
      <protection/>
    </xf>
    <xf numFmtId="172" fontId="20" fillId="0" borderId="26" xfId="0" applyNumberFormat="1" applyFont="1" applyFill="1" applyBorder="1" applyAlignment="1" applyProtection="1">
      <alignment/>
      <protection/>
    </xf>
    <xf numFmtId="171" fontId="20" fillId="0" borderId="26" xfId="0" applyNumberFormat="1" applyFont="1" applyFill="1" applyBorder="1" applyAlignment="1" applyProtection="1">
      <alignment/>
      <protection/>
    </xf>
    <xf numFmtId="172" fontId="20" fillId="0" borderId="29" xfId="0" applyNumberFormat="1" applyFont="1" applyFill="1" applyBorder="1" applyAlignment="1" applyProtection="1">
      <alignment/>
      <protection/>
    </xf>
    <xf numFmtId="172" fontId="21" fillId="0" borderId="26" xfId="42" applyNumberFormat="1" applyFont="1" applyFill="1" applyBorder="1" applyAlignment="1" applyProtection="1">
      <alignment/>
      <protection/>
    </xf>
    <xf numFmtId="171" fontId="21" fillId="0" borderId="26" xfId="42" applyNumberFormat="1" applyFont="1" applyFill="1" applyBorder="1" applyAlignment="1" applyProtection="1">
      <alignment/>
      <protection/>
    </xf>
    <xf numFmtId="172" fontId="21" fillId="0" borderId="29" xfId="42" applyNumberFormat="1" applyFont="1" applyFill="1" applyBorder="1" applyAlignment="1" applyProtection="1">
      <alignment/>
      <protection/>
    </xf>
    <xf numFmtId="172" fontId="21" fillId="0" borderId="28" xfId="42" applyNumberFormat="1" applyFont="1" applyFill="1" applyBorder="1" applyAlignment="1" applyProtection="1">
      <alignment/>
      <protection/>
    </xf>
    <xf numFmtId="172" fontId="21" fillId="0" borderId="27" xfId="42" applyNumberFormat="1" applyFont="1" applyFill="1" applyBorder="1" applyAlignment="1" applyProtection="1">
      <alignment/>
      <protection/>
    </xf>
    <xf numFmtId="0" fontId="21" fillId="0" borderId="17" xfId="0" applyFont="1" applyFill="1" applyBorder="1" applyAlignment="1" applyProtection="1">
      <alignment horizontal="left" indent="1"/>
      <protection/>
    </xf>
    <xf numFmtId="0" fontId="21" fillId="0" borderId="18" xfId="0" applyFont="1" applyFill="1" applyBorder="1" applyAlignment="1" applyProtection="1">
      <alignment horizontal="center"/>
      <protection/>
    </xf>
    <xf numFmtId="172" fontId="20" fillId="0" borderId="35" xfId="0" applyNumberFormat="1" applyFont="1" applyFill="1" applyBorder="1" applyAlignment="1" applyProtection="1">
      <alignment/>
      <protection/>
    </xf>
    <xf numFmtId="172" fontId="20" fillId="0" borderId="36" xfId="0" applyNumberFormat="1" applyFont="1" applyFill="1" applyBorder="1" applyAlignment="1" applyProtection="1">
      <alignment/>
      <protection/>
    </xf>
    <xf numFmtId="172" fontId="20" fillId="0" borderId="18" xfId="0" applyNumberFormat="1" applyFont="1" applyFill="1" applyBorder="1" applyAlignment="1" applyProtection="1">
      <alignment/>
      <protection/>
    </xf>
    <xf numFmtId="171" fontId="20" fillId="0" borderId="18" xfId="0" applyNumberFormat="1" applyFont="1" applyFill="1" applyBorder="1" applyAlignment="1" applyProtection="1">
      <alignment/>
      <protection/>
    </xf>
    <xf numFmtId="172" fontId="20" fillId="0" borderId="37" xfId="0" applyNumberFormat="1" applyFont="1" applyFill="1" applyBorder="1" applyAlignment="1" applyProtection="1">
      <alignment/>
      <protection/>
    </xf>
    <xf numFmtId="0" fontId="22" fillId="0" borderId="0" xfId="0" applyFont="1" applyBorder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0" fontId="23" fillId="0" borderId="0" xfId="0" applyFont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90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2.7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2.7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2.75">
      <c r="A6" s="26" t="s">
        <v>33</v>
      </c>
      <c r="B6" s="20"/>
      <c r="C6" s="21"/>
      <c r="D6" s="21"/>
      <c r="E6" s="22">
        <v>20400000</v>
      </c>
      <c r="F6" s="23">
        <v>18000000</v>
      </c>
      <c r="G6" s="23">
        <v>1300111</v>
      </c>
      <c r="H6" s="23">
        <v>235867</v>
      </c>
      <c r="I6" s="23">
        <v>732321</v>
      </c>
      <c r="J6" s="23">
        <v>2268299</v>
      </c>
      <c r="K6" s="23">
        <v>482385</v>
      </c>
      <c r="L6" s="23">
        <v>2631744</v>
      </c>
      <c r="M6" s="23">
        <v>276871</v>
      </c>
      <c r="N6" s="23">
        <v>3391000</v>
      </c>
      <c r="O6" s="23">
        <v>955537</v>
      </c>
      <c r="P6" s="23">
        <v>434041</v>
      </c>
      <c r="Q6" s="23">
        <v>3165</v>
      </c>
      <c r="R6" s="23">
        <v>1392743</v>
      </c>
      <c r="S6" s="23"/>
      <c r="T6" s="23"/>
      <c r="U6" s="23"/>
      <c r="V6" s="23"/>
      <c r="W6" s="23">
        <v>7052042</v>
      </c>
      <c r="X6" s="23">
        <v>8829798</v>
      </c>
      <c r="Y6" s="23">
        <v>-1777756</v>
      </c>
      <c r="Z6" s="24">
        <v>-20.13</v>
      </c>
      <c r="AA6" s="25">
        <v>18000000</v>
      </c>
    </row>
    <row r="7" spans="1:27" ht="12.75">
      <c r="A7" s="26" t="s">
        <v>34</v>
      </c>
      <c r="B7" s="20"/>
      <c r="C7" s="21"/>
      <c r="D7" s="21"/>
      <c r="E7" s="22">
        <v>2520000</v>
      </c>
      <c r="F7" s="23">
        <v>2580000</v>
      </c>
      <c r="G7" s="23">
        <v>422565</v>
      </c>
      <c r="H7" s="23">
        <v>326897</v>
      </c>
      <c r="I7" s="23">
        <v>163754</v>
      </c>
      <c r="J7" s="23">
        <v>913216</v>
      </c>
      <c r="K7" s="23">
        <v>126763</v>
      </c>
      <c r="L7" s="23">
        <v>111834</v>
      </c>
      <c r="M7" s="23">
        <v>543941</v>
      </c>
      <c r="N7" s="23">
        <v>782538</v>
      </c>
      <c r="O7" s="23">
        <v>22938</v>
      </c>
      <c r="P7" s="23">
        <v>621812</v>
      </c>
      <c r="Q7" s="23">
        <v>259089</v>
      </c>
      <c r="R7" s="23">
        <v>903839</v>
      </c>
      <c r="S7" s="23"/>
      <c r="T7" s="23"/>
      <c r="U7" s="23"/>
      <c r="V7" s="23"/>
      <c r="W7" s="23">
        <v>2599593</v>
      </c>
      <c r="X7" s="23">
        <v>2137753</v>
      </c>
      <c r="Y7" s="23">
        <v>461840</v>
      </c>
      <c r="Z7" s="24">
        <v>21.6</v>
      </c>
      <c r="AA7" s="25">
        <v>2580000</v>
      </c>
    </row>
    <row r="8" spans="1:27" ht="12.75">
      <c r="A8" s="26" t="s">
        <v>35</v>
      </c>
      <c r="B8" s="20"/>
      <c r="C8" s="21"/>
      <c r="D8" s="21"/>
      <c r="E8" s="22">
        <v>27198775</v>
      </c>
      <c r="F8" s="23">
        <v>33125840</v>
      </c>
      <c r="G8" s="23">
        <v>1185096</v>
      </c>
      <c r="H8" s="23">
        <v>1088753</v>
      </c>
      <c r="I8" s="23">
        <v>-145120</v>
      </c>
      <c r="J8" s="23">
        <v>2128729</v>
      </c>
      <c r="K8" s="23">
        <v>628705</v>
      </c>
      <c r="L8" s="23">
        <v>1071104</v>
      </c>
      <c r="M8" s="23">
        <v>-159936</v>
      </c>
      <c r="N8" s="23">
        <v>1539873</v>
      </c>
      <c r="O8" s="23">
        <v>750676</v>
      </c>
      <c r="P8" s="23">
        <v>152947</v>
      </c>
      <c r="Q8" s="23">
        <v>356269</v>
      </c>
      <c r="R8" s="23">
        <v>1259892</v>
      </c>
      <c r="S8" s="23"/>
      <c r="T8" s="23"/>
      <c r="U8" s="23"/>
      <c r="V8" s="23"/>
      <c r="W8" s="23">
        <v>4928494</v>
      </c>
      <c r="X8" s="23">
        <v>18247600</v>
      </c>
      <c r="Y8" s="23">
        <v>-13319106</v>
      </c>
      <c r="Z8" s="24">
        <v>-72.99</v>
      </c>
      <c r="AA8" s="25">
        <v>33125840</v>
      </c>
    </row>
    <row r="9" spans="1:27" ht="12.75">
      <c r="A9" s="26" t="s">
        <v>36</v>
      </c>
      <c r="B9" s="20"/>
      <c r="C9" s="21"/>
      <c r="D9" s="21"/>
      <c r="E9" s="22">
        <v>222636000</v>
      </c>
      <c r="F9" s="23">
        <v>222636000</v>
      </c>
      <c r="G9" s="23">
        <v>91378000</v>
      </c>
      <c r="H9" s="23">
        <v>2100000</v>
      </c>
      <c r="I9" s="23"/>
      <c r="J9" s="23">
        <v>93478000</v>
      </c>
      <c r="K9" s="23"/>
      <c r="L9" s="23">
        <v>521000</v>
      </c>
      <c r="M9" s="23">
        <v>73103000</v>
      </c>
      <c r="N9" s="23">
        <v>73624000</v>
      </c>
      <c r="O9" s="23"/>
      <c r="P9" s="23">
        <v>347000</v>
      </c>
      <c r="Q9" s="23">
        <v>54827000</v>
      </c>
      <c r="R9" s="23">
        <v>55174000</v>
      </c>
      <c r="S9" s="23"/>
      <c r="T9" s="23"/>
      <c r="U9" s="23"/>
      <c r="V9" s="23"/>
      <c r="W9" s="23">
        <v>222276000</v>
      </c>
      <c r="X9" s="23">
        <v>222636000</v>
      </c>
      <c r="Y9" s="23">
        <v>-360000</v>
      </c>
      <c r="Z9" s="24">
        <v>-0.16</v>
      </c>
      <c r="AA9" s="25">
        <v>222636000</v>
      </c>
    </row>
    <row r="10" spans="1:27" ht="12.75">
      <c r="A10" s="26" t="s">
        <v>37</v>
      </c>
      <c r="B10" s="20"/>
      <c r="C10" s="21"/>
      <c r="D10" s="21"/>
      <c r="E10" s="22">
        <v>64902000</v>
      </c>
      <c r="F10" s="23">
        <v>84380000</v>
      </c>
      <c r="G10" s="23">
        <v>27918000</v>
      </c>
      <c r="H10" s="23"/>
      <c r="I10" s="23"/>
      <c r="J10" s="23">
        <v>27918000</v>
      </c>
      <c r="K10" s="23">
        <v>1750000</v>
      </c>
      <c r="L10" s="23">
        <v>1750000</v>
      </c>
      <c r="M10" s="23">
        <v>21515000</v>
      </c>
      <c r="N10" s="23">
        <v>25015000</v>
      </c>
      <c r="O10" s="23">
        <v>1750000</v>
      </c>
      <c r="P10" s="23">
        <v>1750000</v>
      </c>
      <c r="Q10" s="23">
        <v>41469000</v>
      </c>
      <c r="R10" s="23">
        <v>44969000</v>
      </c>
      <c r="S10" s="23"/>
      <c r="T10" s="23"/>
      <c r="U10" s="23"/>
      <c r="V10" s="23"/>
      <c r="W10" s="23">
        <v>97902000</v>
      </c>
      <c r="X10" s="23">
        <v>84380000</v>
      </c>
      <c r="Y10" s="23">
        <v>13522000</v>
      </c>
      <c r="Z10" s="24">
        <v>16.03</v>
      </c>
      <c r="AA10" s="25">
        <v>84380000</v>
      </c>
    </row>
    <row r="11" spans="1:27" ht="12.75">
      <c r="A11" s="26" t="s">
        <v>38</v>
      </c>
      <c r="B11" s="20"/>
      <c r="C11" s="21"/>
      <c r="D11" s="21"/>
      <c r="E11" s="22">
        <v>11500000</v>
      </c>
      <c r="F11" s="23">
        <v>11500000</v>
      </c>
      <c r="G11" s="23">
        <v>605479</v>
      </c>
      <c r="H11" s="23">
        <v>1029016</v>
      </c>
      <c r="I11" s="23">
        <v>618140</v>
      </c>
      <c r="J11" s="23">
        <v>2252635</v>
      </c>
      <c r="K11" s="23">
        <v>662125</v>
      </c>
      <c r="L11" s="23">
        <v>518995</v>
      </c>
      <c r="M11" s="23">
        <v>356786</v>
      </c>
      <c r="N11" s="23">
        <v>1537906</v>
      </c>
      <c r="O11" s="23">
        <v>249050</v>
      </c>
      <c r="P11" s="23">
        <v>323426</v>
      </c>
      <c r="Q11" s="23">
        <v>908229</v>
      </c>
      <c r="R11" s="23">
        <v>1480705</v>
      </c>
      <c r="S11" s="23"/>
      <c r="T11" s="23"/>
      <c r="U11" s="23"/>
      <c r="V11" s="23"/>
      <c r="W11" s="23">
        <v>5271246</v>
      </c>
      <c r="X11" s="23">
        <v>7645040</v>
      </c>
      <c r="Y11" s="23">
        <v>-2373794</v>
      </c>
      <c r="Z11" s="24">
        <v>-31.05</v>
      </c>
      <c r="AA11" s="25">
        <v>11500000</v>
      </c>
    </row>
    <row r="12" spans="1:27" ht="12.75">
      <c r="A12" s="26" t="s">
        <v>39</v>
      </c>
      <c r="B12" s="20"/>
      <c r="C12" s="21"/>
      <c r="D12" s="21"/>
      <c r="E12" s="22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4"/>
      <c r="AA12" s="25"/>
    </row>
    <row r="13" spans="1:27" ht="12.75">
      <c r="A13" s="13" t="s">
        <v>40</v>
      </c>
      <c r="B13" s="20"/>
      <c r="C13" s="21"/>
      <c r="D13" s="21"/>
      <c r="E13" s="22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4"/>
      <c r="AA13" s="25"/>
    </row>
    <row r="14" spans="1:27" ht="12.75">
      <c r="A14" s="26" t="s">
        <v>41</v>
      </c>
      <c r="B14" s="20"/>
      <c r="C14" s="21"/>
      <c r="D14" s="21"/>
      <c r="E14" s="22">
        <v>-236009855</v>
      </c>
      <c r="F14" s="23">
        <v>-234623919</v>
      </c>
      <c r="G14" s="23">
        <v>-25617457</v>
      </c>
      <c r="H14" s="23">
        <v>-19842952</v>
      </c>
      <c r="I14" s="23">
        <v>-13917346</v>
      </c>
      <c r="J14" s="23">
        <v>-59377755</v>
      </c>
      <c r="K14" s="23">
        <v>-26167350</v>
      </c>
      <c r="L14" s="23">
        <v>-20376897</v>
      </c>
      <c r="M14" s="23">
        <v>-30228629</v>
      </c>
      <c r="N14" s="23">
        <v>-76772876</v>
      </c>
      <c r="O14" s="23">
        <v>-9961014</v>
      </c>
      <c r="P14" s="23">
        <v>-12634483</v>
      </c>
      <c r="Q14" s="23">
        <v>-13269129</v>
      </c>
      <c r="R14" s="23">
        <v>-35864626</v>
      </c>
      <c r="S14" s="23"/>
      <c r="T14" s="23"/>
      <c r="U14" s="23"/>
      <c r="V14" s="23"/>
      <c r="W14" s="23">
        <v>-172015257</v>
      </c>
      <c r="X14" s="23">
        <v>-176012448</v>
      </c>
      <c r="Y14" s="23">
        <v>3997191</v>
      </c>
      <c r="Z14" s="24">
        <v>-2.27</v>
      </c>
      <c r="AA14" s="25">
        <v>-234623919</v>
      </c>
    </row>
    <row r="15" spans="1:27" ht="12.75">
      <c r="A15" s="26" t="s">
        <v>42</v>
      </c>
      <c r="B15" s="20"/>
      <c r="C15" s="21"/>
      <c r="D15" s="21"/>
      <c r="E15" s="22">
        <v>-550000</v>
      </c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4"/>
      <c r="AA15" s="25"/>
    </row>
    <row r="16" spans="1:27" ht="12.75">
      <c r="A16" s="26" t="s">
        <v>43</v>
      </c>
      <c r="B16" s="20"/>
      <c r="C16" s="21"/>
      <c r="D16" s="21"/>
      <c r="E16" s="22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4"/>
      <c r="AA16" s="25"/>
    </row>
    <row r="17" spans="1:27" ht="12.75">
      <c r="A17" s="27" t="s">
        <v>44</v>
      </c>
      <c r="B17" s="28"/>
      <c r="C17" s="29">
        <f aca="true" t="shared" si="0" ref="C17:Y17">SUM(C6:C16)</f>
        <v>0</v>
      </c>
      <c r="D17" s="29">
        <f>SUM(D6:D16)</f>
        <v>0</v>
      </c>
      <c r="E17" s="30">
        <f t="shared" si="0"/>
        <v>112596920</v>
      </c>
      <c r="F17" s="31">
        <f t="shared" si="0"/>
        <v>137597921</v>
      </c>
      <c r="G17" s="31">
        <f t="shared" si="0"/>
        <v>97191794</v>
      </c>
      <c r="H17" s="31">
        <f t="shared" si="0"/>
        <v>-15062419</v>
      </c>
      <c r="I17" s="31">
        <f t="shared" si="0"/>
        <v>-12548251</v>
      </c>
      <c r="J17" s="31">
        <f t="shared" si="0"/>
        <v>69581124</v>
      </c>
      <c r="K17" s="31">
        <f t="shared" si="0"/>
        <v>-22517372</v>
      </c>
      <c r="L17" s="31">
        <f t="shared" si="0"/>
        <v>-13772220</v>
      </c>
      <c r="M17" s="31">
        <f t="shared" si="0"/>
        <v>65407033</v>
      </c>
      <c r="N17" s="31">
        <f t="shared" si="0"/>
        <v>29117441</v>
      </c>
      <c r="O17" s="31">
        <f t="shared" si="0"/>
        <v>-6232813</v>
      </c>
      <c r="P17" s="31">
        <f t="shared" si="0"/>
        <v>-9005257</v>
      </c>
      <c r="Q17" s="31">
        <f t="shared" si="0"/>
        <v>84553623</v>
      </c>
      <c r="R17" s="31">
        <f t="shared" si="0"/>
        <v>69315553</v>
      </c>
      <c r="S17" s="31">
        <f t="shared" si="0"/>
        <v>0</v>
      </c>
      <c r="T17" s="31">
        <f t="shared" si="0"/>
        <v>0</v>
      </c>
      <c r="U17" s="31">
        <f t="shared" si="0"/>
        <v>0</v>
      </c>
      <c r="V17" s="31">
        <f t="shared" si="0"/>
        <v>0</v>
      </c>
      <c r="W17" s="31">
        <f t="shared" si="0"/>
        <v>168014118</v>
      </c>
      <c r="X17" s="31">
        <f t="shared" si="0"/>
        <v>167863743</v>
      </c>
      <c r="Y17" s="31">
        <f t="shared" si="0"/>
        <v>150375</v>
      </c>
      <c r="Z17" s="32">
        <f>+IF(X17&lt;&gt;0,+(Y17/X17)*100,0)</f>
        <v>0.08958158403509446</v>
      </c>
      <c r="AA17" s="33">
        <f>SUM(AA6:AA16)</f>
        <v>137597921</v>
      </c>
    </row>
    <row r="18" spans="1:27" ht="4.5" customHeight="1">
      <c r="A18" s="34"/>
      <c r="B18" s="20"/>
      <c r="C18" s="21"/>
      <c r="D18" s="21"/>
      <c r="E18" s="22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4"/>
      <c r="AA18" s="25"/>
    </row>
    <row r="19" spans="1:27" ht="12.75">
      <c r="A19" s="13" t="s">
        <v>45</v>
      </c>
      <c r="B19" s="20"/>
      <c r="C19" s="21"/>
      <c r="D19" s="21"/>
      <c r="E19" s="22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4"/>
      <c r="AA19" s="25"/>
    </row>
    <row r="20" spans="1:27" ht="12.75">
      <c r="A20" s="13" t="s">
        <v>32</v>
      </c>
      <c r="B20" s="20"/>
      <c r="C20" s="35"/>
      <c r="D20" s="35"/>
      <c r="E20" s="36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8"/>
      <c r="AA20" s="39"/>
    </row>
    <row r="21" spans="1:27" ht="12.75">
      <c r="A21" s="26" t="s">
        <v>46</v>
      </c>
      <c r="B21" s="20"/>
      <c r="C21" s="21"/>
      <c r="D21" s="21"/>
      <c r="E21" s="22"/>
      <c r="F21" s="23"/>
      <c r="G21" s="40"/>
      <c r="H21" s="40"/>
      <c r="I21" s="40"/>
      <c r="J21" s="23"/>
      <c r="K21" s="40"/>
      <c r="L21" s="40"/>
      <c r="M21" s="23"/>
      <c r="N21" s="40"/>
      <c r="O21" s="40"/>
      <c r="P21" s="40"/>
      <c r="Q21" s="23"/>
      <c r="R21" s="40"/>
      <c r="S21" s="40"/>
      <c r="T21" s="23"/>
      <c r="U21" s="40"/>
      <c r="V21" s="40"/>
      <c r="W21" s="40"/>
      <c r="X21" s="23"/>
      <c r="Y21" s="40"/>
      <c r="Z21" s="41"/>
      <c r="AA21" s="42"/>
    </row>
    <row r="22" spans="1:27" ht="12.75">
      <c r="A22" s="26" t="s">
        <v>47</v>
      </c>
      <c r="B22" s="20"/>
      <c r="C22" s="21"/>
      <c r="D22" s="21"/>
      <c r="E22" s="43"/>
      <c r="F22" s="40"/>
      <c r="G22" s="23"/>
      <c r="H22" s="23"/>
      <c r="I22" s="23"/>
      <c r="J22" s="23"/>
      <c r="K22" s="23"/>
      <c r="L22" s="23"/>
      <c r="M22" s="40"/>
      <c r="N22" s="23"/>
      <c r="O22" s="23"/>
      <c r="P22" s="23"/>
      <c r="Q22" s="23"/>
      <c r="R22" s="23"/>
      <c r="S22" s="23"/>
      <c r="T22" s="40"/>
      <c r="U22" s="23"/>
      <c r="V22" s="23"/>
      <c r="W22" s="23"/>
      <c r="X22" s="23"/>
      <c r="Y22" s="23"/>
      <c r="Z22" s="24"/>
      <c r="AA22" s="25"/>
    </row>
    <row r="23" spans="1:27" ht="12.75">
      <c r="A23" s="26" t="s">
        <v>48</v>
      </c>
      <c r="B23" s="20"/>
      <c r="C23" s="44"/>
      <c r="D23" s="44"/>
      <c r="E23" s="22"/>
      <c r="F23" s="23"/>
      <c r="G23" s="40"/>
      <c r="H23" s="40"/>
      <c r="I23" s="40"/>
      <c r="J23" s="23"/>
      <c r="K23" s="40"/>
      <c r="L23" s="40"/>
      <c r="M23" s="23"/>
      <c r="N23" s="40"/>
      <c r="O23" s="40"/>
      <c r="P23" s="40"/>
      <c r="Q23" s="23"/>
      <c r="R23" s="40"/>
      <c r="S23" s="40"/>
      <c r="T23" s="23"/>
      <c r="U23" s="40"/>
      <c r="V23" s="40"/>
      <c r="W23" s="40"/>
      <c r="X23" s="23"/>
      <c r="Y23" s="40"/>
      <c r="Z23" s="41"/>
      <c r="AA23" s="42"/>
    </row>
    <row r="24" spans="1:27" ht="12.75">
      <c r="A24" s="26" t="s">
        <v>49</v>
      </c>
      <c r="B24" s="20"/>
      <c r="C24" s="21"/>
      <c r="D24" s="21"/>
      <c r="E24" s="22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4"/>
      <c r="AA24" s="25"/>
    </row>
    <row r="25" spans="1:27" ht="12.75">
      <c r="A25" s="13" t="s">
        <v>40</v>
      </c>
      <c r="B25" s="20"/>
      <c r="C25" s="21"/>
      <c r="D25" s="21"/>
      <c r="E25" s="22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4"/>
      <c r="AA25" s="25"/>
    </row>
    <row r="26" spans="1:27" ht="12.75">
      <c r="A26" s="26" t="s">
        <v>50</v>
      </c>
      <c r="B26" s="20"/>
      <c r="C26" s="21"/>
      <c r="D26" s="21"/>
      <c r="E26" s="22">
        <v>-112876920</v>
      </c>
      <c r="F26" s="23">
        <v>-141317920</v>
      </c>
      <c r="G26" s="23">
        <v>-10629291</v>
      </c>
      <c r="H26" s="23">
        <v>-8677687</v>
      </c>
      <c r="I26" s="23">
        <v>-7109094</v>
      </c>
      <c r="J26" s="23">
        <v>-26416072</v>
      </c>
      <c r="K26" s="23">
        <v>-20160077</v>
      </c>
      <c r="L26" s="23">
        <v>-10406762</v>
      </c>
      <c r="M26" s="23">
        <v>-23404069</v>
      </c>
      <c r="N26" s="23">
        <v>-53970908</v>
      </c>
      <c r="O26" s="23">
        <v>-6210390</v>
      </c>
      <c r="P26" s="23">
        <v>-7334386</v>
      </c>
      <c r="Q26" s="23">
        <v>-15216980</v>
      </c>
      <c r="R26" s="23">
        <v>-28761756</v>
      </c>
      <c r="S26" s="23"/>
      <c r="T26" s="23"/>
      <c r="U26" s="23"/>
      <c r="V26" s="23"/>
      <c r="W26" s="23">
        <v>-109148736</v>
      </c>
      <c r="X26" s="23">
        <v>-110852790</v>
      </c>
      <c r="Y26" s="23">
        <v>1704054</v>
      </c>
      <c r="Z26" s="24">
        <v>-1.54</v>
      </c>
      <c r="AA26" s="25">
        <v>-141317920</v>
      </c>
    </row>
    <row r="27" spans="1:27" ht="12.75">
      <c r="A27" s="27" t="s">
        <v>51</v>
      </c>
      <c r="B27" s="28"/>
      <c r="C27" s="29">
        <f aca="true" t="shared" si="1" ref="C27:Y27">SUM(C21:C26)</f>
        <v>0</v>
      </c>
      <c r="D27" s="29">
        <f>SUM(D21:D26)</f>
        <v>0</v>
      </c>
      <c r="E27" s="30">
        <f t="shared" si="1"/>
        <v>-112876920</v>
      </c>
      <c r="F27" s="31">
        <f t="shared" si="1"/>
        <v>-141317920</v>
      </c>
      <c r="G27" s="31">
        <f t="shared" si="1"/>
        <v>-10629291</v>
      </c>
      <c r="H27" s="31">
        <f t="shared" si="1"/>
        <v>-8677687</v>
      </c>
      <c r="I27" s="31">
        <f t="shared" si="1"/>
        <v>-7109094</v>
      </c>
      <c r="J27" s="31">
        <f t="shared" si="1"/>
        <v>-26416072</v>
      </c>
      <c r="K27" s="31">
        <f t="shared" si="1"/>
        <v>-20160077</v>
      </c>
      <c r="L27" s="31">
        <f t="shared" si="1"/>
        <v>-10406762</v>
      </c>
      <c r="M27" s="31">
        <f t="shared" si="1"/>
        <v>-23404069</v>
      </c>
      <c r="N27" s="31">
        <f t="shared" si="1"/>
        <v>-53970908</v>
      </c>
      <c r="O27" s="31">
        <f t="shared" si="1"/>
        <v>-6210390</v>
      </c>
      <c r="P27" s="31">
        <f t="shared" si="1"/>
        <v>-7334386</v>
      </c>
      <c r="Q27" s="31">
        <f t="shared" si="1"/>
        <v>-15216980</v>
      </c>
      <c r="R27" s="31">
        <f t="shared" si="1"/>
        <v>-28761756</v>
      </c>
      <c r="S27" s="31">
        <f t="shared" si="1"/>
        <v>0</v>
      </c>
      <c r="T27" s="31">
        <f t="shared" si="1"/>
        <v>0</v>
      </c>
      <c r="U27" s="31">
        <f t="shared" si="1"/>
        <v>0</v>
      </c>
      <c r="V27" s="31">
        <f t="shared" si="1"/>
        <v>0</v>
      </c>
      <c r="W27" s="31">
        <f t="shared" si="1"/>
        <v>-109148736</v>
      </c>
      <c r="X27" s="31">
        <f t="shared" si="1"/>
        <v>-110852790</v>
      </c>
      <c r="Y27" s="31">
        <f t="shared" si="1"/>
        <v>1704054</v>
      </c>
      <c r="Z27" s="32">
        <f>+IF(X27&lt;&gt;0,+(Y27/X27)*100,0)</f>
        <v>-1.5372224731556148</v>
      </c>
      <c r="AA27" s="33">
        <f>SUM(AA21:AA26)</f>
        <v>-141317920</v>
      </c>
    </row>
    <row r="28" spans="1:27" ht="4.5" customHeight="1">
      <c r="A28" s="34"/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2.75">
      <c r="A29" s="13" t="s">
        <v>52</v>
      </c>
      <c r="B29" s="20"/>
      <c r="C29" s="21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2.75">
      <c r="A30" s="13" t="s">
        <v>32</v>
      </c>
      <c r="B30" s="20"/>
      <c r="C30" s="21"/>
      <c r="D30" s="21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5"/>
    </row>
    <row r="31" spans="1:27" ht="12.75">
      <c r="A31" s="26" t="s">
        <v>53</v>
      </c>
      <c r="B31" s="20"/>
      <c r="C31" s="21"/>
      <c r="D31" s="21"/>
      <c r="E31" s="22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4"/>
      <c r="AA31" s="25"/>
    </row>
    <row r="32" spans="1:27" ht="12.75">
      <c r="A32" s="26" t="s">
        <v>54</v>
      </c>
      <c r="B32" s="20"/>
      <c r="C32" s="21"/>
      <c r="D32" s="21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4"/>
      <c r="AA32" s="25"/>
    </row>
    <row r="33" spans="1:27" ht="12.75">
      <c r="A33" s="26" t="s">
        <v>55</v>
      </c>
      <c r="B33" s="20"/>
      <c r="C33" s="21"/>
      <c r="D33" s="21"/>
      <c r="E33" s="22"/>
      <c r="F33" s="23"/>
      <c r="G33" s="23"/>
      <c r="H33" s="40"/>
      <c r="I33" s="40"/>
      <c r="J33" s="40"/>
      <c r="K33" s="23"/>
      <c r="L33" s="23"/>
      <c r="M33" s="23"/>
      <c r="N33" s="23"/>
      <c r="O33" s="40"/>
      <c r="P33" s="40"/>
      <c r="Q33" s="40"/>
      <c r="R33" s="23"/>
      <c r="S33" s="23"/>
      <c r="T33" s="23"/>
      <c r="U33" s="23"/>
      <c r="V33" s="40"/>
      <c r="W33" s="40"/>
      <c r="X33" s="40"/>
      <c r="Y33" s="23"/>
      <c r="Z33" s="24"/>
      <c r="AA33" s="25"/>
    </row>
    <row r="34" spans="1:27" ht="12.75">
      <c r="A34" s="13" t="s">
        <v>40</v>
      </c>
      <c r="B34" s="20"/>
      <c r="C34" s="21"/>
      <c r="D34" s="21"/>
      <c r="E34" s="22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4"/>
      <c r="AA34" s="25"/>
    </row>
    <row r="35" spans="1:27" ht="12.75">
      <c r="A35" s="26" t="s">
        <v>56</v>
      </c>
      <c r="B35" s="20"/>
      <c r="C35" s="21"/>
      <c r="D35" s="21"/>
      <c r="E35" s="22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4"/>
      <c r="AA35" s="25"/>
    </row>
    <row r="36" spans="1:27" ht="12.75">
      <c r="A36" s="27" t="s">
        <v>57</v>
      </c>
      <c r="B36" s="28"/>
      <c r="C36" s="29">
        <f aca="true" t="shared" si="2" ref="C36:Y36">SUM(C31:C35)</f>
        <v>0</v>
      </c>
      <c r="D36" s="29">
        <f>SUM(D31:D35)</f>
        <v>0</v>
      </c>
      <c r="E36" s="30">
        <f t="shared" si="2"/>
        <v>0</v>
      </c>
      <c r="F36" s="31">
        <f t="shared" si="2"/>
        <v>0</v>
      </c>
      <c r="G36" s="31">
        <f t="shared" si="2"/>
        <v>0</v>
      </c>
      <c r="H36" s="31">
        <f t="shared" si="2"/>
        <v>0</v>
      </c>
      <c r="I36" s="31">
        <f t="shared" si="2"/>
        <v>0</v>
      </c>
      <c r="J36" s="31">
        <f t="shared" si="2"/>
        <v>0</v>
      </c>
      <c r="K36" s="31">
        <f t="shared" si="2"/>
        <v>0</v>
      </c>
      <c r="L36" s="31">
        <f t="shared" si="2"/>
        <v>0</v>
      </c>
      <c r="M36" s="31">
        <f t="shared" si="2"/>
        <v>0</v>
      </c>
      <c r="N36" s="31">
        <f t="shared" si="2"/>
        <v>0</v>
      </c>
      <c r="O36" s="31">
        <f t="shared" si="2"/>
        <v>0</v>
      </c>
      <c r="P36" s="31">
        <f t="shared" si="2"/>
        <v>0</v>
      </c>
      <c r="Q36" s="31">
        <f t="shared" si="2"/>
        <v>0</v>
      </c>
      <c r="R36" s="31">
        <f t="shared" si="2"/>
        <v>0</v>
      </c>
      <c r="S36" s="31">
        <f t="shared" si="2"/>
        <v>0</v>
      </c>
      <c r="T36" s="31">
        <f t="shared" si="2"/>
        <v>0</v>
      </c>
      <c r="U36" s="31">
        <f t="shared" si="2"/>
        <v>0</v>
      </c>
      <c r="V36" s="31">
        <f t="shared" si="2"/>
        <v>0</v>
      </c>
      <c r="W36" s="31">
        <f t="shared" si="2"/>
        <v>0</v>
      </c>
      <c r="X36" s="31">
        <f t="shared" si="2"/>
        <v>0</v>
      </c>
      <c r="Y36" s="31">
        <f t="shared" si="2"/>
        <v>0</v>
      </c>
      <c r="Z36" s="32">
        <f>+IF(X36&lt;&gt;0,+(Y36/X36)*100,0)</f>
        <v>0</v>
      </c>
      <c r="AA36" s="33">
        <f>SUM(AA31:AA35)</f>
        <v>0</v>
      </c>
    </row>
    <row r="37" spans="1:27" ht="4.5" customHeight="1">
      <c r="A37" s="34"/>
      <c r="B37" s="20"/>
      <c r="C37" s="21"/>
      <c r="D37" s="21"/>
      <c r="E37" s="22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4"/>
      <c r="AA37" s="25"/>
    </row>
    <row r="38" spans="1:27" ht="12.75">
      <c r="A38" s="13" t="s">
        <v>58</v>
      </c>
      <c r="B38" s="20"/>
      <c r="C38" s="35">
        <f aca="true" t="shared" si="3" ref="C38:Y38">+C17+C27+C36</f>
        <v>0</v>
      </c>
      <c r="D38" s="35">
        <f>+D17+D27+D36</f>
        <v>0</v>
      </c>
      <c r="E38" s="36">
        <f t="shared" si="3"/>
        <v>-280000</v>
      </c>
      <c r="F38" s="37">
        <f t="shared" si="3"/>
        <v>-3719999</v>
      </c>
      <c r="G38" s="37">
        <f t="shared" si="3"/>
        <v>86562503</v>
      </c>
      <c r="H38" s="37">
        <f t="shared" si="3"/>
        <v>-23740106</v>
      </c>
      <c r="I38" s="37">
        <f t="shared" si="3"/>
        <v>-19657345</v>
      </c>
      <c r="J38" s="37">
        <f t="shared" si="3"/>
        <v>43165052</v>
      </c>
      <c r="K38" s="37">
        <f t="shared" si="3"/>
        <v>-42677449</v>
      </c>
      <c r="L38" s="37">
        <f t="shared" si="3"/>
        <v>-24178982</v>
      </c>
      <c r="M38" s="37">
        <f t="shared" si="3"/>
        <v>42002964</v>
      </c>
      <c r="N38" s="37">
        <f t="shared" si="3"/>
        <v>-24853467</v>
      </c>
      <c r="O38" s="37">
        <f t="shared" si="3"/>
        <v>-12443203</v>
      </c>
      <c r="P38" s="37">
        <f t="shared" si="3"/>
        <v>-16339643</v>
      </c>
      <c r="Q38" s="37">
        <f t="shared" si="3"/>
        <v>69336643</v>
      </c>
      <c r="R38" s="37">
        <f t="shared" si="3"/>
        <v>40553797</v>
      </c>
      <c r="S38" s="37">
        <f t="shared" si="3"/>
        <v>0</v>
      </c>
      <c r="T38" s="37">
        <f t="shared" si="3"/>
        <v>0</v>
      </c>
      <c r="U38" s="37">
        <f t="shared" si="3"/>
        <v>0</v>
      </c>
      <c r="V38" s="37">
        <f t="shared" si="3"/>
        <v>0</v>
      </c>
      <c r="W38" s="37">
        <f t="shared" si="3"/>
        <v>58865382</v>
      </c>
      <c r="X38" s="37">
        <f t="shared" si="3"/>
        <v>57010953</v>
      </c>
      <c r="Y38" s="37">
        <f t="shared" si="3"/>
        <v>1854429</v>
      </c>
      <c r="Z38" s="38">
        <f>+IF(X38&lt;&gt;0,+(Y38/X38)*100,0)</f>
        <v>3.252759167172666</v>
      </c>
      <c r="AA38" s="39">
        <f>+AA17+AA27+AA36</f>
        <v>-3719999</v>
      </c>
    </row>
    <row r="39" spans="1:27" ht="12.75">
      <c r="A39" s="26" t="s">
        <v>59</v>
      </c>
      <c r="B39" s="20"/>
      <c r="C39" s="35"/>
      <c r="D39" s="35"/>
      <c r="E39" s="36">
        <v>50000000</v>
      </c>
      <c r="F39" s="37">
        <v>180005001</v>
      </c>
      <c r="G39" s="37">
        <v>179402945</v>
      </c>
      <c r="H39" s="37">
        <v>265965448</v>
      </c>
      <c r="I39" s="37">
        <v>242225342</v>
      </c>
      <c r="J39" s="37">
        <v>179402945</v>
      </c>
      <c r="K39" s="37">
        <v>222567997</v>
      </c>
      <c r="L39" s="37">
        <v>179890548</v>
      </c>
      <c r="M39" s="37">
        <v>155711566</v>
      </c>
      <c r="N39" s="37">
        <v>222567997</v>
      </c>
      <c r="O39" s="37">
        <v>197714530</v>
      </c>
      <c r="P39" s="37">
        <v>185271327</v>
      </c>
      <c r="Q39" s="37">
        <v>168931684</v>
      </c>
      <c r="R39" s="37">
        <v>197714530</v>
      </c>
      <c r="S39" s="37"/>
      <c r="T39" s="37"/>
      <c r="U39" s="37"/>
      <c r="V39" s="37"/>
      <c r="W39" s="37">
        <v>179402945</v>
      </c>
      <c r="X39" s="37">
        <v>180005001</v>
      </c>
      <c r="Y39" s="37">
        <v>-602056</v>
      </c>
      <c r="Z39" s="38">
        <v>-0.33</v>
      </c>
      <c r="AA39" s="39">
        <v>180005001</v>
      </c>
    </row>
    <row r="40" spans="1:27" ht="12.75">
      <c r="A40" s="45" t="s">
        <v>60</v>
      </c>
      <c r="B40" s="46"/>
      <c r="C40" s="47"/>
      <c r="D40" s="47"/>
      <c r="E40" s="48">
        <v>49720000</v>
      </c>
      <c r="F40" s="49">
        <v>176285003</v>
      </c>
      <c r="G40" s="49">
        <v>265965448</v>
      </c>
      <c r="H40" s="49">
        <v>242225342</v>
      </c>
      <c r="I40" s="49">
        <v>222567997</v>
      </c>
      <c r="J40" s="49">
        <v>222567997</v>
      </c>
      <c r="K40" s="49">
        <v>179890548</v>
      </c>
      <c r="L40" s="49">
        <v>155711566</v>
      </c>
      <c r="M40" s="49">
        <v>197714530</v>
      </c>
      <c r="N40" s="49">
        <v>197714530</v>
      </c>
      <c r="O40" s="49">
        <v>185271327</v>
      </c>
      <c r="P40" s="49">
        <v>168931684</v>
      </c>
      <c r="Q40" s="49">
        <v>238268327</v>
      </c>
      <c r="R40" s="49">
        <v>238268327</v>
      </c>
      <c r="S40" s="49"/>
      <c r="T40" s="49"/>
      <c r="U40" s="49"/>
      <c r="V40" s="49"/>
      <c r="W40" s="49">
        <v>238268327</v>
      </c>
      <c r="X40" s="49">
        <v>237015955</v>
      </c>
      <c r="Y40" s="49">
        <v>1252372</v>
      </c>
      <c r="Z40" s="50">
        <v>0.53</v>
      </c>
      <c r="AA40" s="51">
        <v>176285003</v>
      </c>
    </row>
    <row r="41" spans="1:27" ht="12.75">
      <c r="A41" s="52" t="s">
        <v>88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  <row r="42" spans="1:27" ht="12.75">
      <c r="A42" s="54" t="s">
        <v>89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</row>
    <row r="43" spans="1:27" ht="12.75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4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2" t="s">
        <v>69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90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2.7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2.7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2.75">
      <c r="A6" s="26" t="s">
        <v>33</v>
      </c>
      <c r="B6" s="20"/>
      <c r="C6" s="21"/>
      <c r="D6" s="21"/>
      <c r="E6" s="22">
        <v>7800000</v>
      </c>
      <c r="F6" s="23">
        <v>7800000</v>
      </c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>
        <v>4875000</v>
      </c>
      <c r="Y6" s="23">
        <v>-4875000</v>
      </c>
      <c r="Z6" s="24">
        <v>-100</v>
      </c>
      <c r="AA6" s="25">
        <v>7800000</v>
      </c>
    </row>
    <row r="7" spans="1:27" ht="12.75">
      <c r="A7" s="26" t="s">
        <v>34</v>
      </c>
      <c r="B7" s="20"/>
      <c r="C7" s="21"/>
      <c r="D7" s="21"/>
      <c r="E7" s="22">
        <v>1140000</v>
      </c>
      <c r="F7" s="23">
        <v>1140000</v>
      </c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>
        <v>715000</v>
      </c>
      <c r="Y7" s="23">
        <v>-715000</v>
      </c>
      <c r="Z7" s="24">
        <v>-100</v>
      </c>
      <c r="AA7" s="25">
        <v>1140000</v>
      </c>
    </row>
    <row r="8" spans="1:27" ht="12.75">
      <c r="A8" s="26" t="s">
        <v>35</v>
      </c>
      <c r="B8" s="20"/>
      <c r="C8" s="21"/>
      <c r="D8" s="21"/>
      <c r="E8" s="22">
        <v>55163000</v>
      </c>
      <c r="F8" s="23">
        <v>55163000</v>
      </c>
      <c r="G8" s="23"/>
      <c r="H8" s="23"/>
      <c r="I8" s="23"/>
      <c r="J8" s="23"/>
      <c r="K8" s="23"/>
      <c r="L8" s="23">
        <v>26226</v>
      </c>
      <c r="M8" s="23"/>
      <c r="N8" s="23">
        <v>26226</v>
      </c>
      <c r="O8" s="23"/>
      <c r="P8" s="23"/>
      <c r="Q8" s="23"/>
      <c r="R8" s="23"/>
      <c r="S8" s="23"/>
      <c r="T8" s="23"/>
      <c r="U8" s="23"/>
      <c r="V8" s="23"/>
      <c r="W8" s="23">
        <v>26226</v>
      </c>
      <c r="X8" s="23">
        <v>34480000</v>
      </c>
      <c r="Y8" s="23">
        <v>-34453774</v>
      </c>
      <c r="Z8" s="24">
        <v>-99.92</v>
      </c>
      <c r="AA8" s="25">
        <v>55163000</v>
      </c>
    </row>
    <row r="9" spans="1:27" ht="12.75">
      <c r="A9" s="26" t="s">
        <v>36</v>
      </c>
      <c r="B9" s="20"/>
      <c r="C9" s="21"/>
      <c r="D9" s="21"/>
      <c r="E9" s="22">
        <v>226232000</v>
      </c>
      <c r="F9" s="23">
        <v>226232000</v>
      </c>
      <c r="G9" s="23"/>
      <c r="H9" s="23">
        <v>63822000</v>
      </c>
      <c r="I9" s="23">
        <v>5819000</v>
      </c>
      <c r="J9" s="23">
        <v>69641000</v>
      </c>
      <c r="K9" s="23"/>
      <c r="L9" s="23"/>
      <c r="M9" s="23">
        <v>141061000</v>
      </c>
      <c r="N9" s="23">
        <v>141061000</v>
      </c>
      <c r="O9" s="23"/>
      <c r="P9" s="23"/>
      <c r="Q9" s="23"/>
      <c r="R9" s="23"/>
      <c r="S9" s="23"/>
      <c r="T9" s="23"/>
      <c r="U9" s="23"/>
      <c r="V9" s="23"/>
      <c r="W9" s="23">
        <v>210702000</v>
      </c>
      <c r="X9" s="23">
        <v>226232000</v>
      </c>
      <c r="Y9" s="23">
        <v>-15530000</v>
      </c>
      <c r="Z9" s="24">
        <v>-6.86</v>
      </c>
      <c r="AA9" s="25">
        <v>226232000</v>
      </c>
    </row>
    <row r="10" spans="1:27" ht="12.75">
      <c r="A10" s="26" t="s">
        <v>37</v>
      </c>
      <c r="B10" s="20"/>
      <c r="C10" s="21"/>
      <c r="D10" s="21"/>
      <c r="E10" s="22">
        <v>93137000</v>
      </c>
      <c r="F10" s="23">
        <v>93137000</v>
      </c>
      <c r="G10" s="23"/>
      <c r="H10" s="23"/>
      <c r="I10" s="23"/>
      <c r="J10" s="23"/>
      <c r="K10" s="23">
        <v>23663000</v>
      </c>
      <c r="L10" s="23">
        <v>32251000</v>
      </c>
      <c r="M10" s="23"/>
      <c r="N10" s="23">
        <v>55914000</v>
      </c>
      <c r="O10" s="23"/>
      <c r="P10" s="23"/>
      <c r="Q10" s="23"/>
      <c r="R10" s="23"/>
      <c r="S10" s="23"/>
      <c r="T10" s="23"/>
      <c r="U10" s="23"/>
      <c r="V10" s="23"/>
      <c r="W10" s="23">
        <v>55914000</v>
      </c>
      <c r="X10" s="23">
        <v>93137000</v>
      </c>
      <c r="Y10" s="23">
        <v>-37223000</v>
      </c>
      <c r="Z10" s="24">
        <v>-39.97</v>
      </c>
      <c r="AA10" s="25">
        <v>93137000</v>
      </c>
    </row>
    <row r="11" spans="1:27" ht="12.75">
      <c r="A11" s="26" t="s">
        <v>38</v>
      </c>
      <c r="B11" s="20"/>
      <c r="C11" s="21"/>
      <c r="D11" s="21"/>
      <c r="E11" s="22">
        <v>750000</v>
      </c>
      <c r="F11" s="23">
        <v>750000</v>
      </c>
      <c r="G11" s="23"/>
      <c r="H11" s="23"/>
      <c r="I11" s="23">
        <v>111010</v>
      </c>
      <c r="J11" s="23">
        <v>111010</v>
      </c>
      <c r="K11" s="23">
        <v>284691</v>
      </c>
      <c r="L11" s="23">
        <v>374830</v>
      </c>
      <c r="M11" s="23">
        <v>441128</v>
      </c>
      <c r="N11" s="23">
        <v>1100649</v>
      </c>
      <c r="O11" s="23">
        <v>671926</v>
      </c>
      <c r="P11" s="23">
        <v>654653</v>
      </c>
      <c r="Q11" s="23"/>
      <c r="R11" s="23">
        <v>1326579</v>
      </c>
      <c r="S11" s="23"/>
      <c r="T11" s="23"/>
      <c r="U11" s="23"/>
      <c r="V11" s="23"/>
      <c r="W11" s="23">
        <v>2538238</v>
      </c>
      <c r="X11" s="23">
        <v>465000</v>
      </c>
      <c r="Y11" s="23">
        <v>2073238</v>
      </c>
      <c r="Z11" s="24">
        <v>445.86</v>
      </c>
      <c r="AA11" s="25">
        <v>750000</v>
      </c>
    </row>
    <row r="12" spans="1:27" ht="12.75">
      <c r="A12" s="26" t="s">
        <v>39</v>
      </c>
      <c r="B12" s="20"/>
      <c r="C12" s="21"/>
      <c r="D12" s="21"/>
      <c r="E12" s="22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4"/>
      <c r="AA12" s="25"/>
    </row>
    <row r="13" spans="1:27" ht="12.75">
      <c r="A13" s="13" t="s">
        <v>40</v>
      </c>
      <c r="B13" s="20"/>
      <c r="C13" s="21"/>
      <c r="D13" s="21"/>
      <c r="E13" s="22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4"/>
      <c r="AA13" s="25"/>
    </row>
    <row r="14" spans="1:27" ht="12.75">
      <c r="A14" s="26" t="s">
        <v>41</v>
      </c>
      <c r="B14" s="20"/>
      <c r="C14" s="21"/>
      <c r="D14" s="21"/>
      <c r="E14" s="22">
        <v>-168267239</v>
      </c>
      <c r="F14" s="23">
        <v>-168267239</v>
      </c>
      <c r="G14" s="23"/>
      <c r="H14" s="23"/>
      <c r="I14" s="23">
        <v>-2814388</v>
      </c>
      <c r="J14" s="23">
        <v>-2814388</v>
      </c>
      <c r="K14" s="23">
        <v>-1791451</v>
      </c>
      <c r="L14" s="23">
        <v>-4362763</v>
      </c>
      <c r="M14" s="23">
        <v>-8729312</v>
      </c>
      <c r="N14" s="23">
        <v>-14883526</v>
      </c>
      <c r="O14" s="23">
        <v>-3875639</v>
      </c>
      <c r="P14" s="23">
        <v>-6643783</v>
      </c>
      <c r="Q14" s="23"/>
      <c r="R14" s="23">
        <v>-10519422</v>
      </c>
      <c r="S14" s="23"/>
      <c r="T14" s="23"/>
      <c r="U14" s="23"/>
      <c r="V14" s="23"/>
      <c r="W14" s="23">
        <v>-28217336</v>
      </c>
      <c r="X14" s="23">
        <v>-118633688</v>
      </c>
      <c r="Y14" s="23">
        <v>90416352</v>
      </c>
      <c r="Z14" s="24">
        <v>-76.21</v>
      </c>
      <c r="AA14" s="25">
        <v>-168267239</v>
      </c>
    </row>
    <row r="15" spans="1:27" ht="12.75">
      <c r="A15" s="26" t="s">
        <v>42</v>
      </c>
      <c r="B15" s="20"/>
      <c r="C15" s="21"/>
      <c r="D15" s="21"/>
      <c r="E15" s="22"/>
      <c r="F15" s="23"/>
      <c r="G15" s="23"/>
      <c r="H15" s="23"/>
      <c r="I15" s="23">
        <v>-15</v>
      </c>
      <c r="J15" s="23">
        <v>-15</v>
      </c>
      <c r="K15" s="23">
        <v>-1597</v>
      </c>
      <c r="L15" s="23"/>
      <c r="M15" s="23"/>
      <c r="N15" s="23">
        <v>-1597</v>
      </c>
      <c r="O15" s="23"/>
      <c r="P15" s="23"/>
      <c r="Q15" s="23"/>
      <c r="R15" s="23"/>
      <c r="S15" s="23"/>
      <c r="T15" s="23"/>
      <c r="U15" s="23"/>
      <c r="V15" s="23"/>
      <c r="W15" s="23">
        <v>-1612</v>
      </c>
      <c r="X15" s="23"/>
      <c r="Y15" s="23">
        <v>-1612</v>
      </c>
      <c r="Z15" s="24"/>
      <c r="AA15" s="25"/>
    </row>
    <row r="16" spans="1:27" ht="12.75">
      <c r="A16" s="26" t="s">
        <v>43</v>
      </c>
      <c r="B16" s="20"/>
      <c r="C16" s="21"/>
      <c r="D16" s="21"/>
      <c r="E16" s="22">
        <v>-49259938</v>
      </c>
      <c r="F16" s="23">
        <v>-49259938</v>
      </c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>
        <v>-47471900</v>
      </c>
      <c r="Y16" s="23">
        <v>47471900</v>
      </c>
      <c r="Z16" s="24">
        <v>-100</v>
      </c>
      <c r="AA16" s="25">
        <v>-49259938</v>
      </c>
    </row>
    <row r="17" spans="1:27" ht="12.75">
      <c r="A17" s="27" t="s">
        <v>44</v>
      </c>
      <c r="B17" s="28"/>
      <c r="C17" s="29">
        <f aca="true" t="shared" si="0" ref="C17:Y17">SUM(C6:C16)</f>
        <v>0</v>
      </c>
      <c r="D17" s="29">
        <f>SUM(D6:D16)</f>
        <v>0</v>
      </c>
      <c r="E17" s="30">
        <f t="shared" si="0"/>
        <v>166694823</v>
      </c>
      <c r="F17" s="31">
        <f t="shared" si="0"/>
        <v>166694823</v>
      </c>
      <c r="G17" s="31">
        <f t="shared" si="0"/>
        <v>0</v>
      </c>
      <c r="H17" s="31">
        <f t="shared" si="0"/>
        <v>63822000</v>
      </c>
      <c r="I17" s="31">
        <f t="shared" si="0"/>
        <v>3115607</v>
      </c>
      <c r="J17" s="31">
        <f t="shared" si="0"/>
        <v>66937607</v>
      </c>
      <c r="K17" s="31">
        <f t="shared" si="0"/>
        <v>22154643</v>
      </c>
      <c r="L17" s="31">
        <f t="shared" si="0"/>
        <v>28289293</v>
      </c>
      <c r="M17" s="31">
        <f t="shared" si="0"/>
        <v>132772816</v>
      </c>
      <c r="N17" s="31">
        <f t="shared" si="0"/>
        <v>183216752</v>
      </c>
      <c r="O17" s="31">
        <f t="shared" si="0"/>
        <v>-3203713</v>
      </c>
      <c r="P17" s="31">
        <f t="shared" si="0"/>
        <v>-5989130</v>
      </c>
      <c r="Q17" s="31">
        <f t="shared" si="0"/>
        <v>0</v>
      </c>
      <c r="R17" s="31">
        <f t="shared" si="0"/>
        <v>-9192843</v>
      </c>
      <c r="S17" s="31">
        <f t="shared" si="0"/>
        <v>0</v>
      </c>
      <c r="T17" s="31">
        <f t="shared" si="0"/>
        <v>0</v>
      </c>
      <c r="U17" s="31">
        <f t="shared" si="0"/>
        <v>0</v>
      </c>
      <c r="V17" s="31">
        <f t="shared" si="0"/>
        <v>0</v>
      </c>
      <c r="W17" s="31">
        <f t="shared" si="0"/>
        <v>240961516</v>
      </c>
      <c r="X17" s="31">
        <f t="shared" si="0"/>
        <v>193798412</v>
      </c>
      <c r="Y17" s="31">
        <f t="shared" si="0"/>
        <v>47163104</v>
      </c>
      <c r="Z17" s="32">
        <f>+IF(X17&lt;&gt;0,+(Y17/X17)*100,0)</f>
        <v>24.33616638716317</v>
      </c>
      <c r="AA17" s="33">
        <f>SUM(AA6:AA16)</f>
        <v>166694823</v>
      </c>
    </row>
    <row r="18" spans="1:27" ht="4.5" customHeight="1">
      <c r="A18" s="34"/>
      <c r="B18" s="20"/>
      <c r="C18" s="21"/>
      <c r="D18" s="21"/>
      <c r="E18" s="22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4"/>
      <c r="AA18" s="25"/>
    </row>
    <row r="19" spans="1:27" ht="12.75">
      <c r="A19" s="13" t="s">
        <v>45</v>
      </c>
      <c r="B19" s="20"/>
      <c r="C19" s="21"/>
      <c r="D19" s="21"/>
      <c r="E19" s="22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4"/>
      <c r="AA19" s="25"/>
    </row>
    <row r="20" spans="1:27" ht="12.75">
      <c r="A20" s="13" t="s">
        <v>32</v>
      </c>
      <c r="B20" s="20"/>
      <c r="C20" s="35"/>
      <c r="D20" s="35"/>
      <c r="E20" s="36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8"/>
      <c r="AA20" s="39"/>
    </row>
    <row r="21" spans="1:27" ht="12.75">
      <c r="A21" s="26" t="s">
        <v>46</v>
      </c>
      <c r="B21" s="20"/>
      <c r="C21" s="21"/>
      <c r="D21" s="21"/>
      <c r="E21" s="22"/>
      <c r="F21" s="23"/>
      <c r="G21" s="40"/>
      <c r="H21" s="40"/>
      <c r="I21" s="40"/>
      <c r="J21" s="23"/>
      <c r="K21" s="40"/>
      <c r="L21" s="40"/>
      <c r="M21" s="23"/>
      <c r="N21" s="40"/>
      <c r="O21" s="40"/>
      <c r="P21" s="40"/>
      <c r="Q21" s="23"/>
      <c r="R21" s="40"/>
      <c r="S21" s="40"/>
      <c r="T21" s="23"/>
      <c r="U21" s="40"/>
      <c r="V21" s="40"/>
      <c r="W21" s="40"/>
      <c r="X21" s="23"/>
      <c r="Y21" s="40"/>
      <c r="Z21" s="41"/>
      <c r="AA21" s="42"/>
    </row>
    <row r="22" spans="1:27" ht="12.75">
      <c r="A22" s="26" t="s">
        <v>47</v>
      </c>
      <c r="B22" s="20"/>
      <c r="C22" s="21"/>
      <c r="D22" s="21"/>
      <c r="E22" s="43"/>
      <c r="F22" s="40"/>
      <c r="G22" s="23"/>
      <c r="H22" s="23"/>
      <c r="I22" s="23"/>
      <c r="J22" s="23"/>
      <c r="K22" s="23"/>
      <c r="L22" s="23"/>
      <c r="M22" s="40"/>
      <c r="N22" s="23"/>
      <c r="O22" s="23"/>
      <c r="P22" s="23"/>
      <c r="Q22" s="23"/>
      <c r="R22" s="23"/>
      <c r="S22" s="23"/>
      <c r="T22" s="40"/>
      <c r="U22" s="23"/>
      <c r="V22" s="23"/>
      <c r="W22" s="23"/>
      <c r="X22" s="23"/>
      <c r="Y22" s="23"/>
      <c r="Z22" s="24"/>
      <c r="AA22" s="25"/>
    </row>
    <row r="23" spans="1:27" ht="12.75">
      <c r="A23" s="26" t="s">
        <v>48</v>
      </c>
      <c r="B23" s="20"/>
      <c r="C23" s="44"/>
      <c r="D23" s="44"/>
      <c r="E23" s="22"/>
      <c r="F23" s="23"/>
      <c r="G23" s="40"/>
      <c r="H23" s="40"/>
      <c r="I23" s="40"/>
      <c r="J23" s="23"/>
      <c r="K23" s="40"/>
      <c r="L23" s="40"/>
      <c r="M23" s="23"/>
      <c r="N23" s="40"/>
      <c r="O23" s="40"/>
      <c r="P23" s="40"/>
      <c r="Q23" s="23"/>
      <c r="R23" s="40"/>
      <c r="S23" s="40"/>
      <c r="T23" s="23"/>
      <c r="U23" s="40"/>
      <c r="V23" s="40"/>
      <c r="W23" s="40"/>
      <c r="X23" s="23"/>
      <c r="Y23" s="40"/>
      <c r="Z23" s="41"/>
      <c r="AA23" s="42"/>
    </row>
    <row r="24" spans="1:27" ht="12.75">
      <c r="A24" s="26" t="s">
        <v>49</v>
      </c>
      <c r="B24" s="20"/>
      <c r="C24" s="21"/>
      <c r="D24" s="21"/>
      <c r="E24" s="22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4"/>
      <c r="AA24" s="25"/>
    </row>
    <row r="25" spans="1:27" ht="12.75">
      <c r="A25" s="13" t="s">
        <v>40</v>
      </c>
      <c r="B25" s="20"/>
      <c r="C25" s="21"/>
      <c r="D25" s="21"/>
      <c r="E25" s="22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4"/>
      <c r="AA25" s="25"/>
    </row>
    <row r="26" spans="1:27" ht="12.75">
      <c r="A26" s="26" t="s">
        <v>50</v>
      </c>
      <c r="B26" s="20"/>
      <c r="C26" s="21"/>
      <c r="D26" s="21"/>
      <c r="E26" s="22"/>
      <c r="F26" s="23"/>
      <c r="G26" s="23"/>
      <c r="H26" s="23"/>
      <c r="I26" s="23"/>
      <c r="J26" s="23"/>
      <c r="K26" s="23">
        <v>-9205610</v>
      </c>
      <c r="L26" s="23">
        <v>-7402602</v>
      </c>
      <c r="M26" s="23">
        <v>-13085748</v>
      </c>
      <c r="N26" s="23">
        <v>-29693960</v>
      </c>
      <c r="O26" s="23"/>
      <c r="P26" s="23">
        <v>-5181220</v>
      </c>
      <c r="Q26" s="23"/>
      <c r="R26" s="23">
        <v>-5181220</v>
      </c>
      <c r="S26" s="23"/>
      <c r="T26" s="23"/>
      <c r="U26" s="23"/>
      <c r="V26" s="23"/>
      <c r="W26" s="23">
        <v>-34875180</v>
      </c>
      <c r="X26" s="23"/>
      <c r="Y26" s="23">
        <v>-34875180</v>
      </c>
      <c r="Z26" s="24"/>
      <c r="AA26" s="25"/>
    </row>
    <row r="27" spans="1:27" ht="12.75">
      <c r="A27" s="27" t="s">
        <v>51</v>
      </c>
      <c r="B27" s="28"/>
      <c r="C27" s="29">
        <f aca="true" t="shared" si="1" ref="C27:Y27">SUM(C21:C26)</f>
        <v>0</v>
      </c>
      <c r="D27" s="29">
        <f>SUM(D21:D26)</f>
        <v>0</v>
      </c>
      <c r="E27" s="30">
        <f t="shared" si="1"/>
        <v>0</v>
      </c>
      <c r="F27" s="31">
        <f t="shared" si="1"/>
        <v>0</v>
      </c>
      <c r="G27" s="31">
        <f t="shared" si="1"/>
        <v>0</v>
      </c>
      <c r="H27" s="31">
        <f t="shared" si="1"/>
        <v>0</v>
      </c>
      <c r="I27" s="31">
        <f t="shared" si="1"/>
        <v>0</v>
      </c>
      <c r="J27" s="31">
        <f t="shared" si="1"/>
        <v>0</v>
      </c>
      <c r="K27" s="31">
        <f t="shared" si="1"/>
        <v>-9205610</v>
      </c>
      <c r="L27" s="31">
        <f t="shared" si="1"/>
        <v>-7402602</v>
      </c>
      <c r="M27" s="31">
        <f t="shared" si="1"/>
        <v>-13085748</v>
      </c>
      <c r="N27" s="31">
        <f t="shared" si="1"/>
        <v>-29693960</v>
      </c>
      <c r="O27" s="31">
        <f t="shared" si="1"/>
        <v>0</v>
      </c>
      <c r="P27" s="31">
        <f t="shared" si="1"/>
        <v>-5181220</v>
      </c>
      <c r="Q27" s="31">
        <f t="shared" si="1"/>
        <v>0</v>
      </c>
      <c r="R27" s="31">
        <f t="shared" si="1"/>
        <v>-5181220</v>
      </c>
      <c r="S27" s="31">
        <f t="shared" si="1"/>
        <v>0</v>
      </c>
      <c r="T27" s="31">
        <f t="shared" si="1"/>
        <v>0</v>
      </c>
      <c r="U27" s="31">
        <f t="shared" si="1"/>
        <v>0</v>
      </c>
      <c r="V27" s="31">
        <f t="shared" si="1"/>
        <v>0</v>
      </c>
      <c r="W27" s="31">
        <f t="shared" si="1"/>
        <v>-34875180</v>
      </c>
      <c r="X27" s="31">
        <f t="shared" si="1"/>
        <v>0</v>
      </c>
      <c r="Y27" s="31">
        <f t="shared" si="1"/>
        <v>-34875180</v>
      </c>
      <c r="Z27" s="32">
        <f>+IF(X27&lt;&gt;0,+(Y27/X27)*100,0)</f>
        <v>0</v>
      </c>
      <c r="AA27" s="33">
        <f>SUM(AA21:AA26)</f>
        <v>0</v>
      </c>
    </row>
    <row r="28" spans="1:27" ht="4.5" customHeight="1">
      <c r="A28" s="34"/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2.75">
      <c r="A29" s="13" t="s">
        <v>52</v>
      </c>
      <c r="B29" s="20"/>
      <c r="C29" s="21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2.75">
      <c r="A30" s="13" t="s">
        <v>32</v>
      </c>
      <c r="B30" s="20"/>
      <c r="C30" s="21"/>
      <c r="D30" s="21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5"/>
    </row>
    <row r="31" spans="1:27" ht="12.75">
      <c r="A31" s="26" t="s">
        <v>53</v>
      </c>
      <c r="B31" s="20"/>
      <c r="C31" s="21"/>
      <c r="D31" s="21"/>
      <c r="E31" s="22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4"/>
      <c r="AA31" s="25"/>
    </row>
    <row r="32" spans="1:27" ht="12.75">
      <c r="A32" s="26" t="s">
        <v>54</v>
      </c>
      <c r="B32" s="20"/>
      <c r="C32" s="21"/>
      <c r="D32" s="21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4"/>
      <c r="AA32" s="25"/>
    </row>
    <row r="33" spans="1:27" ht="12.75">
      <c r="A33" s="26" t="s">
        <v>55</v>
      </c>
      <c r="B33" s="20"/>
      <c r="C33" s="21"/>
      <c r="D33" s="21"/>
      <c r="E33" s="22"/>
      <c r="F33" s="23"/>
      <c r="G33" s="23"/>
      <c r="H33" s="40"/>
      <c r="I33" s="40"/>
      <c r="J33" s="40"/>
      <c r="K33" s="23"/>
      <c r="L33" s="23"/>
      <c r="M33" s="23"/>
      <c r="N33" s="23"/>
      <c r="O33" s="40"/>
      <c r="P33" s="40"/>
      <c r="Q33" s="40"/>
      <c r="R33" s="23"/>
      <c r="S33" s="23"/>
      <c r="T33" s="23"/>
      <c r="U33" s="23"/>
      <c r="V33" s="40"/>
      <c r="W33" s="40"/>
      <c r="X33" s="40"/>
      <c r="Y33" s="23"/>
      <c r="Z33" s="24"/>
      <c r="AA33" s="25"/>
    </row>
    <row r="34" spans="1:27" ht="12.75">
      <c r="A34" s="13" t="s">
        <v>40</v>
      </c>
      <c r="B34" s="20"/>
      <c r="C34" s="21"/>
      <c r="D34" s="21"/>
      <c r="E34" s="22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4"/>
      <c r="AA34" s="25"/>
    </row>
    <row r="35" spans="1:27" ht="12.75">
      <c r="A35" s="26" t="s">
        <v>56</v>
      </c>
      <c r="B35" s="20"/>
      <c r="C35" s="21"/>
      <c r="D35" s="21"/>
      <c r="E35" s="22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4"/>
      <c r="AA35" s="25"/>
    </row>
    <row r="36" spans="1:27" ht="12.75">
      <c r="A36" s="27" t="s">
        <v>57</v>
      </c>
      <c r="B36" s="28"/>
      <c r="C36" s="29">
        <f aca="true" t="shared" si="2" ref="C36:Y36">SUM(C31:C35)</f>
        <v>0</v>
      </c>
      <c r="D36" s="29">
        <f>SUM(D31:D35)</f>
        <v>0</v>
      </c>
      <c r="E36" s="30">
        <f t="shared" si="2"/>
        <v>0</v>
      </c>
      <c r="F36" s="31">
        <f t="shared" si="2"/>
        <v>0</v>
      </c>
      <c r="G36" s="31">
        <f t="shared" si="2"/>
        <v>0</v>
      </c>
      <c r="H36" s="31">
        <f t="shared" si="2"/>
        <v>0</v>
      </c>
      <c r="I36" s="31">
        <f t="shared" si="2"/>
        <v>0</v>
      </c>
      <c r="J36" s="31">
        <f t="shared" si="2"/>
        <v>0</v>
      </c>
      <c r="K36" s="31">
        <f t="shared" si="2"/>
        <v>0</v>
      </c>
      <c r="L36" s="31">
        <f t="shared" si="2"/>
        <v>0</v>
      </c>
      <c r="M36" s="31">
        <f t="shared" si="2"/>
        <v>0</v>
      </c>
      <c r="N36" s="31">
        <f t="shared" si="2"/>
        <v>0</v>
      </c>
      <c r="O36" s="31">
        <f t="shared" si="2"/>
        <v>0</v>
      </c>
      <c r="P36" s="31">
        <f t="shared" si="2"/>
        <v>0</v>
      </c>
      <c r="Q36" s="31">
        <f t="shared" si="2"/>
        <v>0</v>
      </c>
      <c r="R36" s="31">
        <f t="shared" si="2"/>
        <v>0</v>
      </c>
      <c r="S36" s="31">
        <f t="shared" si="2"/>
        <v>0</v>
      </c>
      <c r="T36" s="31">
        <f t="shared" si="2"/>
        <v>0</v>
      </c>
      <c r="U36" s="31">
        <f t="shared" si="2"/>
        <v>0</v>
      </c>
      <c r="V36" s="31">
        <f t="shared" si="2"/>
        <v>0</v>
      </c>
      <c r="W36" s="31">
        <f t="shared" si="2"/>
        <v>0</v>
      </c>
      <c r="X36" s="31">
        <f t="shared" si="2"/>
        <v>0</v>
      </c>
      <c r="Y36" s="31">
        <f t="shared" si="2"/>
        <v>0</v>
      </c>
      <c r="Z36" s="32">
        <f>+IF(X36&lt;&gt;0,+(Y36/X36)*100,0)</f>
        <v>0</v>
      </c>
      <c r="AA36" s="33">
        <f>SUM(AA31:AA35)</f>
        <v>0</v>
      </c>
    </row>
    <row r="37" spans="1:27" ht="4.5" customHeight="1">
      <c r="A37" s="34"/>
      <c r="B37" s="20"/>
      <c r="C37" s="21"/>
      <c r="D37" s="21"/>
      <c r="E37" s="22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4"/>
      <c r="AA37" s="25"/>
    </row>
    <row r="38" spans="1:27" ht="12.75">
      <c r="A38" s="13" t="s">
        <v>58</v>
      </c>
      <c r="B38" s="20"/>
      <c r="C38" s="35">
        <f aca="true" t="shared" si="3" ref="C38:Y38">+C17+C27+C36</f>
        <v>0</v>
      </c>
      <c r="D38" s="35">
        <f>+D17+D27+D36</f>
        <v>0</v>
      </c>
      <c r="E38" s="36">
        <f t="shared" si="3"/>
        <v>166694823</v>
      </c>
      <c r="F38" s="37">
        <f t="shared" si="3"/>
        <v>166694823</v>
      </c>
      <c r="G38" s="37">
        <f t="shared" si="3"/>
        <v>0</v>
      </c>
      <c r="H38" s="37">
        <f t="shared" si="3"/>
        <v>63822000</v>
      </c>
      <c r="I38" s="37">
        <f t="shared" si="3"/>
        <v>3115607</v>
      </c>
      <c r="J38" s="37">
        <f t="shared" si="3"/>
        <v>66937607</v>
      </c>
      <c r="K38" s="37">
        <f t="shared" si="3"/>
        <v>12949033</v>
      </c>
      <c r="L38" s="37">
        <f t="shared" si="3"/>
        <v>20886691</v>
      </c>
      <c r="M38" s="37">
        <f t="shared" si="3"/>
        <v>119687068</v>
      </c>
      <c r="N38" s="37">
        <f t="shared" si="3"/>
        <v>153522792</v>
      </c>
      <c r="O38" s="37">
        <f t="shared" si="3"/>
        <v>-3203713</v>
      </c>
      <c r="P38" s="37">
        <f t="shared" si="3"/>
        <v>-11170350</v>
      </c>
      <c r="Q38" s="37">
        <f t="shared" si="3"/>
        <v>0</v>
      </c>
      <c r="R38" s="37">
        <f t="shared" si="3"/>
        <v>-14374063</v>
      </c>
      <c r="S38" s="37">
        <f t="shared" si="3"/>
        <v>0</v>
      </c>
      <c r="T38" s="37">
        <f t="shared" si="3"/>
        <v>0</v>
      </c>
      <c r="U38" s="37">
        <f t="shared" si="3"/>
        <v>0</v>
      </c>
      <c r="V38" s="37">
        <f t="shared" si="3"/>
        <v>0</v>
      </c>
      <c r="W38" s="37">
        <f t="shared" si="3"/>
        <v>206086336</v>
      </c>
      <c r="X38" s="37">
        <f t="shared" si="3"/>
        <v>193798412</v>
      </c>
      <c r="Y38" s="37">
        <f t="shared" si="3"/>
        <v>12287924</v>
      </c>
      <c r="Z38" s="38">
        <f>+IF(X38&lt;&gt;0,+(Y38/X38)*100,0)</f>
        <v>6.340570014577828</v>
      </c>
      <c r="AA38" s="39">
        <f>+AA17+AA27+AA36</f>
        <v>166694823</v>
      </c>
    </row>
    <row r="39" spans="1:27" ht="12.75">
      <c r="A39" s="26" t="s">
        <v>59</v>
      </c>
      <c r="B39" s="20"/>
      <c r="C39" s="35"/>
      <c r="D39" s="35"/>
      <c r="E39" s="36"/>
      <c r="F39" s="37"/>
      <c r="G39" s="37"/>
      <c r="H39" s="37"/>
      <c r="I39" s="37">
        <v>63822000</v>
      </c>
      <c r="J39" s="37"/>
      <c r="K39" s="37">
        <v>66937607</v>
      </c>
      <c r="L39" s="37">
        <v>79886640</v>
      </c>
      <c r="M39" s="37">
        <v>100773331</v>
      </c>
      <c r="N39" s="37">
        <v>66937607</v>
      </c>
      <c r="O39" s="37">
        <v>220460399</v>
      </c>
      <c r="P39" s="37">
        <v>217256686</v>
      </c>
      <c r="Q39" s="37"/>
      <c r="R39" s="37">
        <v>220460399</v>
      </c>
      <c r="S39" s="37"/>
      <c r="T39" s="37"/>
      <c r="U39" s="37"/>
      <c r="V39" s="37"/>
      <c r="W39" s="37"/>
      <c r="X39" s="37"/>
      <c r="Y39" s="37"/>
      <c r="Z39" s="38"/>
      <c r="AA39" s="39"/>
    </row>
    <row r="40" spans="1:27" ht="12.75">
      <c r="A40" s="45" t="s">
        <v>60</v>
      </c>
      <c r="B40" s="46"/>
      <c r="C40" s="47"/>
      <c r="D40" s="47"/>
      <c r="E40" s="48">
        <v>166694823</v>
      </c>
      <c r="F40" s="49">
        <v>166694823</v>
      </c>
      <c r="G40" s="49"/>
      <c r="H40" s="49">
        <v>63822000</v>
      </c>
      <c r="I40" s="49">
        <v>66937607</v>
      </c>
      <c r="J40" s="49">
        <v>66937607</v>
      </c>
      <c r="K40" s="49">
        <v>79886640</v>
      </c>
      <c r="L40" s="49">
        <v>100773331</v>
      </c>
      <c r="M40" s="49">
        <v>220460399</v>
      </c>
      <c r="N40" s="49">
        <v>220460399</v>
      </c>
      <c r="O40" s="49">
        <v>217256686</v>
      </c>
      <c r="P40" s="49">
        <v>206086336</v>
      </c>
      <c r="Q40" s="49"/>
      <c r="R40" s="49">
        <v>206086336</v>
      </c>
      <c r="S40" s="49"/>
      <c r="T40" s="49"/>
      <c r="U40" s="49"/>
      <c r="V40" s="49"/>
      <c r="W40" s="49">
        <v>206086336</v>
      </c>
      <c r="X40" s="49">
        <v>193798412</v>
      </c>
      <c r="Y40" s="49">
        <v>12287924</v>
      </c>
      <c r="Z40" s="50">
        <v>6.34</v>
      </c>
      <c r="AA40" s="51">
        <v>166694823</v>
      </c>
    </row>
    <row r="41" spans="1:27" ht="12.75">
      <c r="A41" s="52" t="s">
        <v>88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  <row r="42" spans="1:27" ht="12.75">
      <c r="A42" s="54" t="s">
        <v>89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</row>
    <row r="43" spans="1:27" ht="12.75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4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2" t="s">
        <v>70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90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2.7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2.7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2.75">
      <c r="A6" s="26" t="s">
        <v>33</v>
      </c>
      <c r="B6" s="20"/>
      <c r="C6" s="21"/>
      <c r="D6" s="21"/>
      <c r="E6" s="22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4"/>
      <c r="AA6" s="25"/>
    </row>
    <row r="7" spans="1:27" ht="12.75">
      <c r="A7" s="26" t="s">
        <v>34</v>
      </c>
      <c r="B7" s="20"/>
      <c r="C7" s="21">
        <v>52255363</v>
      </c>
      <c r="D7" s="21"/>
      <c r="E7" s="22">
        <v>54567924</v>
      </c>
      <c r="F7" s="23">
        <v>54567924</v>
      </c>
      <c r="G7" s="23"/>
      <c r="H7" s="23"/>
      <c r="I7" s="23"/>
      <c r="J7" s="23"/>
      <c r="K7" s="23"/>
      <c r="L7" s="23"/>
      <c r="M7" s="23"/>
      <c r="N7" s="23"/>
      <c r="O7" s="23">
        <v>3228412</v>
      </c>
      <c r="P7" s="23">
        <v>22927072</v>
      </c>
      <c r="Q7" s="23"/>
      <c r="R7" s="23">
        <v>26155484</v>
      </c>
      <c r="S7" s="23"/>
      <c r="T7" s="23"/>
      <c r="U7" s="23"/>
      <c r="V7" s="23"/>
      <c r="W7" s="23">
        <v>26155484</v>
      </c>
      <c r="X7" s="23">
        <v>39295092</v>
      </c>
      <c r="Y7" s="23">
        <v>-13139608</v>
      </c>
      <c r="Z7" s="24">
        <v>-33.44</v>
      </c>
      <c r="AA7" s="25">
        <v>54567924</v>
      </c>
    </row>
    <row r="8" spans="1:27" ht="12.75">
      <c r="A8" s="26" t="s">
        <v>35</v>
      </c>
      <c r="B8" s="20"/>
      <c r="C8" s="21">
        <v>3534150</v>
      </c>
      <c r="D8" s="21"/>
      <c r="E8" s="22">
        <v>761335</v>
      </c>
      <c r="F8" s="23">
        <v>761335</v>
      </c>
      <c r="G8" s="23">
        <v>44422</v>
      </c>
      <c r="H8" s="23">
        <v>-6864774</v>
      </c>
      <c r="I8" s="23">
        <v>-2102604</v>
      </c>
      <c r="J8" s="23">
        <v>-8922956</v>
      </c>
      <c r="K8" s="23">
        <v>503000</v>
      </c>
      <c r="L8" s="23">
        <v>193438</v>
      </c>
      <c r="M8" s="23"/>
      <c r="N8" s="23">
        <v>696438</v>
      </c>
      <c r="O8" s="23">
        <v>388592</v>
      </c>
      <c r="P8" s="23">
        <v>372578</v>
      </c>
      <c r="Q8" s="23"/>
      <c r="R8" s="23">
        <v>761170</v>
      </c>
      <c r="S8" s="23"/>
      <c r="T8" s="23"/>
      <c r="U8" s="23"/>
      <c r="V8" s="23"/>
      <c r="W8" s="23">
        <v>-7465348</v>
      </c>
      <c r="X8" s="23">
        <v>692347</v>
      </c>
      <c r="Y8" s="23">
        <v>-8157695</v>
      </c>
      <c r="Z8" s="24">
        <v>-1178.27</v>
      </c>
      <c r="AA8" s="25">
        <v>761335</v>
      </c>
    </row>
    <row r="9" spans="1:27" ht="12.75">
      <c r="A9" s="26" t="s">
        <v>36</v>
      </c>
      <c r="B9" s="20"/>
      <c r="C9" s="21">
        <v>986782564</v>
      </c>
      <c r="D9" s="21"/>
      <c r="E9" s="22">
        <v>751753145</v>
      </c>
      <c r="F9" s="23">
        <v>751753145</v>
      </c>
      <c r="G9" s="23"/>
      <c r="H9" s="23">
        <v>147301680</v>
      </c>
      <c r="I9" s="23">
        <v>260750000</v>
      </c>
      <c r="J9" s="23">
        <v>408051680</v>
      </c>
      <c r="K9" s="23"/>
      <c r="L9" s="23">
        <v>1558000</v>
      </c>
      <c r="M9" s="23">
        <v>207992000</v>
      </c>
      <c r="N9" s="23">
        <v>209550000</v>
      </c>
      <c r="O9" s="23"/>
      <c r="P9" s="23"/>
      <c r="Q9" s="23"/>
      <c r="R9" s="23"/>
      <c r="S9" s="23"/>
      <c r="T9" s="23"/>
      <c r="U9" s="23"/>
      <c r="V9" s="23"/>
      <c r="W9" s="23">
        <v>617601680</v>
      </c>
      <c r="X9" s="23">
        <v>751753145</v>
      </c>
      <c r="Y9" s="23">
        <v>-134151465</v>
      </c>
      <c r="Z9" s="24">
        <v>-17.85</v>
      </c>
      <c r="AA9" s="25">
        <v>751753145</v>
      </c>
    </row>
    <row r="10" spans="1:27" ht="12.75">
      <c r="A10" s="26" t="s">
        <v>37</v>
      </c>
      <c r="B10" s="20"/>
      <c r="C10" s="21"/>
      <c r="D10" s="21"/>
      <c r="E10" s="22">
        <v>678880000</v>
      </c>
      <c r="F10" s="23">
        <v>678880000</v>
      </c>
      <c r="G10" s="23"/>
      <c r="H10" s="23"/>
      <c r="I10" s="23">
        <v>133387000</v>
      </c>
      <c r="J10" s="23">
        <v>133387000</v>
      </c>
      <c r="K10" s="23">
        <v>75600000</v>
      </c>
      <c r="L10" s="23"/>
      <c r="M10" s="23">
        <v>196984000</v>
      </c>
      <c r="N10" s="23">
        <v>272584000</v>
      </c>
      <c r="O10" s="23">
        <v>32400000</v>
      </c>
      <c r="P10" s="23"/>
      <c r="Q10" s="23"/>
      <c r="R10" s="23">
        <v>32400000</v>
      </c>
      <c r="S10" s="23"/>
      <c r="T10" s="23"/>
      <c r="U10" s="23"/>
      <c r="V10" s="23"/>
      <c r="W10" s="23">
        <v>438371000</v>
      </c>
      <c r="X10" s="23">
        <v>519030250</v>
      </c>
      <c r="Y10" s="23">
        <v>-80659250</v>
      </c>
      <c r="Z10" s="24">
        <v>-15.54</v>
      </c>
      <c r="AA10" s="25">
        <v>678880000</v>
      </c>
    </row>
    <row r="11" spans="1:27" ht="12.75">
      <c r="A11" s="26" t="s">
        <v>38</v>
      </c>
      <c r="B11" s="20"/>
      <c r="C11" s="21">
        <v>22967725</v>
      </c>
      <c r="D11" s="21"/>
      <c r="E11" s="22">
        <v>10983602</v>
      </c>
      <c r="F11" s="23">
        <v>10983602</v>
      </c>
      <c r="G11" s="23">
        <v>1521949</v>
      </c>
      <c r="H11" s="23">
        <v>3681180</v>
      </c>
      <c r="I11" s="23">
        <v>1983022</v>
      </c>
      <c r="J11" s="23">
        <v>7186151</v>
      </c>
      <c r="K11" s="23">
        <v>2640495</v>
      </c>
      <c r="L11" s="23">
        <v>3662109</v>
      </c>
      <c r="M11" s="23">
        <v>3093409</v>
      </c>
      <c r="N11" s="23">
        <v>9396013</v>
      </c>
      <c r="O11" s="23">
        <v>3093409</v>
      </c>
      <c r="P11" s="23"/>
      <c r="Q11" s="23"/>
      <c r="R11" s="23">
        <v>3093409</v>
      </c>
      <c r="S11" s="23"/>
      <c r="T11" s="23"/>
      <c r="U11" s="23"/>
      <c r="V11" s="23"/>
      <c r="W11" s="23">
        <v>19675573</v>
      </c>
      <c r="X11" s="23">
        <v>8666418</v>
      </c>
      <c r="Y11" s="23">
        <v>11009155</v>
      </c>
      <c r="Z11" s="24">
        <v>127.03</v>
      </c>
      <c r="AA11" s="25">
        <v>10983602</v>
      </c>
    </row>
    <row r="12" spans="1:27" ht="12.75">
      <c r="A12" s="26" t="s">
        <v>39</v>
      </c>
      <c r="B12" s="20"/>
      <c r="C12" s="21"/>
      <c r="D12" s="21"/>
      <c r="E12" s="22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4"/>
      <c r="AA12" s="25"/>
    </row>
    <row r="13" spans="1:27" ht="12.75">
      <c r="A13" s="13" t="s">
        <v>40</v>
      </c>
      <c r="B13" s="20"/>
      <c r="C13" s="21"/>
      <c r="D13" s="21"/>
      <c r="E13" s="22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4"/>
      <c r="AA13" s="25"/>
    </row>
    <row r="14" spans="1:27" ht="12.75">
      <c r="A14" s="26" t="s">
        <v>41</v>
      </c>
      <c r="B14" s="20"/>
      <c r="C14" s="21">
        <v>-810988000</v>
      </c>
      <c r="D14" s="21"/>
      <c r="E14" s="22">
        <v>-703303327</v>
      </c>
      <c r="F14" s="23">
        <v>-703303327</v>
      </c>
      <c r="G14" s="23">
        <v>8583929</v>
      </c>
      <c r="H14" s="23">
        <v>-53494611</v>
      </c>
      <c r="I14" s="23">
        <v>-53045958</v>
      </c>
      <c r="J14" s="23">
        <v>-97956640</v>
      </c>
      <c r="K14" s="23">
        <v>-68123639</v>
      </c>
      <c r="L14" s="23">
        <v>-43303836</v>
      </c>
      <c r="M14" s="23">
        <v>-45015268</v>
      </c>
      <c r="N14" s="23">
        <v>-156442743</v>
      </c>
      <c r="O14" s="23">
        <v>-58269212</v>
      </c>
      <c r="P14" s="23">
        <v>-46794986</v>
      </c>
      <c r="Q14" s="23"/>
      <c r="R14" s="23">
        <v>-105064198</v>
      </c>
      <c r="S14" s="23"/>
      <c r="T14" s="23"/>
      <c r="U14" s="23"/>
      <c r="V14" s="23"/>
      <c r="W14" s="23">
        <v>-359463581</v>
      </c>
      <c r="X14" s="23"/>
      <c r="Y14" s="23">
        <v>-359463581</v>
      </c>
      <c r="Z14" s="24"/>
      <c r="AA14" s="25">
        <v>-703303327</v>
      </c>
    </row>
    <row r="15" spans="1:27" ht="12.75">
      <c r="A15" s="26" t="s">
        <v>42</v>
      </c>
      <c r="B15" s="20"/>
      <c r="C15" s="21">
        <v>-787021</v>
      </c>
      <c r="D15" s="21"/>
      <c r="E15" s="22">
        <v>-289042</v>
      </c>
      <c r="F15" s="23">
        <v>-289042</v>
      </c>
      <c r="G15" s="23"/>
      <c r="H15" s="23">
        <v>-248496</v>
      </c>
      <c r="I15" s="23"/>
      <c r="J15" s="23">
        <v>-248496</v>
      </c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>
        <v>-248496</v>
      </c>
      <c r="X15" s="23"/>
      <c r="Y15" s="23">
        <v>-248496</v>
      </c>
      <c r="Z15" s="24"/>
      <c r="AA15" s="25">
        <v>-289042</v>
      </c>
    </row>
    <row r="16" spans="1:27" ht="12.75">
      <c r="A16" s="26" t="s">
        <v>43</v>
      </c>
      <c r="B16" s="20"/>
      <c r="C16" s="21"/>
      <c r="D16" s="21"/>
      <c r="E16" s="22">
        <v>-23807433</v>
      </c>
      <c r="F16" s="23">
        <v>-23807433</v>
      </c>
      <c r="G16" s="23"/>
      <c r="H16" s="23"/>
      <c r="I16" s="23"/>
      <c r="J16" s="23"/>
      <c r="K16" s="23"/>
      <c r="L16" s="23">
        <v>-4656229</v>
      </c>
      <c r="M16" s="23"/>
      <c r="N16" s="23">
        <v>-4656229</v>
      </c>
      <c r="O16" s="23"/>
      <c r="P16" s="23">
        <v>-13482824</v>
      </c>
      <c r="Q16" s="23"/>
      <c r="R16" s="23">
        <v>-13482824</v>
      </c>
      <c r="S16" s="23"/>
      <c r="T16" s="23"/>
      <c r="U16" s="23"/>
      <c r="V16" s="23"/>
      <c r="W16" s="23">
        <v>-18139053</v>
      </c>
      <c r="X16" s="23"/>
      <c r="Y16" s="23">
        <v>-18139053</v>
      </c>
      <c r="Z16" s="24"/>
      <c r="AA16" s="25">
        <v>-23807433</v>
      </c>
    </row>
    <row r="17" spans="1:27" ht="12.75">
      <c r="A17" s="27" t="s">
        <v>44</v>
      </c>
      <c r="B17" s="28"/>
      <c r="C17" s="29">
        <f aca="true" t="shared" si="0" ref="C17:Y17">SUM(C6:C16)</f>
        <v>253764781</v>
      </c>
      <c r="D17" s="29">
        <f>SUM(D6:D16)</f>
        <v>0</v>
      </c>
      <c r="E17" s="30">
        <f t="shared" si="0"/>
        <v>769546204</v>
      </c>
      <c r="F17" s="31">
        <f t="shared" si="0"/>
        <v>769546204</v>
      </c>
      <c r="G17" s="31">
        <f t="shared" si="0"/>
        <v>10150300</v>
      </c>
      <c r="H17" s="31">
        <f t="shared" si="0"/>
        <v>90374979</v>
      </c>
      <c r="I17" s="31">
        <f t="shared" si="0"/>
        <v>340971460</v>
      </c>
      <c r="J17" s="31">
        <f t="shared" si="0"/>
        <v>441496739</v>
      </c>
      <c r="K17" s="31">
        <f t="shared" si="0"/>
        <v>10619856</v>
      </c>
      <c r="L17" s="31">
        <f t="shared" si="0"/>
        <v>-42546518</v>
      </c>
      <c r="M17" s="31">
        <f t="shared" si="0"/>
        <v>363054141</v>
      </c>
      <c r="N17" s="31">
        <f t="shared" si="0"/>
        <v>331127479</v>
      </c>
      <c r="O17" s="31">
        <f t="shared" si="0"/>
        <v>-19158799</v>
      </c>
      <c r="P17" s="31">
        <f t="shared" si="0"/>
        <v>-36978160</v>
      </c>
      <c r="Q17" s="31">
        <f t="shared" si="0"/>
        <v>0</v>
      </c>
      <c r="R17" s="31">
        <f t="shared" si="0"/>
        <v>-56136959</v>
      </c>
      <c r="S17" s="31">
        <f t="shared" si="0"/>
        <v>0</v>
      </c>
      <c r="T17" s="31">
        <f t="shared" si="0"/>
        <v>0</v>
      </c>
      <c r="U17" s="31">
        <f t="shared" si="0"/>
        <v>0</v>
      </c>
      <c r="V17" s="31">
        <f t="shared" si="0"/>
        <v>0</v>
      </c>
      <c r="W17" s="31">
        <f t="shared" si="0"/>
        <v>716487259</v>
      </c>
      <c r="X17" s="31">
        <f t="shared" si="0"/>
        <v>1319437252</v>
      </c>
      <c r="Y17" s="31">
        <f t="shared" si="0"/>
        <v>-602949993</v>
      </c>
      <c r="Z17" s="32">
        <f>+IF(X17&lt;&gt;0,+(Y17/X17)*100,0)</f>
        <v>-45.697511729796155</v>
      </c>
      <c r="AA17" s="33">
        <f>SUM(AA6:AA16)</f>
        <v>769546204</v>
      </c>
    </row>
    <row r="18" spans="1:27" ht="4.5" customHeight="1">
      <c r="A18" s="34"/>
      <c r="B18" s="20"/>
      <c r="C18" s="21"/>
      <c r="D18" s="21"/>
      <c r="E18" s="22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4"/>
      <c r="AA18" s="25"/>
    </row>
    <row r="19" spans="1:27" ht="12.75">
      <c r="A19" s="13" t="s">
        <v>45</v>
      </c>
      <c r="B19" s="20"/>
      <c r="C19" s="21"/>
      <c r="D19" s="21"/>
      <c r="E19" s="22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4"/>
      <c r="AA19" s="25"/>
    </row>
    <row r="20" spans="1:27" ht="12.75">
      <c r="A20" s="13" t="s">
        <v>32</v>
      </c>
      <c r="B20" s="20"/>
      <c r="C20" s="35"/>
      <c r="D20" s="35"/>
      <c r="E20" s="36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8"/>
      <c r="AA20" s="39"/>
    </row>
    <row r="21" spans="1:27" ht="12.75">
      <c r="A21" s="26" t="s">
        <v>46</v>
      </c>
      <c r="B21" s="20"/>
      <c r="C21" s="21"/>
      <c r="D21" s="21"/>
      <c r="E21" s="22"/>
      <c r="F21" s="23"/>
      <c r="G21" s="40">
        <v>1</v>
      </c>
      <c r="H21" s="40">
        <v>-5623248</v>
      </c>
      <c r="I21" s="40"/>
      <c r="J21" s="23">
        <v>-5623247</v>
      </c>
      <c r="K21" s="40"/>
      <c r="L21" s="40"/>
      <c r="M21" s="23"/>
      <c r="N21" s="40"/>
      <c r="O21" s="40"/>
      <c r="P21" s="40"/>
      <c r="Q21" s="23"/>
      <c r="R21" s="40"/>
      <c r="S21" s="40"/>
      <c r="T21" s="23"/>
      <c r="U21" s="40"/>
      <c r="V21" s="40"/>
      <c r="W21" s="40">
        <v>-5623247</v>
      </c>
      <c r="X21" s="23"/>
      <c r="Y21" s="40">
        <v>-5623247</v>
      </c>
      <c r="Z21" s="41"/>
      <c r="AA21" s="42"/>
    </row>
    <row r="22" spans="1:27" ht="12.75">
      <c r="A22" s="26" t="s">
        <v>47</v>
      </c>
      <c r="B22" s="20"/>
      <c r="C22" s="21"/>
      <c r="D22" s="21"/>
      <c r="E22" s="43"/>
      <c r="F22" s="40"/>
      <c r="G22" s="23"/>
      <c r="H22" s="23"/>
      <c r="I22" s="23"/>
      <c r="J22" s="23"/>
      <c r="K22" s="23"/>
      <c r="L22" s="23"/>
      <c r="M22" s="40"/>
      <c r="N22" s="23"/>
      <c r="O22" s="23"/>
      <c r="P22" s="23"/>
      <c r="Q22" s="23"/>
      <c r="R22" s="23"/>
      <c r="S22" s="23"/>
      <c r="T22" s="40"/>
      <c r="U22" s="23"/>
      <c r="V22" s="23"/>
      <c r="W22" s="23"/>
      <c r="X22" s="23"/>
      <c r="Y22" s="23"/>
      <c r="Z22" s="24"/>
      <c r="AA22" s="25"/>
    </row>
    <row r="23" spans="1:27" ht="12.75">
      <c r="A23" s="26" t="s">
        <v>48</v>
      </c>
      <c r="B23" s="20"/>
      <c r="C23" s="44"/>
      <c r="D23" s="44"/>
      <c r="E23" s="22"/>
      <c r="F23" s="23"/>
      <c r="G23" s="40"/>
      <c r="H23" s="40"/>
      <c r="I23" s="40"/>
      <c r="J23" s="23"/>
      <c r="K23" s="40"/>
      <c r="L23" s="40"/>
      <c r="M23" s="23"/>
      <c r="N23" s="40"/>
      <c r="O23" s="40"/>
      <c r="P23" s="40"/>
      <c r="Q23" s="23"/>
      <c r="R23" s="40"/>
      <c r="S23" s="40"/>
      <c r="T23" s="23"/>
      <c r="U23" s="40"/>
      <c r="V23" s="40"/>
      <c r="W23" s="40"/>
      <c r="X23" s="23"/>
      <c r="Y23" s="40"/>
      <c r="Z23" s="41"/>
      <c r="AA23" s="42"/>
    </row>
    <row r="24" spans="1:27" ht="12.75">
      <c r="A24" s="26" t="s">
        <v>49</v>
      </c>
      <c r="B24" s="20"/>
      <c r="C24" s="21"/>
      <c r="D24" s="21"/>
      <c r="E24" s="22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4"/>
      <c r="AA24" s="25"/>
    </row>
    <row r="25" spans="1:27" ht="12.75">
      <c r="A25" s="13" t="s">
        <v>40</v>
      </c>
      <c r="B25" s="20"/>
      <c r="C25" s="21"/>
      <c r="D25" s="21"/>
      <c r="E25" s="22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4"/>
      <c r="AA25" s="25"/>
    </row>
    <row r="26" spans="1:27" ht="12.75">
      <c r="A26" s="26" t="s">
        <v>50</v>
      </c>
      <c r="B26" s="20"/>
      <c r="C26" s="21">
        <v>-168675438</v>
      </c>
      <c r="D26" s="21"/>
      <c r="E26" s="22">
        <v>-719503017</v>
      </c>
      <c r="F26" s="23">
        <v>-719503017</v>
      </c>
      <c r="G26" s="23"/>
      <c r="H26" s="23"/>
      <c r="I26" s="23">
        <v>-47672694</v>
      </c>
      <c r="J26" s="23">
        <v>-47672694</v>
      </c>
      <c r="K26" s="23">
        <v>-47474704</v>
      </c>
      <c r="L26" s="23">
        <v>-43171705</v>
      </c>
      <c r="M26" s="23">
        <v>-58073015</v>
      </c>
      <c r="N26" s="23">
        <v>-148719424</v>
      </c>
      <c r="O26" s="23">
        <v>-35963188</v>
      </c>
      <c r="P26" s="23">
        <v>-66892571</v>
      </c>
      <c r="Q26" s="23"/>
      <c r="R26" s="23">
        <v>-102855759</v>
      </c>
      <c r="S26" s="23"/>
      <c r="T26" s="23"/>
      <c r="U26" s="23"/>
      <c r="V26" s="23"/>
      <c r="W26" s="23">
        <v>-299247877</v>
      </c>
      <c r="X26" s="23"/>
      <c r="Y26" s="23">
        <v>-299247877</v>
      </c>
      <c r="Z26" s="24"/>
      <c r="AA26" s="25">
        <v>-719503017</v>
      </c>
    </row>
    <row r="27" spans="1:27" ht="12.75">
      <c r="A27" s="27" t="s">
        <v>51</v>
      </c>
      <c r="B27" s="28"/>
      <c r="C27" s="29">
        <f aca="true" t="shared" si="1" ref="C27:Y27">SUM(C21:C26)</f>
        <v>-168675438</v>
      </c>
      <c r="D27" s="29">
        <f>SUM(D21:D26)</f>
        <v>0</v>
      </c>
      <c r="E27" s="30">
        <f t="shared" si="1"/>
        <v>-719503017</v>
      </c>
      <c r="F27" s="31">
        <f t="shared" si="1"/>
        <v>-719503017</v>
      </c>
      <c r="G27" s="31">
        <f t="shared" si="1"/>
        <v>1</v>
      </c>
      <c r="H27" s="31">
        <f t="shared" si="1"/>
        <v>-5623248</v>
      </c>
      <c r="I27" s="31">
        <f t="shared" si="1"/>
        <v>-47672694</v>
      </c>
      <c r="J27" s="31">
        <f t="shared" si="1"/>
        <v>-53295941</v>
      </c>
      <c r="K27" s="31">
        <f t="shared" si="1"/>
        <v>-47474704</v>
      </c>
      <c r="L27" s="31">
        <f t="shared" si="1"/>
        <v>-43171705</v>
      </c>
      <c r="M27" s="31">
        <f t="shared" si="1"/>
        <v>-58073015</v>
      </c>
      <c r="N27" s="31">
        <f t="shared" si="1"/>
        <v>-148719424</v>
      </c>
      <c r="O27" s="31">
        <f t="shared" si="1"/>
        <v>-35963188</v>
      </c>
      <c r="P27" s="31">
        <f t="shared" si="1"/>
        <v>-66892571</v>
      </c>
      <c r="Q27" s="31">
        <f t="shared" si="1"/>
        <v>0</v>
      </c>
      <c r="R27" s="31">
        <f t="shared" si="1"/>
        <v>-102855759</v>
      </c>
      <c r="S27" s="31">
        <f t="shared" si="1"/>
        <v>0</v>
      </c>
      <c r="T27" s="31">
        <f t="shared" si="1"/>
        <v>0</v>
      </c>
      <c r="U27" s="31">
        <f t="shared" si="1"/>
        <v>0</v>
      </c>
      <c r="V27" s="31">
        <f t="shared" si="1"/>
        <v>0</v>
      </c>
      <c r="W27" s="31">
        <f t="shared" si="1"/>
        <v>-304871124</v>
      </c>
      <c r="X27" s="31">
        <f t="shared" si="1"/>
        <v>0</v>
      </c>
      <c r="Y27" s="31">
        <f t="shared" si="1"/>
        <v>-304871124</v>
      </c>
      <c r="Z27" s="32">
        <f>+IF(X27&lt;&gt;0,+(Y27/X27)*100,0)</f>
        <v>0</v>
      </c>
      <c r="AA27" s="33">
        <f>SUM(AA21:AA26)</f>
        <v>-719503017</v>
      </c>
    </row>
    <row r="28" spans="1:27" ht="4.5" customHeight="1">
      <c r="A28" s="34"/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2.75">
      <c r="A29" s="13" t="s">
        <v>52</v>
      </c>
      <c r="B29" s="20"/>
      <c r="C29" s="21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2.75">
      <c r="A30" s="13" t="s">
        <v>32</v>
      </c>
      <c r="B30" s="20"/>
      <c r="C30" s="21"/>
      <c r="D30" s="21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5"/>
    </row>
    <row r="31" spans="1:27" ht="12.75">
      <c r="A31" s="26" t="s">
        <v>53</v>
      </c>
      <c r="B31" s="20"/>
      <c r="C31" s="21"/>
      <c r="D31" s="21"/>
      <c r="E31" s="22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4"/>
      <c r="AA31" s="25"/>
    </row>
    <row r="32" spans="1:27" ht="12.75">
      <c r="A32" s="26" t="s">
        <v>54</v>
      </c>
      <c r="B32" s="20"/>
      <c r="C32" s="21"/>
      <c r="D32" s="21"/>
      <c r="E32" s="22"/>
      <c r="F32" s="23"/>
      <c r="G32" s="23">
        <v>-1637087</v>
      </c>
      <c r="H32" s="23"/>
      <c r="I32" s="23"/>
      <c r="J32" s="23">
        <v>-1637087</v>
      </c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>
        <v>-1637087</v>
      </c>
      <c r="X32" s="23"/>
      <c r="Y32" s="23">
        <v>-1637087</v>
      </c>
      <c r="Z32" s="24"/>
      <c r="AA32" s="25"/>
    </row>
    <row r="33" spans="1:27" ht="12.75">
      <c r="A33" s="26" t="s">
        <v>55</v>
      </c>
      <c r="B33" s="20"/>
      <c r="C33" s="21"/>
      <c r="D33" s="21"/>
      <c r="E33" s="22"/>
      <c r="F33" s="23"/>
      <c r="G33" s="23">
        <v>-4386974</v>
      </c>
      <c r="H33" s="40"/>
      <c r="I33" s="40"/>
      <c r="J33" s="40">
        <v>-4386974</v>
      </c>
      <c r="K33" s="23"/>
      <c r="L33" s="23"/>
      <c r="M33" s="23"/>
      <c r="N33" s="23"/>
      <c r="O33" s="40"/>
      <c r="P33" s="40"/>
      <c r="Q33" s="40"/>
      <c r="R33" s="23"/>
      <c r="S33" s="23"/>
      <c r="T33" s="23"/>
      <c r="U33" s="23"/>
      <c r="V33" s="40"/>
      <c r="W33" s="40">
        <v>-4386974</v>
      </c>
      <c r="X33" s="40"/>
      <c r="Y33" s="23">
        <v>-4386974</v>
      </c>
      <c r="Z33" s="24"/>
      <c r="AA33" s="25"/>
    </row>
    <row r="34" spans="1:27" ht="12.75">
      <c r="A34" s="13" t="s">
        <v>40</v>
      </c>
      <c r="B34" s="20"/>
      <c r="C34" s="21"/>
      <c r="D34" s="21"/>
      <c r="E34" s="22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4"/>
      <c r="AA34" s="25"/>
    </row>
    <row r="35" spans="1:27" ht="12.75">
      <c r="A35" s="26" t="s">
        <v>56</v>
      </c>
      <c r="B35" s="20"/>
      <c r="C35" s="21"/>
      <c r="D35" s="21"/>
      <c r="E35" s="22"/>
      <c r="F35" s="23"/>
      <c r="G35" s="23">
        <v>-903780</v>
      </c>
      <c r="H35" s="23"/>
      <c r="I35" s="23"/>
      <c r="J35" s="23">
        <v>-903780</v>
      </c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>
        <v>-903780</v>
      </c>
      <c r="X35" s="23"/>
      <c r="Y35" s="23">
        <v>-903780</v>
      </c>
      <c r="Z35" s="24"/>
      <c r="AA35" s="25"/>
    </row>
    <row r="36" spans="1:27" ht="12.75">
      <c r="A36" s="27" t="s">
        <v>57</v>
      </c>
      <c r="B36" s="28"/>
      <c r="C36" s="29">
        <f aca="true" t="shared" si="2" ref="C36:Y36">SUM(C31:C35)</f>
        <v>0</v>
      </c>
      <c r="D36" s="29">
        <f>SUM(D31:D35)</f>
        <v>0</v>
      </c>
      <c r="E36" s="30">
        <f t="shared" si="2"/>
        <v>0</v>
      </c>
      <c r="F36" s="31">
        <f t="shared" si="2"/>
        <v>0</v>
      </c>
      <c r="G36" s="31">
        <f t="shared" si="2"/>
        <v>-6927841</v>
      </c>
      <c r="H36" s="31">
        <f t="shared" si="2"/>
        <v>0</v>
      </c>
      <c r="I36" s="31">
        <f t="shared" si="2"/>
        <v>0</v>
      </c>
      <c r="J36" s="31">
        <f t="shared" si="2"/>
        <v>-6927841</v>
      </c>
      <c r="K36" s="31">
        <f t="shared" si="2"/>
        <v>0</v>
      </c>
      <c r="L36" s="31">
        <f t="shared" si="2"/>
        <v>0</v>
      </c>
      <c r="M36" s="31">
        <f t="shared" si="2"/>
        <v>0</v>
      </c>
      <c r="N36" s="31">
        <f t="shared" si="2"/>
        <v>0</v>
      </c>
      <c r="O36" s="31">
        <f t="shared" si="2"/>
        <v>0</v>
      </c>
      <c r="P36" s="31">
        <f t="shared" si="2"/>
        <v>0</v>
      </c>
      <c r="Q36" s="31">
        <f t="shared" si="2"/>
        <v>0</v>
      </c>
      <c r="R36" s="31">
        <f t="shared" si="2"/>
        <v>0</v>
      </c>
      <c r="S36" s="31">
        <f t="shared" si="2"/>
        <v>0</v>
      </c>
      <c r="T36" s="31">
        <f t="shared" si="2"/>
        <v>0</v>
      </c>
      <c r="U36" s="31">
        <f t="shared" si="2"/>
        <v>0</v>
      </c>
      <c r="V36" s="31">
        <f t="shared" si="2"/>
        <v>0</v>
      </c>
      <c r="W36" s="31">
        <f t="shared" si="2"/>
        <v>-6927841</v>
      </c>
      <c r="X36" s="31">
        <f t="shared" si="2"/>
        <v>0</v>
      </c>
      <c r="Y36" s="31">
        <f t="shared" si="2"/>
        <v>-6927841</v>
      </c>
      <c r="Z36" s="32">
        <f>+IF(X36&lt;&gt;0,+(Y36/X36)*100,0)</f>
        <v>0</v>
      </c>
      <c r="AA36" s="33">
        <f>SUM(AA31:AA35)</f>
        <v>0</v>
      </c>
    </row>
    <row r="37" spans="1:27" ht="4.5" customHeight="1">
      <c r="A37" s="34"/>
      <c r="B37" s="20"/>
      <c r="C37" s="21"/>
      <c r="D37" s="21"/>
      <c r="E37" s="22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4"/>
      <c r="AA37" s="25"/>
    </row>
    <row r="38" spans="1:27" ht="12.75">
      <c r="A38" s="13" t="s">
        <v>58</v>
      </c>
      <c r="B38" s="20"/>
      <c r="C38" s="35">
        <f aca="true" t="shared" si="3" ref="C38:Y38">+C17+C27+C36</f>
        <v>85089343</v>
      </c>
      <c r="D38" s="35">
        <f>+D17+D27+D36</f>
        <v>0</v>
      </c>
      <c r="E38" s="36">
        <f t="shared" si="3"/>
        <v>50043187</v>
      </c>
      <c r="F38" s="37">
        <f t="shared" si="3"/>
        <v>50043187</v>
      </c>
      <c r="G38" s="37">
        <f t="shared" si="3"/>
        <v>3222460</v>
      </c>
      <c r="H38" s="37">
        <f t="shared" si="3"/>
        <v>84751731</v>
      </c>
      <c r="I38" s="37">
        <f t="shared" si="3"/>
        <v>293298766</v>
      </c>
      <c r="J38" s="37">
        <f t="shared" si="3"/>
        <v>381272957</v>
      </c>
      <c r="K38" s="37">
        <f t="shared" si="3"/>
        <v>-36854848</v>
      </c>
      <c r="L38" s="37">
        <f t="shared" si="3"/>
        <v>-85718223</v>
      </c>
      <c r="M38" s="37">
        <f t="shared" si="3"/>
        <v>304981126</v>
      </c>
      <c r="N38" s="37">
        <f t="shared" si="3"/>
        <v>182408055</v>
      </c>
      <c r="O38" s="37">
        <f t="shared" si="3"/>
        <v>-55121987</v>
      </c>
      <c r="P38" s="37">
        <f t="shared" si="3"/>
        <v>-103870731</v>
      </c>
      <c r="Q38" s="37">
        <f t="shared" si="3"/>
        <v>0</v>
      </c>
      <c r="R38" s="37">
        <f t="shared" si="3"/>
        <v>-158992718</v>
      </c>
      <c r="S38" s="37">
        <f t="shared" si="3"/>
        <v>0</v>
      </c>
      <c r="T38" s="37">
        <f t="shared" si="3"/>
        <v>0</v>
      </c>
      <c r="U38" s="37">
        <f t="shared" si="3"/>
        <v>0</v>
      </c>
      <c r="V38" s="37">
        <f t="shared" si="3"/>
        <v>0</v>
      </c>
      <c r="W38" s="37">
        <f t="shared" si="3"/>
        <v>404688294</v>
      </c>
      <c r="X38" s="37">
        <f t="shared" si="3"/>
        <v>1319437252</v>
      </c>
      <c r="Y38" s="37">
        <f t="shared" si="3"/>
        <v>-914748958</v>
      </c>
      <c r="Z38" s="38">
        <f>+IF(X38&lt;&gt;0,+(Y38/X38)*100,0)</f>
        <v>-69.32871999888025</v>
      </c>
      <c r="AA38" s="39">
        <f>+AA17+AA27+AA36</f>
        <v>50043187</v>
      </c>
    </row>
    <row r="39" spans="1:27" ht="12.75">
      <c r="A39" s="26" t="s">
        <v>59</v>
      </c>
      <c r="B39" s="20"/>
      <c r="C39" s="35">
        <v>85883698</v>
      </c>
      <c r="D39" s="35"/>
      <c r="E39" s="36">
        <v>175000000</v>
      </c>
      <c r="F39" s="37">
        <v>175000000</v>
      </c>
      <c r="G39" s="37">
        <v>85883698</v>
      </c>
      <c r="H39" s="37">
        <v>89106158</v>
      </c>
      <c r="I39" s="37">
        <v>173857889</v>
      </c>
      <c r="J39" s="37">
        <v>85883698</v>
      </c>
      <c r="K39" s="37">
        <v>467156655</v>
      </c>
      <c r="L39" s="37">
        <v>430301807</v>
      </c>
      <c r="M39" s="37">
        <v>344583584</v>
      </c>
      <c r="N39" s="37">
        <v>467156655</v>
      </c>
      <c r="O39" s="37">
        <v>649564710</v>
      </c>
      <c r="P39" s="37">
        <v>594442723</v>
      </c>
      <c r="Q39" s="37"/>
      <c r="R39" s="37">
        <v>649564710</v>
      </c>
      <c r="S39" s="37"/>
      <c r="T39" s="37"/>
      <c r="U39" s="37"/>
      <c r="V39" s="37"/>
      <c r="W39" s="37">
        <v>85883698</v>
      </c>
      <c r="X39" s="37">
        <v>175000000</v>
      </c>
      <c r="Y39" s="37">
        <v>-89116302</v>
      </c>
      <c r="Z39" s="38">
        <v>-50.92</v>
      </c>
      <c r="AA39" s="39">
        <v>175000000</v>
      </c>
    </row>
    <row r="40" spans="1:27" ht="12.75">
      <c r="A40" s="45" t="s">
        <v>60</v>
      </c>
      <c r="B40" s="46"/>
      <c r="C40" s="47">
        <v>170973041</v>
      </c>
      <c r="D40" s="47"/>
      <c r="E40" s="48">
        <v>225043187</v>
      </c>
      <c r="F40" s="49">
        <v>225043187</v>
      </c>
      <c r="G40" s="49">
        <v>89106158</v>
      </c>
      <c r="H40" s="49">
        <v>173857889</v>
      </c>
      <c r="I40" s="49">
        <v>467156655</v>
      </c>
      <c r="J40" s="49">
        <v>467156655</v>
      </c>
      <c r="K40" s="49">
        <v>430301807</v>
      </c>
      <c r="L40" s="49">
        <v>344583584</v>
      </c>
      <c r="M40" s="49">
        <v>649564710</v>
      </c>
      <c r="N40" s="49">
        <v>649564710</v>
      </c>
      <c r="O40" s="49">
        <v>594442723</v>
      </c>
      <c r="P40" s="49">
        <v>490571992</v>
      </c>
      <c r="Q40" s="49"/>
      <c r="R40" s="49">
        <v>490571992</v>
      </c>
      <c r="S40" s="49"/>
      <c r="T40" s="49"/>
      <c r="U40" s="49"/>
      <c r="V40" s="49"/>
      <c r="W40" s="49">
        <v>490571992</v>
      </c>
      <c r="X40" s="49">
        <v>1494437252</v>
      </c>
      <c r="Y40" s="49">
        <v>-1003865260</v>
      </c>
      <c r="Z40" s="50">
        <v>-67.17</v>
      </c>
      <c r="AA40" s="51">
        <v>225043187</v>
      </c>
    </row>
    <row r="41" spans="1:27" ht="12.75">
      <c r="A41" s="52" t="s">
        <v>88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  <row r="42" spans="1:27" ht="12.75">
      <c r="A42" s="54" t="s">
        <v>89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</row>
    <row r="43" spans="1:27" ht="12.75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4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2" t="s">
        <v>71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90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2.7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2.7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2.75">
      <c r="A6" s="26" t="s">
        <v>33</v>
      </c>
      <c r="B6" s="20"/>
      <c r="C6" s="21">
        <v>13609271</v>
      </c>
      <c r="D6" s="21"/>
      <c r="E6" s="22">
        <v>14200000</v>
      </c>
      <c r="F6" s="23">
        <v>23200000</v>
      </c>
      <c r="G6" s="23">
        <v>475917</v>
      </c>
      <c r="H6" s="23">
        <v>475970</v>
      </c>
      <c r="I6" s="23">
        <v>383381</v>
      </c>
      <c r="J6" s="23">
        <v>1335268</v>
      </c>
      <c r="K6" s="23">
        <v>1037883</v>
      </c>
      <c r="L6" s="23">
        <v>1253578</v>
      </c>
      <c r="M6" s="23">
        <v>1621508</v>
      </c>
      <c r="N6" s="23">
        <v>3912969</v>
      </c>
      <c r="O6" s="23">
        <v>193230</v>
      </c>
      <c r="P6" s="23">
        <v>1160284</v>
      </c>
      <c r="Q6" s="23">
        <v>227497</v>
      </c>
      <c r="R6" s="23">
        <v>1581011</v>
      </c>
      <c r="S6" s="23"/>
      <c r="T6" s="23"/>
      <c r="U6" s="23"/>
      <c r="V6" s="23"/>
      <c r="W6" s="23">
        <v>6829248</v>
      </c>
      <c r="X6" s="23">
        <v>18391237</v>
      </c>
      <c r="Y6" s="23">
        <v>-11561989</v>
      </c>
      <c r="Z6" s="24">
        <v>-62.87</v>
      </c>
      <c r="AA6" s="25">
        <v>23200000</v>
      </c>
    </row>
    <row r="7" spans="1:27" ht="12.75">
      <c r="A7" s="26" t="s">
        <v>34</v>
      </c>
      <c r="B7" s="20"/>
      <c r="C7" s="21">
        <v>10876575</v>
      </c>
      <c r="D7" s="21"/>
      <c r="E7" s="22">
        <v>26261000</v>
      </c>
      <c r="F7" s="23">
        <v>26261000</v>
      </c>
      <c r="G7" s="23">
        <v>1111715</v>
      </c>
      <c r="H7" s="23">
        <v>1298232</v>
      </c>
      <c r="I7" s="23">
        <v>1038118</v>
      </c>
      <c r="J7" s="23">
        <v>3448065</v>
      </c>
      <c r="K7" s="23">
        <v>1226312</v>
      </c>
      <c r="L7" s="23">
        <v>1284777</v>
      </c>
      <c r="M7" s="23">
        <v>1565379</v>
      </c>
      <c r="N7" s="23">
        <v>4076468</v>
      </c>
      <c r="O7" s="23">
        <v>1478109</v>
      </c>
      <c r="P7" s="23">
        <v>1174550</v>
      </c>
      <c r="Q7" s="23">
        <v>1211108</v>
      </c>
      <c r="R7" s="23">
        <v>3863767</v>
      </c>
      <c r="S7" s="23"/>
      <c r="T7" s="23"/>
      <c r="U7" s="23"/>
      <c r="V7" s="23"/>
      <c r="W7" s="23">
        <v>11388300</v>
      </c>
      <c r="X7" s="23">
        <v>16279478</v>
      </c>
      <c r="Y7" s="23">
        <v>-4891178</v>
      </c>
      <c r="Z7" s="24">
        <v>-30.05</v>
      </c>
      <c r="AA7" s="25">
        <v>26261000</v>
      </c>
    </row>
    <row r="8" spans="1:27" ht="12.75">
      <c r="A8" s="26" t="s">
        <v>35</v>
      </c>
      <c r="B8" s="20"/>
      <c r="C8" s="21">
        <v>5905542</v>
      </c>
      <c r="D8" s="21"/>
      <c r="E8" s="22">
        <v>12487809</v>
      </c>
      <c r="F8" s="23">
        <v>10070164</v>
      </c>
      <c r="G8" s="23">
        <v>623375</v>
      </c>
      <c r="H8" s="23">
        <v>499498</v>
      </c>
      <c r="I8" s="23">
        <v>752618</v>
      </c>
      <c r="J8" s="23">
        <v>1875491</v>
      </c>
      <c r="K8" s="23">
        <v>598676</v>
      </c>
      <c r="L8" s="23">
        <v>633718</v>
      </c>
      <c r="M8" s="23">
        <v>452277</v>
      </c>
      <c r="N8" s="23">
        <v>1684671</v>
      </c>
      <c r="O8" s="23">
        <v>611311</v>
      </c>
      <c r="P8" s="23">
        <v>809383</v>
      </c>
      <c r="Q8" s="23">
        <v>485708</v>
      </c>
      <c r="R8" s="23">
        <v>1906402</v>
      </c>
      <c r="S8" s="23"/>
      <c r="T8" s="23"/>
      <c r="U8" s="23"/>
      <c r="V8" s="23"/>
      <c r="W8" s="23">
        <v>5466564</v>
      </c>
      <c r="X8" s="23">
        <v>6340855</v>
      </c>
      <c r="Y8" s="23">
        <v>-874291</v>
      </c>
      <c r="Z8" s="24">
        <v>-13.79</v>
      </c>
      <c r="AA8" s="25">
        <v>10070164</v>
      </c>
    </row>
    <row r="9" spans="1:27" ht="12.75">
      <c r="A9" s="26" t="s">
        <v>36</v>
      </c>
      <c r="B9" s="20"/>
      <c r="C9" s="21">
        <v>167864855</v>
      </c>
      <c r="D9" s="21"/>
      <c r="E9" s="22">
        <v>160669000</v>
      </c>
      <c r="F9" s="23">
        <v>191719343</v>
      </c>
      <c r="G9" s="23">
        <v>25982000</v>
      </c>
      <c r="H9" s="23">
        <v>41228000</v>
      </c>
      <c r="I9" s="23">
        <v>452000</v>
      </c>
      <c r="J9" s="23">
        <v>67662000</v>
      </c>
      <c r="K9" s="23"/>
      <c r="L9" s="23">
        <v>813000</v>
      </c>
      <c r="M9" s="23">
        <v>54479000</v>
      </c>
      <c r="N9" s="23">
        <v>55292000</v>
      </c>
      <c r="O9" s="23"/>
      <c r="P9" s="23">
        <v>13472899</v>
      </c>
      <c r="Q9" s="23">
        <v>44671000</v>
      </c>
      <c r="R9" s="23">
        <v>58143899</v>
      </c>
      <c r="S9" s="23"/>
      <c r="T9" s="23"/>
      <c r="U9" s="23"/>
      <c r="V9" s="23"/>
      <c r="W9" s="23">
        <v>181097899</v>
      </c>
      <c r="X9" s="23">
        <v>164936000</v>
      </c>
      <c r="Y9" s="23">
        <v>16161899</v>
      </c>
      <c r="Z9" s="24">
        <v>9.8</v>
      </c>
      <c r="AA9" s="25">
        <v>191719343</v>
      </c>
    </row>
    <row r="10" spans="1:27" ht="12.75">
      <c r="A10" s="26" t="s">
        <v>37</v>
      </c>
      <c r="B10" s="20"/>
      <c r="C10" s="21">
        <v>71731000</v>
      </c>
      <c r="D10" s="21"/>
      <c r="E10" s="22">
        <v>53381000</v>
      </c>
      <c r="F10" s="23">
        <v>85121716</v>
      </c>
      <c r="G10" s="23"/>
      <c r="H10" s="23"/>
      <c r="I10" s="23">
        <v>4930000</v>
      </c>
      <c r="J10" s="23">
        <v>4930000</v>
      </c>
      <c r="K10" s="23">
        <v>27005000</v>
      </c>
      <c r="L10" s="23"/>
      <c r="M10" s="23">
        <v>13736000</v>
      </c>
      <c r="N10" s="23">
        <v>40741000</v>
      </c>
      <c r="O10" s="23"/>
      <c r="P10" s="23">
        <v>14004816</v>
      </c>
      <c r="Q10" s="23">
        <v>7710000</v>
      </c>
      <c r="R10" s="23">
        <v>21714816</v>
      </c>
      <c r="S10" s="23"/>
      <c r="T10" s="23"/>
      <c r="U10" s="23"/>
      <c r="V10" s="23"/>
      <c r="W10" s="23">
        <v>67385816</v>
      </c>
      <c r="X10" s="23">
        <v>85121716</v>
      </c>
      <c r="Y10" s="23">
        <v>-17735900</v>
      </c>
      <c r="Z10" s="24">
        <v>-20.84</v>
      </c>
      <c r="AA10" s="25">
        <v>85121716</v>
      </c>
    </row>
    <row r="11" spans="1:27" ht="12.75">
      <c r="A11" s="26" t="s">
        <v>38</v>
      </c>
      <c r="B11" s="20"/>
      <c r="C11" s="21">
        <v>1503913</v>
      </c>
      <c r="D11" s="21"/>
      <c r="E11" s="22">
        <v>1716183</v>
      </c>
      <c r="F11" s="23">
        <v>1213428</v>
      </c>
      <c r="G11" s="23">
        <v>58816</v>
      </c>
      <c r="H11" s="23">
        <v>86946</v>
      </c>
      <c r="I11" s="23">
        <v>119868</v>
      </c>
      <c r="J11" s="23">
        <v>265630</v>
      </c>
      <c r="K11" s="23">
        <v>129785</v>
      </c>
      <c r="L11" s="23">
        <v>163304</v>
      </c>
      <c r="M11" s="23">
        <v>189511</v>
      </c>
      <c r="N11" s="23">
        <v>482600</v>
      </c>
      <c r="O11" s="23">
        <v>301206</v>
      </c>
      <c r="P11" s="23">
        <v>60768</v>
      </c>
      <c r="Q11" s="23">
        <v>174270</v>
      </c>
      <c r="R11" s="23">
        <v>536244</v>
      </c>
      <c r="S11" s="23"/>
      <c r="T11" s="23"/>
      <c r="U11" s="23"/>
      <c r="V11" s="23"/>
      <c r="W11" s="23">
        <v>1284474</v>
      </c>
      <c r="X11" s="23">
        <v>1042244</v>
      </c>
      <c r="Y11" s="23">
        <v>242230</v>
      </c>
      <c r="Z11" s="24">
        <v>23.24</v>
      </c>
      <c r="AA11" s="25">
        <v>1213428</v>
      </c>
    </row>
    <row r="12" spans="1:27" ht="12.75">
      <c r="A12" s="26" t="s">
        <v>39</v>
      </c>
      <c r="B12" s="20"/>
      <c r="C12" s="21"/>
      <c r="D12" s="21"/>
      <c r="E12" s="22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4"/>
      <c r="AA12" s="25"/>
    </row>
    <row r="13" spans="1:27" ht="12.75">
      <c r="A13" s="13" t="s">
        <v>40</v>
      </c>
      <c r="B13" s="20"/>
      <c r="C13" s="21"/>
      <c r="D13" s="21"/>
      <c r="E13" s="22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4"/>
      <c r="AA13" s="25"/>
    </row>
    <row r="14" spans="1:27" ht="12.75">
      <c r="A14" s="26" t="s">
        <v>41</v>
      </c>
      <c r="B14" s="20"/>
      <c r="C14" s="21">
        <v>-180600050</v>
      </c>
      <c r="D14" s="21"/>
      <c r="E14" s="22">
        <v>-192349443</v>
      </c>
      <c r="F14" s="23">
        <v>-228998449</v>
      </c>
      <c r="G14" s="23">
        <v>-9843921</v>
      </c>
      <c r="H14" s="23">
        <v>-15313127</v>
      </c>
      <c r="I14" s="23">
        <v>-16389070</v>
      </c>
      <c r="J14" s="23">
        <v>-41546118</v>
      </c>
      <c r="K14" s="23">
        <v>-14498458</v>
      </c>
      <c r="L14" s="23">
        <v>-14627011</v>
      </c>
      <c r="M14" s="23">
        <v>-20803872</v>
      </c>
      <c r="N14" s="23">
        <v>-49929341</v>
      </c>
      <c r="O14" s="23">
        <v>-17425616</v>
      </c>
      <c r="P14" s="23">
        <v>-22644028</v>
      </c>
      <c r="Q14" s="23">
        <v>-16925474</v>
      </c>
      <c r="R14" s="23">
        <v>-56995118</v>
      </c>
      <c r="S14" s="23"/>
      <c r="T14" s="23"/>
      <c r="U14" s="23"/>
      <c r="V14" s="23"/>
      <c r="W14" s="23">
        <v>-148470577</v>
      </c>
      <c r="X14" s="23">
        <v>-137381901</v>
      </c>
      <c r="Y14" s="23">
        <v>-11088676</v>
      </c>
      <c r="Z14" s="24">
        <v>8.07</v>
      </c>
      <c r="AA14" s="25">
        <v>-228998449</v>
      </c>
    </row>
    <row r="15" spans="1:27" ht="12.75">
      <c r="A15" s="26" t="s">
        <v>42</v>
      </c>
      <c r="B15" s="20"/>
      <c r="C15" s="21"/>
      <c r="D15" s="21"/>
      <c r="E15" s="22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4"/>
      <c r="AA15" s="25"/>
    </row>
    <row r="16" spans="1:27" ht="12.75">
      <c r="A16" s="26" t="s">
        <v>43</v>
      </c>
      <c r="B16" s="20"/>
      <c r="C16" s="21"/>
      <c r="D16" s="21"/>
      <c r="E16" s="22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4"/>
      <c r="AA16" s="25"/>
    </row>
    <row r="17" spans="1:27" ht="12.75">
      <c r="A17" s="27" t="s">
        <v>44</v>
      </c>
      <c r="B17" s="28"/>
      <c r="C17" s="29">
        <f aca="true" t="shared" si="0" ref="C17:Y17">SUM(C6:C16)</f>
        <v>90891106</v>
      </c>
      <c r="D17" s="29">
        <f>SUM(D6:D16)</f>
        <v>0</v>
      </c>
      <c r="E17" s="30">
        <f t="shared" si="0"/>
        <v>76365549</v>
      </c>
      <c r="F17" s="31">
        <f t="shared" si="0"/>
        <v>108587202</v>
      </c>
      <c r="G17" s="31">
        <f t="shared" si="0"/>
        <v>18407902</v>
      </c>
      <c r="H17" s="31">
        <f t="shared" si="0"/>
        <v>28275519</v>
      </c>
      <c r="I17" s="31">
        <f t="shared" si="0"/>
        <v>-8713085</v>
      </c>
      <c r="J17" s="31">
        <f t="shared" si="0"/>
        <v>37970336</v>
      </c>
      <c r="K17" s="31">
        <f t="shared" si="0"/>
        <v>15499198</v>
      </c>
      <c r="L17" s="31">
        <f t="shared" si="0"/>
        <v>-10478634</v>
      </c>
      <c r="M17" s="31">
        <f t="shared" si="0"/>
        <v>51239803</v>
      </c>
      <c r="N17" s="31">
        <f t="shared" si="0"/>
        <v>56260367</v>
      </c>
      <c r="O17" s="31">
        <f t="shared" si="0"/>
        <v>-14841760</v>
      </c>
      <c r="P17" s="31">
        <f t="shared" si="0"/>
        <v>8038672</v>
      </c>
      <c r="Q17" s="31">
        <f t="shared" si="0"/>
        <v>37554109</v>
      </c>
      <c r="R17" s="31">
        <f t="shared" si="0"/>
        <v>30751021</v>
      </c>
      <c r="S17" s="31">
        <f t="shared" si="0"/>
        <v>0</v>
      </c>
      <c r="T17" s="31">
        <f t="shared" si="0"/>
        <v>0</v>
      </c>
      <c r="U17" s="31">
        <f t="shared" si="0"/>
        <v>0</v>
      </c>
      <c r="V17" s="31">
        <f t="shared" si="0"/>
        <v>0</v>
      </c>
      <c r="W17" s="31">
        <f t="shared" si="0"/>
        <v>124981724</v>
      </c>
      <c r="X17" s="31">
        <f t="shared" si="0"/>
        <v>154729629</v>
      </c>
      <c r="Y17" s="31">
        <f t="shared" si="0"/>
        <v>-29747905</v>
      </c>
      <c r="Z17" s="32">
        <f>+IF(X17&lt;&gt;0,+(Y17/X17)*100,0)</f>
        <v>-19.225732778044726</v>
      </c>
      <c r="AA17" s="33">
        <f>SUM(AA6:AA16)</f>
        <v>108587202</v>
      </c>
    </row>
    <row r="18" spans="1:27" ht="4.5" customHeight="1">
      <c r="A18" s="34"/>
      <c r="B18" s="20"/>
      <c r="C18" s="21"/>
      <c r="D18" s="21"/>
      <c r="E18" s="22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4"/>
      <c r="AA18" s="25"/>
    </row>
    <row r="19" spans="1:27" ht="12.75">
      <c r="A19" s="13" t="s">
        <v>45</v>
      </c>
      <c r="B19" s="20"/>
      <c r="C19" s="21"/>
      <c r="D19" s="21"/>
      <c r="E19" s="22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4"/>
      <c r="AA19" s="25"/>
    </row>
    <row r="20" spans="1:27" ht="12.75">
      <c r="A20" s="13" t="s">
        <v>32</v>
      </c>
      <c r="B20" s="20"/>
      <c r="C20" s="35"/>
      <c r="D20" s="35"/>
      <c r="E20" s="36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8"/>
      <c r="AA20" s="39"/>
    </row>
    <row r="21" spans="1:27" ht="12.75">
      <c r="A21" s="26" t="s">
        <v>46</v>
      </c>
      <c r="B21" s="20"/>
      <c r="C21" s="21"/>
      <c r="D21" s="21"/>
      <c r="E21" s="22"/>
      <c r="F21" s="23">
        <v>553541</v>
      </c>
      <c r="G21" s="40">
        <v>553541</v>
      </c>
      <c r="H21" s="40"/>
      <c r="I21" s="40"/>
      <c r="J21" s="23">
        <v>553541</v>
      </c>
      <c r="K21" s="40"/>
      <c r="L21" s="40"/>
      <c r="M21" s="23"/>
      <c r="N21" s="40"/>
      <c r="O21" s="40"/>
      <c r="P21" s="40"/>
      <c r="Q21" s="23"/>
      <c r="R21" s="40"/>
      <c r="S21" s="40"/>
      <c r="T21" s="23"/>
      <c r="U21" s="40"/>
      <c r="V21" s="40"/>
      <c r="W21" s="40">
        <v>553541</v>
      </c>
      <c r="X21" s="23">
        <v>553541</v>
      </c>
      <c r="Y21" s="40"/>
      <c r="Z21" s="41"/>
      <c r="AA21" s="42">
        <v>553541</v>
      </c>
    </row>
    <row r="22" spans="1:27" ht="12.75">
      <c r="A22" s="26" t="s">
        <v>47</v>
      </c>
      <c r="B22" s="20"/>
      <c r="C22" s="21"/>
      <c r="D22" s="21"/>
      <c r="E22" s="43"/>
      <c r="F22" s="40"/>
      <c r="G22" s="23"/>
      <c r="H22" s="23"/>
      <c r="I22" s="23"/>
      <c r="J22" s="23"/>
      <c r="K22" s="23"/>
      <c r="L22" s="23"/>
      <c r="M22" s="40"/>
      <c r="N22" s="23"/>
      <c r="O22" s="23"/>
      <c r="P22" s="23"/>
      <c r="Q22" s="23"/>
      <c r="R22" s="23"/>
      <c r="S22" s="23"/>
      <c r="T22" s="40"/>
      <c r="U22" s="23"/>
      <c r="V22" s="23"/>
      <c r="W22" s="23"/>
      <c r="X22" s="23"/>
      <c r="Y22" s="23"/>
      <c r="Z22" s="24"/>
      <c r="AA22" s="25"/>
    </row>
    <row r="23" spans="1:27" ht="12.75">
      <c r="A23" s="26" t="s">
        <v>48</v>
      </c>
      <c r="B23" s="20"/>
      <c r="C23" s="44"/>
      <c r="D23" s="44"/>
      <c r="E23" s="22"/>
      <c r="F23" s="23"/>
      <c r="G23" s="40"/>
      <c r="H23" s="40"/>
      <c r="I23" s="40"/>
      <c r="J23" s="23"/>
      <c r="K23" s="40"/>
      <c r="L23" s="40"/>
      <c r="M23" s="23"/>
      <c r="N23" s="40"/>
      <c r="O23" s="40"/>
      <c r="P23" s="40"/>
      <c r="Q23" s="23"/>
      <c r="R23" s="40"/>
      <c r="S23" s="40"/>
      <c r="T23" s="23"/>
      <c r="U23" s="40"/>
      <c r="V23" s="40"/>
      <c r="W23" s="40"/>
      <c r="X23" s="23"/>
      <c r="Y23" s="40"/>
      <c r="Z23" s="41"/>
      <c r="AA23" s="42"/>
    </row>
    <row r="24" spans="1:27" ht="12.75">
      <c r="A24" s="26" t="s">
        <v>49</v>
      </c>
      <c r="B24" s="20"/>
      <c r="C24" s="21"/>
      <c r="D24" s="21"/>
      <c r="E24" s="22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4"/>
      <c r="AA24" s="25"/>
    </row>
    <row r="25" spans="1:27" ht="12.75">
      <c r="A25" s="13" t="s">
        <v>40</v>
      </c>
      <c r="B25" s="20"/>
      <c r="C25" s="21"/>
      <c r="D25" s="21"/>
      <c r="E25" s="22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4"/>
      <c r="AA25" s="25"/>
    </row>
    <row r="26" spans="1:27" ht="12.75">
      <c r="A26" s="26" t="s">
        <v>50</v>
      </c>
      <c r="B26" s="20"/>
      <c r="C26" s="21">
        <v>-80528122</v>
      </c>
      <c r="D26" s="21"/>
      <c r="E26" s="22">
        <v>-64755681</v>
      </c>
      <c r="F26" s="23">
        <v>-69668396</v>
      </c>
      <c r="G26" s="23">
        <v>-2308159</v>
      </c>
      <c r="H26" s="23">
        <v>-5058319</v>
      </c>
      <c r="I26" s="23">
        <v>-3762835</v>
      </c>
      <c r="J26" s="23">
        <v>-11129313</v>
      </c>
      <c r="K26" s="23">
        <v>-3366270</v>
      </c>
      <c r="L26" s="23">
        <v>-1339511</v>
      </c>
      <c r="M26" s="23">
        <v>-14363295</v>
      </c>
      <c r="N26" s="23">
        <v>-19069076</v>
      </c>
      <c r="O26" s="23">
        <v>-1201615</v>
      </c>
      <c r="P26" s="23">
        <v>-9901835</v>
      </c>
      <c r="Q26" s="23">
        <v>-5242866</v>
      </c>
      <c r="R26" s="23">
        <v>-16346316</v>
      </c>
      <c r="S26" s="23"/>
      <c r="T26" s="23"/>
      <c r="U26" s="23"/>
      <c r="V26" s="23"/>
      <c r="W26" s="23">
        <v>-46544705</v>
      </c>
      <c r="X26" s="23">
        <v>-56667005</v>
      </c>
      <c r="Y26" s="23">
        <v>10122300</v>
      </c>
      <c r="Z26" s="24">
        <v>-17.86</v>
      </c>
      <c r="AA26" s="25">
        <v>-69668396</v>
      </c>
    </row>
    <row r="27" spans="1:27" ht="12.75">
      <c r="A27" s="27" t="s">
        <v>51</v>
      </c>
      <c r="B27" s="28"/>
      <c r="C27" s="29">
        <f aca="true" t="shared" si="1" ref="C27:Y27">SUM(C21:C26)</f>
        <v>-80528122</v>
      </c>
      <c r="D27" s="29">
        <f>SUM(D21:D26)</f>
        <v>0</v>
      </c>
      <c r="E27" s="30">
        <f t="shared" si="1"/>
        <v>-64755681</v>
      </c>
      <c r="F27" s="31">
        <f t="shared" si="1"/>
        <v>-69114855</v>
      </c>
      <c r="G27" s="31">
        <f t="shared" si="1"/>
        <v>-1754618</v>
      </c>
      <c r="H27" s="31">
        <f t="shared" si="1"/>
        <v>-5058319</v>
      </c>
      <c r="I27" s="31">
        <f t="shared" si="1"/>
        <v>-3762835</v>
      </c>
      <c r="J27" s="31">
        <f t="shared" si="1"/>
        <v>-10575772</v>
      </c>
      <c r="K27" s="31">
        <f t="shared" si="1"/>
        <v>-3366270</v>
      </c>
      <c r="L27" s="31">
        <f t="shared" si="1"/>
        <v>-1339511</v>
      </c>
      <c r="M27" s="31">
        <f t="shared" si="1"/>
        <v>-14363295</v>
      </c>
      <c r="N27" s="31">
        <f t="shared" si="1"/>
        <v>-19069076</v>
      </c>
      <c r="O27" s="31">
        <f t="shared" si="1"/>
        <v>-1201615</v>
      </c>
      <c r="P27" s="31">
        <f t="shared" si="1"/>
        <v>-9901835</v>
      </c>
      <c r="Q27" s="31">
        <f t="shared" si="1"/>
        <v>-5242866</v>
      </c>
      <c r="R27" s="31">
        <f t="shared" si="1"/>
        <v>-16346316</v>
      </c>
      <c r="S27" s="31">
        <f t="shared" si="1"/>
        <v>0</v>
      </c>
      <c r="T27" s="31">
        <f t="shared" si="1"/>
        <v>0</v>
      </c>
      <c r="U27" s="31">
        <f t="shared" si="1"/>
        <v>0</v>
      </c>
      <c r="V27" s="31">
        <f t="shared" si="1"/>
        <v>0</v>
      </c>
      <c r="W27" s="31">
        <f t="shared" si="1"/>
        <v>-45991164</v>
      </c>
      <c r="X27" s="31">
        <f t="shared" si="1"/>
        <v>-56113464</v>
      </c>
      <c r="Y27" s="31">
        <f t="shared" si="1"/>
        <v>10122300</v>
      </c>
      <c r="Z27" s="32">
        <f>+IF(X27&lt;&gt;0,+(Y27/X27)*100,0)</f>
        <v>-18.038986151345068</v>
      </c>
      <c r="AA27" s="33">
        <f>SUM(AA21:AA26)</f>
        <v>-69114855</v>
      </c>
    </row>
    <row r="28" spans="1:27" ht="4.5" customHeight="1">
      <c r="A28" s="34"/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2.75">
      <c r="A29" s="13" t="s">
        <v>52</v>
      </c>
      <c r="B29" s="20"/>
      <c r="C29" s="21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2.75">
      <c r="A30" s="13" t="s">
        <v>32</v>
      </c>
      <c r="B30" s="20"/>
      <c r="C30" s="21"/>
      <c r="D30" s="21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5"/>
    </row>
    <row r="31" spans="1:27" ht="12.75">
      <c r="A31" s="26" t="s">
        <v>53</v>
      </c>
      <c r="B31" s="20"/>
      <c r="C31" s="21"/>
      <c r="D31" s="21"/>
      <c r="E31" s="22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4"/>
      <c r="AA31" s="25"/>
    </row>
    <row r="32" spans="1:27" ht="12.75">
      <c r="A32" s="26" t="s">
        <v>54</v>
      </c>
      <c r="B32" s="20"/>
      <c r="C32" s="21"/>
      <c r="D32" s="21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4"/>
      <c r="AA32" s="25"/>
    </row>
    <row r="33" spans="1:27" ht="12.75">
      <c r="A33" s="26" t="s">
        <v>55</v>
      </c>
      <c r="B33" s="20"/>
      <c r="C33" s="21"/>
      <c r="D33" s="21"/>
      <c r="E33" s="22"/>
      <c r="F33" s="23"/>
      <c r="G33" s="23"/>
      <c r="H33" s="40"/>
      <c r="I33" s="40"/>
      <c r="J33" s="40"/>
      <c r="K33" s="23"/>
      <c r="L33" s="23"/>
      <c r="M33" s="23"/>
      <c r="N33" s="23"/>
      <c r="O33" s="40"/>
      <c r="P33" s="40"/>
      <c r="Q33" s="40"/>
      <c r="R33" s="23"/>
      <c r="S33" s="23"/>
      <c r="T33" s="23"/>
      <c r="U33" s="23"/>
      <c r="V33" s="40"/>
      <c r="W33" s="40"/>
      <c r="X33" s="40"/>
      <c r="Y33" s="23"/>
      <c r="Z33" s="24"/>
      <c r="AA33" s="25"/>
    </row>
    <row r="34" spans="1:27" ht="12.75">
      <c r="A34" s="13" t="s">
        <v>40</v>
      </c>
      <c r="B34" s="20"/>
      <c r="C34" s="21"/>
      <c r="D34" s="21"/>
      <c r="E34" s="22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4"/>
      <c r="AA34" s="25"/>
    </row>
    <row r="35" spans="1:27" ht="12.75">
      <c r="A35" s="26" t="s">
        <v>56</v>
      </c>
      <c r="B35" s="20"/>
      <c r="C35" s="21"/>
      <c r="D35" s="21"/>
      <c r="E35" s="22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4"/>
      <c r="AA35" s="25"/>
    </row>
    <row r="36" spans="1:27" ht="12.75">
      <c r="A36" s="27" t="s">
        <v>57</v>
      </c>
      <c r="B36" s="28"/>
      <c r="C36" s="29">
        <f aca="true" t="shared" si="2" ref="C36:Y36">SUM(C31:C35)</f>
        <v>0</v>
      </c>
      <c r="D36" s="29">
        <f>SUM(D31:D35)</f>
        <v>0</v>
      </c>
      <c r="E36" s="30">
        <f t="shared" si="2"/>
        <v>0</v>
      </c>
      <c r="F36" s="31">
        <f t="shared" si="2"/>
        <v>0</v>
      </c>
      <c r="G36" s="31">
        <f t="shared" si="2"/>
        <v>0</v>
      </c>
      <c r="H36" s="31">
        <f t="shared" si="2"/>
        <v>0</v>
      </c>
      <c r="I36" s="31">
        <f t="shared" si="2"/>
        <v>0</v>
      </c>
      <c r="J36" s="31">
        <f t="shared" si="2"/>
        <v>0</v>
      </c>
      <c r="K36" s="31">
        <f t="shared" si="2"/>
        <v>0</v>
      </c>
      <c r="L36" s="31">
        <f t="shared" si="2"/>
        <v>0</v>
      </c>
      <c r="M36" s="31">
        <f t="shared" si="2"/>
        <v>0</v>
      </c>
      <c r="N36" s="31">
        <f t="shared" si="2"/>
        <v>0</v>
      </c>
      <c r="O36" s="31">
        <f t="shared" si="2"/>
        <v>0</v>
      </c>
      <c r="P36" s="31">
        <f t="shared" si="2"/>
        <v>0</v>
      </c>
      <c r="Q36" s="31">
        <f t="shared" si="2"/>
        <v>0</v>
      </c>
      <c r="R36" s="31">
        <f t="shared" si="2"/>
        <v>0</v>
      </c>
      <c r="S36" s="31">
        <f t="shared" si="2"/>
        <v>0</v>
      </c>
      <c r="T36" s="31">
        <f t="shared" si="2"/>
        <v>0</v>
      </c>
      <c r="U36" s="31">
        <f t="shared" si="2"/>
        <v>0</v>
      </c>
      <c r="V36" s="31">
        <f t="shared" si="2"/>
        <v>0</v>
      </c>
      <c r="W36" s="31">
        <f t="shared" si="2"/>
        <v>0</v>
      </c>
      <c r="X36" s="31">
        <f t="shared" si="2"/>
        <v>0</v>
      </c>
      <c r="Y36" s="31">
        <f t="shared" si="2"/>
        <v>0</v>
      </c>
      <c r="Z36" s="32">
        <f>+IF(X36&lt;&gt;0,+(Y36/X36)*100,0)</f>
        <v>0</v>
      </c>
      <c r="AA36" s="33">
        <f>SUM(AA31:AA35)</f>
        <v>0</v>
      </c>
    </row>
    <row r="37" spans="1:27" ht="4.5" customHeight="1">
      <c r="A37" s="34"/>
      <c r="B37" s="20"/>
      <c r="C37" s="21"/>
      <c r="D37" s="21"/>
      <c r="E37" s="22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4"/>
      <c r="AA37" s="25"/>
    </row>
    <row r="38" spans="1:27" ht="12.75">
      <c r="A38" s="13" t="s">
        <v>58</v>
      </c>
      <c r="B38" s="20"/>
      <c r="C38" s="35">
        <f aca="true" t="shared" si="3" ref="C38:Y38">+C17+C27+C36</f>
        <v>10362984</v>
      </c>
      <c r="D38" s="35">
        <f>+D17+D27+D36</f>
        <v>0</v>
      </c>
      <c r="E38" s="36">
        <f t="shared" si="3"/>
        <v>11609868</v>
      </c>
      <c r="F38" s="37">
        <f t="shared" si="3"/>
        <v>39472347</v>
      </c>
      <c r="G38" s="37">
        <f t="shared" si="3"/>
        <v>16653284</v>
      </c>
      <c r="H38" s="37">
        <f t="shared" si="3"/>
        <v>23217200</v>
      </c>
      <c r="I38" s="37">
        <f t="shared" si="3"/>
        <v>-12475920</v>
      </c>
      <c r="J38" s="37">
        <f t="shared" si="3"/>
        <v>27394564</v>
      </c>
      <c r="K38" s="37">
        <f t="shared" si="3"/>
        <v>12132928</v>
      </c>
      <c r="L38" s="37">
        <f t="shared" si="3"/>
        <v>-11818145</v>
      </c>
      <c r="M38" s="37">
        <f t="shared" si="3"/>
        <v>36876508</v>
      </c>
      <c r="N38" s="37">
        <f t="shared" si="3"/>
        <v>37191291</v>
      </c>
      <c r="O38" s="37">
        <f t="shared" si="3"/>
        <v>-16043375</v>
      </c>
      <c r="P38" s="37">
        <f t="shared" si="3"/>
        <v>-1863163</v>
      </c>
      <c r="Q38" s="37">
        <f t="shared" si="3"/>
        <v>32311243</v>
      </c>
      <c r="R38" s="37">
        <f t="shared" si="3"/>
        <v>14404705</v>
      </c>
      <c r="S38" s="37">
        <f t="shared" si="3"/>
        <v>0</v>
      </c>
      <c r="T38" s="37">
        <f t="shared" si="3"/>
        <v>0</v>
      </c>
      <c r="U38" s="37">
        <f t="shared" si="3"/>
        <v>0</v>
      </c>
      <c r="V38" s="37">
        <f t="shared" si="3"/>
        <v>0</v>
      </c>
      <c r="W38" s="37">
        <f t="shared" si="3"/>
        <v>78990560</v>
      </c>
      <c r="X38" s="37">
        <f t="shared" si="3"/>
        <v>98616165</v>
      </c>
      <c r="Y38" s="37">
        <f t="shared" si="3"/>
        <v>-19625605</v>
      </c>
      <c r="Z38" s="38">
        <f>+IF(X38&lt;&gt;0,+(Y38/X38)*100,0)</f>
        <v>-19.901002031462085</v>
      </c>
      <c r="AA38" s="39">
        <f>+AA17+AA27+AA36</f>
        <v>39472347</v>
      </c>
    </row>
    <row r="39" spans="1:27" ht="12.75">
      <c r="A39" s="26" t="s">
        <v>59</v>
      </c>
      <c r="B39" s="20"/>
      <c r="C39" s="35">
        <v>18523131</v>
      </c>
      <c r="D39" s="35"/>
      <c r="E39" s="36">
        <v>16795636</v>
      </c>
      <c r="F39" s="37">
        <v>28886115</v>
      </c>
      <c r="G39" s="37">
        <v>28886115</v>
      </c>
      <c r="H39" s="37">
        <v>45539399</v>
      </c>
      <c r="I39" s="37">
        <v>68756599</v>
      </c>
      <c r="J39" s="37">
        <v>28886115</v>
      </c>
      <c r="K39" s="37">
        <v>56280679</v>
      </c>
      <c r="L39" s="37">
        <v>68413607</v>
      </c>
      <c r="M39" s="37">
        <v>56595462</v>
      </c>
      <c r="N39" s="37">
        <v>56280679</v>
      </c>
      <c r="O39" s="37">
        <v>93471970</v>
      </c>
      <c r="P39" s="37">
        <v>77428595</v>
      </c>
      <c r="Q39" s="37">
        <v>75565432</v>
      </c>
      <c r="R39" s="37">
        <v>93471970</v>
      </c>
      <c r="S39" s="37"/>
      <c r="T39" s="37"/>
      <c r="U39" s="37"/>
      <c r="V39" s="37"/>
      <c r="W39" s="37">
        <v>28886115</v>
      </c>
      <c r="X39" s="37">
        <v>28886115</v>
      </c>
      <c r="Y39" s="37"/>
      <c r="Z39" s="38"/>
      <c r="AA39" s="39">
        <v>28886115</v>
      </c>
    </row>
    <row r="40" spans="1:27" ht="12.75">
      <c r="A40" s="45" t="s">
        <v>60</v>
      </c>
      <c r="B40" s="46"/>
      <c r="C40" s="47">
        <v>28886115</v>
      </c>
      <c r="D40" s="47"/>
      <c r="E40" s="48">
        <v>28405504</v>
      </c>
      <c r="F40" s="49">
        <v>68358461</v>
      </c>
      <c r="G40" s="49">
        <v>45539399</v>
      </c>
      <c r="H40" s="49">
        <v>68756599</v>
      </c>
      <c r="I40" s="49">
        <v>56280679</v>
      </c>
      <c r="J40" s="49">
        <v>56280679</v>
      </c>
      <c r="K40" s="49">
        <v>68413607</v>
      </c>
      <c r="L40" s="49">
        <v>56595462</v>
      </c>
      <c r="M40" s="49">
        <v>93471970</v>
      </c>
      <c r="N40" s="49">
        <v>93471970</v>
      </c>
      <c r="O40" s="49">
        <v>77428595</v>
      </c>
      <c r="P40" s="49">
        <v>75565432</v>
      </c>
      <c r="Q40" s="49">
        <v>107876675</v>
      </c>
      <c r="R40" s="49">
        <v>107876675</v>
      </c>
      <c r="S40" s="49"/>
      <c r="T40" s="49"/>
      <c r="U40" s="49"/>
      <c r="V40" s="49"/>
      <c r="W40" s="49">
        <v>107876675</v>
      </c>
      <c r="X40" s="49">
        <v>127502279</v>
      </c>
      <c r="Y40" s="49">
        <v>-19625604</v>
      </c>
      <c r="Z40" s="50">
        <v>-15.39</v>
      </c>
      <c r="AA40" s="51">
        <v>68358461</v>
      </c>
    </row>
    <row r="41" spans="1:27" ht="12.75">
      <c r="A41" s="52" t="s">
        <v>88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  <row r="42" spans="1:27" ht="12.75">
      <c r="A42" s="54" t="s">
        <v>89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</row>
    <row r="43" spans="1:27" ht="12.75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A4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2" t="s">
        <v>72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90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2.7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2.7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2.75">
      <c r="A6" s="26" t="s">
        <v>33</v>
      </c>
      <c r="B6" s="20"/>
      <c r="C6" s="21">
        <v>10850493</v>
      </c>
      <c r="D6" s="21"/>
      <c r="E6" s="22">
        <v>6191451</v>
      </c>
      <c r="F6" s="23">
        <v>6191451</v>
      </c>
      <c r="G6" s="23">
        <v>47574</v>
      </c>
      <c r="H6" s="23">
        <v>118899</v>
      </c>
      <c r="I6" s="23">
        <v>63032</v>
      </c>
      <c r="J6" s="23">
        <v>229505</v>
      </c>
      <c r="K6" s="23">
        <v>169925</v>
      </c>
      <c r="L6" s="23">
        <v>85665</v>
      </c>
      <c r="M6" s="23">
        <v>1686901</v>
      </c>
      <c r="N6" s="23">
        <v>1942491</v>
      </c>
      <c r="O6" s="23">
        <v>152470</v>
      </c>
      <c r="P6" s="23">
        <v>67025</v>
      </c>
      <c r="Q6" s="23">
        <v>81529</v>
      </c>
      <c r="R6" s="23">
        <v>301024</v>
      </c>
      <c r="S6" s="23"/>
      <c r="T6" s="23"/>
      <c r="U6" s="23"/>
      <c r="V6" s="23"/>
      <c r="W6" s="23">
        <v>2473020</v>
      </c>
      <c r="X6" s="23">
        <v>4260591</v>
      </c>
      <c r="Y6" s="23">
        <v>-1787571</v>
      </c>
      <c r="Z6" s="24">
        <v>-41.96</v>
      </c>
      <c r="AA6" s="25">
        <v>6191451</v>
      </c>
    </row>
    <row r="7" spans="1:27" ht="12.75">
      <c r="A7" s="26" t="s">
        <v>34</v>
      </c>
      <c r="B7" s="20"/>
      <c r="C7" s="21">
        <v>7642189</v>
      </c>
      <c r="D7" s="21"/>
      <c r="E7" s="22">
        <v>8968515</v>
      </c>
      <c r="F7" s="23">
        <v>8968515</v>
      </c>
      <c r="G7" s="23">
        <v>378293</v>
      </c>
      <c r="H7" s="23">
        <v>506257</v>
      </c>
      <c r="I7" s="23">
        <v>517630</v>
      </c>
      <c r="J7" s="23">
        <v>1402180</v>
      </c>
      <c r="K7" s="23">
        <v>427166</v>
      </c>
      <c r="L7" s="23">
        <v>376289</v>
      </c>
      <c r="M7" s="23">
        <v>417619</v>
      </c>
      <c r="N7" s="23">
        <v>1221074</v>
      </c>
      <c r="O7" s="23">
        <v>553126</v>
      </c>
      <c r="P7" s="23">
        <v>446238</v>
      </c>
      <c r="Q7" s="23">
        <v>347613</v>
      </c>
      <c r="R7" s="23">
        <v>1346977</v>
      </c>
      <c r="S7" s="23"/>
      <c r="T7" s="23"/>
      <c r="U7" s="23"/>
      <c r="V7" s="23"/>
      <c r="W7" s="23">
        <v>3970231</v>
      </c>
      <c r="X7" s="23">
        <v>6036998</v>
      </c>
      <c r="Y7" s="23">
        <v>-2066767</v>
      </c>
      <c r="Z7" s="24">
        <v>-34.24</v>
      </c>
      <c r="AA7" s="25">
        <v>8968515</v>
      </c>
    </row>
    <row r="8" spans="1:27" ht="12.75">
      <c r="A8" s="26" t="s">
        <v>35</v>
      </c>
      <c r="B8" s="20"/>
      <c r="C8" s="21">
        <v>8635614</v>
      </c>
      <c r="D8" s="21"/>
      <c r="E8" s="22">
        <v>19208443</v>
      </c>
      <c r="F8" s="23">
        <v>19208443</v>
      </c>
      <c r="G8" s="23">
        <v>345628</v>
      </c>
      <c r="H8" s="23">
        <v>449569</v>
      </c>
      <c r="I8" s="23">
        <v>706016</v>
      </c>
      <c r="J8" s="23">
        <v>1501213</v>
      </c>
      <c r="K8" s="23">
        <v>274914</v>
      </c>
      <c r="L8" s="23">
        <v>75075</v>
      </c>
      <c r="M8" s="23">
        <v>808910</v>
      </c>
      <c r="N8" s="23">
        <v>1158899</v>
      </c>
      <c r="O8" s="23">
        <v>572567</v>
      </c>
      <c r="P8" s="23">
        <v>488037</v>
      </c>
      <c r="Q8" s="23">
        <v>55128</v>
      </c>
      <c r="R8" s="23">
        <v>1115732</v>
      </c>
      <c r="S8" s="23"/>
      <c r="T8" s="23"/>
      <c r="U8" s="23"/>
      <c r="V8" s="23"/>
      <c r="W8" s="23">
        <v>3775844</v>
      </c>
      <c r="X8" s="23">
        <v>16865234</v>
      </c>
      <c r="Y8" s="23">
        <v>-13089390</v>
      </c>
      <c r="Z8" s="24">
        <v>-77.61</v>
      </c>
      <c r="AA8" s="25">
        <v>19208443</v>
      </c>
    </row>
    <row r="9" spans="1:27" ht="12.75">
      <c r="A9" s="26" t="s">
        <v>36</v>
      </c>
      <c r="B9" s="20"/>
      <c r="C9" s="21">
        <v>111171445</v>
      </c>
      <c r="D9" s="21"/>
      <c r="E9" s="22">
        <v>130441168</v>
      </c>
      <c r="F9" s="23">
        <v>130441168</v>
      </c>
      <c r="G9" s="23">
        <v>21459000</v>
      </c>
      <c r="H9" s="23">
        <v>2233000</v>
      </c>
      <c r="I9" s="23">
        <v>29687000</v>
      </c>
      <c r="J9" s="23">
        <v>53379000</v>
      </c>
      <c r="K9" s="23">
        <v>105000</v>
      </c>
      <c r="L9" s="23"/>
      <c r="M9" s="23">
        <v>39563661</v>
      </c>
      <c r="N9" s="23">
        <v>39668661</v>
      </c>
      <c r="O9" s="23"/>
      <c r="P9" s="23"/>
      <c r="Q9" s="23">
        <v>29691000</v>
      </c>
      <c r="R9" s="23">
        <v>29691000</v>
      </c>
      <c r="S9" s="23"/>
      <c r="T9" s="23"/>
      <c r="U9" s="23"/>
      <c r="V9" s="23"/>
      <c r="W9" s="23">
        <v>122738661</v>
      </c>
      <c r="X9" s="23">
        <v>130065501</v>
      </c>
      <c r="Y9" s="23">
        <v>-7326840</v>
      </c>
      <c r="Z9" s="24">
        <v>-5.63</v>
      </c>
      <c r="AA9" s="25">
        <v>130441168</v>
      </c>
    </row>
    <row r="10" spans="1:27" ht="12.75">
      <c r="A10" s="26" t="s">
        <v>37</v>
      </c>
      <c r="B10" s="20"/>
      <c r="C10" s="21">
        <v>29551111</v>
      </c>
      <c r="D10" s="21"/>
      <c r="E10" s="22">
        <v>44006000</v>
      </c>
      <c r="F10" s="23">
        <v>44006000</v>
      </c>
      <c r="G10" s="23"/>
      <c r="H10" s="23"/>
      <c r="I10" s="23">
        <v>346000</v>
      </c>
      <c r="J10" s="23">
        <v>346000</v>
      </c>
      <c r="K10" s="23">
        <v>10523000</v>
      </c>
      <c r="L10" s="23"/>
      <c r="M10" s="23">
        <v>13198000</v>
      </c>
      <c r="N10" s="23">
        <v>23721000</v>
      </c>
      <c r="O10" s="23"/>
      <c r="P10" s="23">
        <v>414000</v>
      </c>
      <c r="Q10" s="23"/>
      <c r="R10" s="23">
        <v>414000</v>
      </c>
      <c r="S10" s="23"/>
      <c r="T10" s="23"/>
      <c r="U10" s="23"/>
      <c r="V10" s="23"/>
      <c r="W10" s="23">
        <v>24481000</v>
      </c>
      <c r="X10" s="23">
        <v>43910000</v>
      </c>
      <c r="Y10" s="23">
        <v>-19429000</v>
      </c>
      <c r="Z10" s="24">
        <v>-44.25</v>
      </c>
      <c r="AA10" s="25">
        <v>44006000</v>
      </c>
    </row>
    <row r="11" spans="1:27" ht="12.75">
      <c r="A11" s="26" t="s">
        <v>38</v>
      </c>
      <c r="B11" s="20"/>
      <c r="C11" s="21">
        <v>4654589</v>
      </c>
      <c r="D11" s="21"/>
      <c r="E11" s="22">
        <v>5999342</v>
      </c>
      <c r="F11" s="23">
        <v>5999342</v>
      </c>
      <c r="G11" s="23">
        <v>137595</v>
      </c>
      <c r="H11" s="23">
        <v>143444</v>
      </c>
      <c r="I11" s="23">
        <v>150637</v>
      </c>
      <c r="J11" s="23">
        <v>431676</v>
      </c>
      <c r="K11" s="23">
        <v>244749</v>
      </c>
      <c r="L11" s="23">
        <v>180291</v>
      </c>
      <c r="M11" s="23">
        <v>145261</v>
      </c>
      <c r="N11" s="23">
        <v>570301</v>
      </c>
      <c r="O11" s="23">
        <v>155982</v>
      </c>
      <c r="P11" s="23">
        <v>167243</v>
      </c>
      <c r="Q11" s="23">
        <v>138511</v>
      </c>
      <c r="R11" s="23">
        <v>461736</v>
      </c>
      <c r="S11" s="23"/>
      <c r="T11" s="23"/>
      <c r="U11" s="23"/>
      <c r="V11" s="23"/>
      <c r="W11" s="23">
        <v>1463713</v>
      </c>
      <c r="X11" s="23">
        <v>4568736</v>
      </c>
      <c r="Y11" s="23">
        <v>-3105023</v>
      </c>
      <c r="Z11" s="24">
        <v>-67.96</v>
      </c>
      <c r="AA11" s="25">
        <v>5999342</v>
      </c>
    </row>
    <row r="12" spans="1:27" ht="12.75">
      <c r="A12" s="26" t="s">
        <v>39</v>
      </c>
      <c r="B12" s="20"/>
      <c r="C12" s="21"/>
      <c r="D12" s="21"/>
      <c r="E12" s="22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4"/>
      <c r="AA12" s="25"/>
    </row>
    <row r="13" spans="1:27" ht="12.75">
      <c r="A13" s="13" t="s">
        <v>40</v>
      </c>
      <c r="B13" s="20"/>
      <c r="C13" s="21"/>
      <c r="D13" s="21"/>
      <c r="E13" s="22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4"/>
      <c r="AA13" s="25"/>
    </row>
    <row r="14" spans="1:27" ht="12.75">
      <c r="A14" s="26" t="s">
        <v>41</v>
      </c>
      <c r="B14" s="20"/>
      <c r="C14" s="21">
        <v>-157496635</v>
      </c>
      <c r="D14" s="21"/>
      <c r="E14" s="22">
        <v>-100347002</v>
      </c>
      <c r="F14" s="23">
        <v>-100347002</v>
      </c>
      <c r="G14" s="23">
        <v>-9295546</v>
      </c>
      <c r="H14" s="23">
        <v>-9309044</v>
      </c>
      <c r="I14" s="23">
        <v>-10877177</v>
      </c>
      <c r="J14" s="23">
        <v>-29481767</v>
      </c>
      <c r="K14" s="23">
        <v>-9487396</v>
      </c>
      <c r="L14" s="23">
        <v>-11081129</v>
      </c>
      <c r="M14" s="23">
        <v>-12628304</v>
      </c>
      <c r="N14" s="23">
        <v>-33196829</v>
      </c>
      <c r="O14" s="23">
        <v>-9366507</v>
      </c>
      <c r="P14" s="23">
        <v>-11611350</v>
      </c>
      <c r="Q14" s="23">
        <v>-10062316</v>
      </c>
      <c r="R14" s="23">
        <v>-31040173</v>
      </c>
      <c r="S14" s="23"/>
      <c r="T14" s="23"/>
      <c r="U14" s="23"/>
      <c r="V14" s="23"/>
      <c r="W14" s="23">
        <v>-93718769</v>
      </c>
      <c r="X14" s="23">
        <v>-75046653</v>
      </c>
      <c r="Y14" s="23">
        <v>-18672116</v>
      </c>
      <c r="Z14" s="24">
        <v>24.88</v>
      </c>
      <c r="AA14" s="25">
        <v>-100347002</v>
      </c>
    </row>
    <row r="15" spans="1:27" ht="12.75">
      <c r="A15" s="26" t="s">
        <v>42</v>
      </c>
      <c r="B15" s="20"/>
      <c r="C15" s="21">
        <v>-1066823</v>
      </c>
      <c r="D15" s="21"/>
      <c r="E15" s="22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4"/>
      <c r="AA15" s="25"/>
    </row>
    <row r="16" spans="1:27" ht="12.75">
      <c r="A16" s="26" t="s">
        <v>43</v>
      </c>
      <c r="B16" s="20"/>
      <c r="C16" s="21"/>
      <c r="D16" s="21"/>
      <c r="E16" s="22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4"/>
      <c r="AA16" s="25"/>
    </row>
    <row r="17" spans="1:27" ht="12.75">
      <c r="A17" s="27" t="s">
        <v>44</v>
      </c>
      <c r="B17" s="28"/>
      <c r="C17" s="29">
        <f aca="true" t="shared" si="0" ref="C17:Y17">SUM(C6:C16)</f>
        <v>13941983</v>
      </c>
      <c r="D17" s="29">
        <f>SUM(D6:D16)</f>
        <v>0</v>
      </c>
      <c r="E17" s="30">
        <f t="shared" si="0"/>
        <v>114467917</v>
      </c>
      <c r="F17" s="31">
        <f t="shared" si="0"/>
        <v>114467917</v>
      </c>
      <c r="G17" s="31">
        <f t="shared" si="0"/>
        <v>13072544</v>
      </c>
      <c r="H17" s="31">
        <f t="shared" si="0"/>
        <v>-5857875</v>
      </c>
      <c r="I17" s="31">
        <f t="shared" si="0"/>
        <v>20593138</v>
      </c>
      <c r="J17" s="31">
        <f t="shared" si="0"/>
        <v>27807807</v>
      </c>
      <c r="K17" s="31">
        <f t="shared" si="0"/>
        <v>2257358</v>
      </c>
      <c r="L17" s="31">
        <f t="shared" si="0"/>
        <v>-10363809</v>
      </c>
      <c r="M17" s="31">
        <f t="shared" si="0"/>
        <v>43192048</v>
      </c>
      <c r="N17" s="31">
        <f t="shared" si="0"/>
        <v>35085597</v>
      </c>
      <c r="O17" s="31">
        <f t="shared" si="0"/>
        <v>-7932362</v>
      </c>
      <c r="P17" s="31">
        <f t="shared" si="0"/>
        <v>-10028807</v>
      </c>
      <c r="Q17" s="31">
        <f t="shared" si="0"/>
        <v>20251465</v>
      </c>
      <c r="R17" s="31">
        <f t="shared" si="0"/>
        <v>2290296</v>
      </c>
      <c r="S17" s="31">
        <f t="shared" si="0"/>
        <v>0</v>
      </c>
      <c r="T17" s="31">
        <f t="shared" si="0"/>
        <v>0</v>
      </c>
      <c r="U17" s="31">
        <f t="shared" si="0"/>
        <v>0</v>
      </c>
      <c r="V17" s="31">
        <f t="shared" si="0"/>
        <v>0</v>
      </c>
      <c r="W17" s="31">
        <f t="shared" si="0"/>
        <v>65183700</v>
      </c>
      <c r="X17" s="31">
        <f t="shared" si="0"/>
        <v>130660407</v>
      </c>
      <c r="Y17" s="31">
        <f t="shared" si="0"/>
        <v>-65476707</v>
      </c>
      <c r="Z17" s="32">
        <f>+IF(X17&lt;&gt;0,+(Y17/X17)*100,0)</f>
        <v>-50.11212539694599</v>
      </c>
      <c r="AA17" s="33">
        <f>SUM(AA6:AA16)</f>
        <v>114467917</v>
      </c>
    </row>
    <row r="18" spans="1:27" ht="4.5" customHeight="1">
      <c r="A18" s="34"/>
      <c r="B18" s="20"/>
      <c r="C18" s="21"/>
      <c r="D18" s="21"/>
      <c r="E18" s="22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4"/>
      <c r="AA18" s="25"/>
    </row>
    <row r="19" spans="1:27" ht="12.75">
      <c r="A19" s="13" t="s">
        <v>45</v>
      </c>
      <c r="B19" s="20"/>
      <c r="C19" s="21"/>
      <c r="D19" s="21"/>
      <c r="E19" s="22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4"/>
      <c r="AA19" s="25"/>
    </row>
    <row r="20" spans="1:27" ht="12.75">
      <c r="A20" s="13" t="s">
        <v>32</v>
      </c>
      <c r="B20" s="20"/>
      <c r="C20" s="35"/>
      <c r="D20" s="35"/>
      <c r="E20" s="36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8"/>
      <c r="AA20" s="39"/>
    </row>
    <row r="21" spans="1:27" ht="12.75">
      <c r="A21" s="26" t="s">
        <v>46</v>
      </c>
      <c r="B21" s="20"/>
      <c r="C21" s="21"/>
      <c r="D21" s="21"/>
      <c r="E21" s="22"/>
      <c r="F21" s="23"/>
      <c r="G21" s="40"/>
      <c r="H21" s="40"/>
      <c r="I21" s="40"/>
      <c r="J21" s="23"/>
      <c r="K21" s="40"/>
      <c r="L21" s="40"/>
      <c r="M21" s="23"/>
      <c r="N21" s="40"/>
      <c r="O21" s="40"/>
      <c r="P21" s="40"/>
      <c r="Q21" s="23"/>
      <c r="R21" s="40"/>
      <c r="S21" s="40"/>
      <c r="T21" s="23"/>
      <c r="U21" s="40"/>
      <c r="V21" s="40"/>
      <c r="W21" s="40"/>
      <c r="X21" s="23"/>
      <c r="Y21" s="40"/>
      <c r="Z21" s="41"/>
      <c r="AA21" s="42"/>
    </row>
    <row r="22" spans="1:27" ht="12.75">
      <c r="A22" s="26" t="s">
        <v>47</v>
      </c>
      <c r="B22" s="20"/>
      <c r="C22" s="21"/>
      <c r="D22" s="21"/>
      <c r="E22" s="43"/>
      <c r="F22" s="40"/>
      <c r="G22" s="23"/>
      <c r="H22" s="23"/>
      <c r="I22" s="23"/>
      <c r="J22" s="23"/>
      <c r="K22" s="23"/>
      <c r="L22" s="23"/>
      <c r="M22" s="40"/>
      <c r="N22" s="23"/>
      <c r="O22" s="23"/>
      <c r="P22" s="23"/>
      <c r="Q22" s="23"/>
      <c r="R22" s="23"/>
      <c r="S22" s="23"/>
      <c r="T22" s="40"/>
      <c r="U22" s="23"/>
      <c r="V22" s="23"/>
      <c r="W22" s="23"/>
      <c r="X22" s="23"/>
      <c r="Y22" s="23"/>
      <c r="Z22" s="24"/>
      <c r="AA22" s="25"/>
    </row>
    <row r="23" spans="1:27" ht="12.75">
      <c r="A23" s="26" t="s">
        <v>48</v>
      </c>
      <c r="B23" s="20"/>
      <c r="C23" s="44"/>
      <c r="D23" s="44"/>
      <c r="E23" s="22"/>
      <c r="F23" s="23"/>
      <c r="G23" s="40"/>
      <c r="H23" s="40"/>
      <c r="I23" s="40"/>
      <c r="J23" s="23"/>
      <c r="K23" s="40"/>
      <c r="L23" s="40"/>
      <c r="M23" s="23"/>
      <c r="N23" s="40"/>
      <c r="O23" s="40"/>
      <c r="P23" s="40"/>
      <c r="Q23" s="23"/>
      <c r="R23" s="40"/>
      <c r="S23" s="40"/>
      <c r="T23" s="23"/>
      <c r="U23" s="40"/>
      <c r="V23" s="40"/>
      <c r="W23" s="40"/>
      <c r="X23" s="23"/>
      <c r="Y23" s="40"/>
      <c r="Z23" s="41"/>
      <c r="AA23" s="42"/>
    </row>
    <row r="24" spans="1:27" ht="12.75">
      <c r="A24" s="26" t="s">
        <v>49</v>
      </c>
      <c r="B24" s="20"/>
      <c r="C24" s="21"/>
      <c r="D24" s="21"/>
      <c r="E24" s="22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4"/>
      <c r="AA24" s="25"/>
    </row>
    <row r="25" spans="1:27" ht="12.75">
      <c r="A25" s="13" t="s">
        <v>40</v>
      </c>
      <c r="B25" s="20"/>
      <c r="C25" s="21"/>
      <c r="D25" s="21"/>
      <c r="E25" s="22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4"/>
      <c r="AA25" s="25"/>
    </row>
    <row r="26" spans="1:27" ht="12.75">
      <c r="A26" s="26" t="s">
        <v>50</v>
      </c>
      <c r="B26" s="20"/>
      <c r="C26" s="21">
        <v>-149017103</v>
      </c>
      <c r="D26" s="21"/>
      <c r="E26" s="22">
        <v>-71171240</v>
      </c>
      <c r="F26" s="23">
        <v>-71171240</v>
      </c>
      <c r="G26" s="23">
        <v>-2936</v>
      </c>
      <c r="H26" s="23"/>
      <c r="I26" s="23"/>
      <c r="J26" s="23">
        <v>-2936</v>
      </c>
      <c r="K26" s="23">
        <v>-8497791</v>
      </c>
      <c r="L26" s="23">
        <v>-5521116</v>
      </c>
      <c r="M26" s="23">
        <v>-19287049</v>
      </c>
      <c r="N26" s="23">
        <v>-33305956</v>
      </c>
      <c r="O26" s="23">
        <v>-389596</v>
      </c>
      <c r="P26" s="23">
        <v>-3824966</v>
      </c>
      <c r="Q26" s="23">
        <v>-5123130</v>
      </c>
      <c r="R26" s="23">
        <v>-9337692</v>
      </c>
      <c r="S26" s="23"/>
      <c r="T26" s="23"/>
      <c r="U26" s="23"/>
      <c r="V26" s="23"/>
      <c r="W26" s="23">
        <v>-42646584</v>
      </c>
      <c r="X26" s="23">
        <v>-51296240</v>
      </c>
      <c r="Y26" s="23">
        <v>8649656</v>
      </c>
      <c r="Z26" s="24">
        <v>-16.86</v>
      </c>
      <c r="AA26" s="25">
        <v>-71171240</v>
      </c>
    </row>
    <row r="27" spans="1:27" ht="12.75">
      <c r="A27" s="27" t="s">
        <v>51</v>
      </c>
      <c r="B27" s="28"/>
      <c r="C27" s="29">
        <f aca="true" t="shared" si="1" ref="C27:Y27">SUM(C21:C26)</f>
        <v>-149017103</v>
      </c>
      <c r="D27" s="29">
        <f>SUM(D21:D26)</f>
        <v>0</v>
      </c>
      <c r="E27" s="30">
        <f t="shared" si="1"/>
        <v>-71171240</v>
      </c>
      <c r="F27" s="31">
        <f t="shared" si="1"/>
        <v>-71171240</v>
      </c>
      <c r="G27" s="31">
        <f t="shared" si="1"/>
        <v>-2936</v>
      </c>
      <c r="H27" s="31">
        <f t="shared" si="1"/>
        <v>0</v>
      </c>
      <c r="I27" s="31">
        <f t="shared" si="1"/>
        <v>0</v>
      </c>
      <c r="J27" s="31">
        <f t="shared" si="1"/>
        <v>-2936</v>
      </c>
      <c r="K27" s="31">
        <f t="shared" si="1"/>
        <v>-8497791</v>
      </c>
      <c r="L27" s="31">
        <f t="shared" si="1"/>
        <v>-5521116</v>
      </c>
      <c r="M27" s="31">
        <f t="shared" si="1"/>
        <v>-19287049</v>
      </c>
      <c r="N27" s="31">
        <f t="shared" si="1"/>
        <v>-33305956</v>
      </c>
      <c r="O27" s="31">
        <f t="shared" si="1"/>
        <v>-389596</v>
      </c>
      <c r="P27" s="31">
        <f t="shared" si="1"/>
        <v>-3824966</v>
      </c>
      <c r="Q27" s="31">
        <f t="shared" si="1"/>
        <v>-5123130</v>
      </c>
      <c r="R27" s="31">
        <f t="shared" si="1"/>
        <v>-9337692</v>
      </c>
      <c r="S27" s="31">
        <f t="shared" si="1"/>
        <v>0</v>
      </c>
      <c r="T27" s="31">
        <f t="shared" si="1"/>
        <v>0</v>
      </c>
      <c r="U27" s="31">
        <f t="shared" si="1"/>
        <v>0</v>
      </c>
      <c r="V27" s="31">
        <f t="shared" si="1"/>
        <v>0</v>
      </c>
      <c r="W27" s="31">
        <f t="shared" si="1"/>
        <v>-42646584</v>
      </c>
      <c r="X27" s="31">
        <f t="shared" si="1"/>
        <v>-51296240</v>
      </c>
      <c r="Y27" s="31">
        <f t="shared" si="1"/>
        <v>8649656</v>
      </c>
      <c r="Z27" s="32">
        <f>+IF(X27&lt;&gt;0,+(Y27/X27)*100,0)</f>
        <v>-16.86216377652631</v>
      </c>
      <c r="AA27" s="33">
        <f>SUM(AA21:AA26)</f>
        <v>-71171240</v>
      </c>
    </row>
    <row r="28" spans="1:27" ht="4.5" customHeight="1">
      <c r="A28" s="34"/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2.75">
      <c r="A29" s="13" t="s">
        <v>52</v>
      </c>
      <c r="B29" s="20"/>
      <c r="C29" s="21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2.75">
      <c r="A30" s="13" t="s">
        <v>32</v>
      </c>
      <c r="B30" s="20"/>
      <c r="C30" s="21"/>
      <c r="D30" s="21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5"/>
    </row>
    <row r="31" spans="1:27" ht="12.75">
      <c r="A31" s="26" t="s">
        <v>53</v>
      </c>
      <c r="B31" s="20"/>
      <c r="C31" s="21"/>
      <c r="D31" s="21"/>
      <c r="E31" s="22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4"/>
      <c r="AA31" s="25"/>
    </row>
    <row r="32" spans="1:27" ht="12.75">
      <c r="A32" s="26" t="s">
        <v>54</v>
      </c>
      <c r="B32" s="20"/>
      <c r="C32" s="21"/>
      <c r="D32" s="21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4"/>
      <c r="AA32" s="25"/>
    </row>
    <row r="33" spans="1:27" ht="12.75">
      <c r="A33" s="26" t="s">
        <v>55</v>
      </c>
      <c r="B33" s="20"/>
      <c r="C33" s="21"/>
      <c r="D33" s="21"/>
      <c r="E33" s="22"/>
      <c r="F33" s="23"/>
      <c r="G33" s="23"/>
      <c r="H33" s="40"/>
      <c r="I33" s="40"/>
      <c r="J33" s="40"/>
      <c r="K33" s="23"/>
      <c r="L33" s="23"/>
      <c r="M33" s="23"/>
      <c r="N33" s="23"/>
      <c r="O33" s="40"/>
      <c r="P33" s="40"/>
      <c r="Q33" s="40"/>
      <c r="R33" s="23"/>
      <c r="S33" s="23"/>
      <c r="T33" s="23"/>
      <c r="U33" s="23"/>
      <c r="V33" s="40"/>
      <c r="W33" s="40"/>
      <c r="X33" s="40"/>
      <c r="Y33" s="23"/>
      <c r="Z33" s="24"/>
      <c r="AA33" s="25"/>
    </row>
    <row r="34" spans="1:27" ht="12.75">
      <c r="A34" s="13" t="s">
        <v>40</v>
      </c>
      <c r="B34" s="20"/>
      <c r="C34" s="21"/>
      <c r="D34" s="21"/>
      <c r="E34" s="22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4"/>
      <c r="AA34" s="25"/>
    </row>
    <row r="35" spans="1:27" ht="12.75">
      <c r="A35" s="26" t="s">
        <v>56</v>
      </c>
      <c r="B35" s="20"/>
      <c r="C35" s="21"/>
      <c r="D35" s="21"/>
      <c r="E35" s="22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4"/>
      <c r="AA35" s="25"/>
    </row>
    <row r="36" spans="1:27" ht="12.75">
      <c r="A36" s="27" t="s">
        <v>57</v>
      </c>
      <c r="B36" s="28"/>
      <c r="C36" s="29">
        <f aca="true" t="shared" si="2" ref="C36:Y36">SUM(C31:C35)</f>
        <v>0</v>
      </c>
      <c r="D36" s="29">
        <f>SUM(D31:D35)</f>
        <v>0</v>
      </c>
      <c r="E36" s="30">
        <f t="shared" si="2"/>
        <v>0</v>
      </c>
      <c r="F36" s="31">
        <f t="shared" si="2"/>
        <v>0</v>
      </c>
      <c r="G36" s="31">
        <f t="shared" si="2"/>
        <v>0</v>
      </c>
      <c r="H36" s="31">
        <f t="shared" si="2"/>
        <v>0</v>
      </c>
      <c r="I36" s="31">
        <f t="shared" si="2"/>
        <v>0</v>
      </c>
      <c r="J36" s="31">
        <f t="shared" si="2"/>
        <v>0</v>
      </c>
      <c r="K36" s="31">
        <f t="shared" si="2"/>
        <v>0</v>
      </c>
      <c r="L36" s="31">
        <f t="shared" si="2"/>
        <v>0</v>
      </c>
      <c r="M36" s="31">
        <f t="shared" si="2"/>
        <v>0</v>
      </c>
      <c r="N36" s="31">
        <f t="shared" si="2"/>
        <v>0</v>
      </c>
      <c r="O36" s="31">
        <f t="shared" si="2"/>
        <v>0</v>
      </c>
      <c r="P36" s="31">
        <f t="shared" si="2"/>
        <v>0</v>
      </c>
      <c r="Q36" s="31">
        <f t="shared" si="2"/>
        <v>0</v>
      </c>
      <c r="R36" s="31">
        <f t="shared" si="2"/>
        <v>0</v>
      </c>
      <c r="S36" s="31">
        <f t="shared" si="2"/>
        <v>0</v>
      </c>
      <c r="T36" s="31">
        <f t="shared" si="2"/>
        <v>0</v>
      </c>
      <c r="U36" s="31">
        <f t="shared" si="2"/>
        <v>0</v>
      </c>
      <c r="V36" s="31">
        <f t="shared" si="2"/>
        <v>0</v>
      </c>
      <c r="W36" s="31">
        <f t="shared" si="2"/>
        <v>0</v>
      </c>
      <c r="X36" s="31">
        <f t="shared" si="2"/>
        <v>0</v>
      </c>
      <c r="Y36" s="31">
        <f t="shared" si="2"/>
        <v>0</v>
      </c>
      <c r="Z36" s="32">
        <f>+IF(X36&lt;&gt;0,+(Y36/X36)*100,0)</f>
        <v>0</v>
      </c>
      <c r="AA36" s="33">
        <f>SUM(AA31:AA35)</f>
        <v>0</v>
      </c>
    </row>
    <row r="37" spans="1:27" ht="4.5" customHeight="1">
      <c r="A37" s="34"/>
      <c r="B37" s="20"/>
      <c r="C37" s="21"/>
      <c r="D37" s="21"/>
      <c r="E37" s="22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4"/>
      <c r="AA37" s="25"/>
    </row>
    <row r="38" spans="1:27" ht="12.75">
      <c r="A38" s="13" t="s">
        <v>58</v>
      </c>
      <c r="B38" s="20"/>
      <c r="C38" s="35">
        <f aca="true" t="shared" si="3" ref="C38:Y38">+C17+C27+C36</f>
        <v>-135075120</v>
      </c>
      <c r="D38" s="35">
        <f>+D17+D27+D36</f>
        <v>0</v>
      </c>
      <c r="E38" s="36">
        <f t="shared" si="3"/>
        <v>43296677</v>
      </c>
      <c r="F38" s="37">
        <f t="shared" si="3"/>
        <v>43296677</v>
      </c>
      <c r="G38" s="37">
        <f t="shared" si="3"/>
        <v>13069608</v>
      </c>
      <c r="H38" s="37">
        <f t="shared" si="3"/>
        <v>-5857875</v>
      </c>
      <c r="I38" s="37">
        <f t="shared" si="3"/>
        <v>20593138</v>
      </c>
      <c r="J38" s="37">
        <f t="shared" si="3"/>
        <v>27804871</v>
      </c>
      <c r="K38" s="37">
        <f t="shared" si="3"/>
        <v>-6240433</v>
      </c>
      <c r="L38" s="37">
        <f t="shared" si="3"/>
        <v>-15884925</v>
      </c>
      <c r="M38" s="37">
        <f t="shared" si="3"/>
        <v>23904999</v>
      </c>
      <c r="N38" s="37">
        <f t="shared" si="3"/>
        <v>1779641</v>
      </c>
      <c r="O38" s="37">
        <f t="shared" si="3"/>
        <v>-8321958</v>
      </c>
      <c r="P38" s="37">
        <f t="shared" si="3"/>
        <v>-13853773</v>
      </c>
      <c r="Q38" s="37">
        <f t="shared" si="3"/>
        <v>15128335</v>
      </c>
      <c r="R38" s="37">
        <f t="shared" si="3"/>
        <v>-7047396</v>
      </c>
      <c r="S38" s="37">
        <f t="shared" si="3"/>
        <v>0</v>
      </c>
      <c r="T38" s="37">
        <f t="shared" si="3"/>
        <v>0</v>
      </c>
      <c r="U38" s="37">
        <f t="shared" si="3"/>
        <v>0</v>
      </c>
      <c r="V38" s="37">
        <f t="shared" si="3"/>
        <v>0</v>
      </c>
      <c r="W38" s="37">
        <f t="shared" si="3"/>
        <v>22537116</v>
      </c>
      <c r="X38" s="37">
        <f t="shared" si="3"/>
        <v>79364167</v>
      </c>
      <c r="Y38" s="37">
        <f t="shared" si="3"/>
        <v>-56827051</v>
      </c>
      <c r="Z38" s="38">
        <f>+IF(X38&lt;&gt;0,+(Y38/X38)*100,0)</f>
        <v>-71.6029073927028</v>
      </c>
      <c r="AA38" s="39">
        <f>+AA17+AA27+AA36</f>
        <v>43296677</v>
      </c>
    </row>
    <row r="39" spans="1:27" ht="12.75">
      <c r="A39" s="26" t="s">
        <v>59</v>
      </c>
      <c r="B39" s="20"/>
      <c r="C39" s="35">
        <v>34654121</v>
      </c>
      <c r="D39" s="35"/>
      <c r="E39" s="36">
        <v>36041000</v>
      </c>
      <c r="F39" s="37">
        <v>36041000</v>
      </c>
      <c r="G39" s="37">
        <v>36041000</v>
      </c>
      <c r="H39" s="37">
        <v>49110608</v>
      </c>
      <c r="I39" s="37">
        <v>43252733</v>
      </c>
      <c r="J39" s="37">
        <v>36041000</v>
      </c>
      <c r="K39" s="37">
        <v>63845871</v>
      </c>
      <c r="L39" s="37">
        <v>57605438</v>
      </c>
      <c r="M39" s="37">
        <v>41720513</v>
      </c>
      <c r="N39" s="37">
        <v>63845871</v>
      </c>
      <c r="O39" s="37">
        <v>65625512</v>
      </c>
      <c r="P39" s="37">
        <v>57303554</v>
      </c>
      <c r="Q39" s="37">
        <v>43449781</v>
      </c>
      <c r="R39" s="37">
        <v>65625512</v>
      </c>
      <c r="S39" s="37"/>
      <c r="T39" s="37"/>
      <c r="U39" s="37"/>
      <c r="V39" s="37"/>
      <c r="W39" s="37">
        <v>36041000</v>
      </c>
      <c r="X39" s="37">
        <v>36041000</v>
      </c>
      <c r="Y39" s="37"/>
      <c r="Z39" s="38"/>
      <c r="AA39" s="39">
        <v>36041000</v>
      </c>
    </row>
    <row r="40" spans="1:27" ht="12.75">
      <c r="A40" s="45" t="s">
        <v>60</v>
      </c>
      <c r="B40" s="46"/>
      <c r="C40" s="47">
        <v>-100420999</v>
      </c>
      <c r="D40" s="47"/>
      <c r="E40" s="48">
        <v>79337677</v>
      </c>
      <c r="F40" s="49">
        <v>79337677</v>
      </c>
      <c r="G40" s="49">
        <v>49110608</v>
      </c>
      <c r="H40" s="49">
        <v>43252733</v>
      </c>
      <c r="I40" s="49">
        <v>63845871</v>
      </c>
      <c r="J40" s="49">
        <v>63845871</v>
      </c>
      <c r="K40" s="49">
        <v>57605438</v>
      </c>
      <c r="L40" s="49">
        <v>41720513</v>
      </c>
      <c r="M40" s="49">
        <v>65625512</v>
      </c>
      <c r="N40" s="49">
        <v>65625512</v>
      </c>
      <c r="O40" s="49">
        <v>57303554</v>
      </c>
      <c r="P40" s="49">
        <v>43449781</v>
      </c>
      <c r="Q40" s="49">
        <v>58578116</v>
      </c>
      <c r="R40" s="49">
        <v>58578116</v>
      </c>
      <c r="S40" s="49"/>
      <c r="T40" s="49"/>
      <c r="U40" s="49"/>
      <c r="V40" s="49"/>
      <c r="W40" s="49">
        <v>58578116</v>
      </c>
      <c r="X40" s="49">
        <v>115405167</v>
      </c>
      <c r="Y40" s="49">
        <v>-56827051</v>
      </c>
      <c r="Z40" s="50">
        <v>-49.24</v>
      </c>
      <c r="AA40" s="51">
        <v>79337677</v>
      </c>
    </row>
    <row r="41" spans="1:27" ht="12.75">
      <c r="A41" s="52" t="s">
        <v>88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  <row r="42" spans="1:27" ht="12.75">
      <c r="A42" s="54" t="s">
        <v>89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</row>
    <row r="43" spans="1:27" ht="12.75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A4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2" t="s">
        <v>73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90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2.7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2.7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2.75">
      <c r="A6" s="26" t="s">
        <v>33</v>
      </c>
      <c r="B6" s="20"/>
      <c r="C6" s="21">
        <v>281023721</v>
      </c>
      <c r="D6" s="21"/>
      <c r="E6" s="22">
        <v>314846398</v>
      </c>
      <c r="F6" s="23">
        <v>314846398</v>
      </c>
      <c r="G6" s="23">
        <v>16302643</v>
      </c>
      <c r="H6" s="23">
        <v>25544825</v>
      </c>
      <c r="I6" s="23">
        <v>20615141</v>
      </c>
      <c r="J6" s="23">
        <v>62462609</v>
      </c>
      <c r="K6" s="23">
        <v>23582607</v>
      </c>
      <c r="L6" s="23">
        <v>24154426</v>
      </c>
      <c r="M6" s="23">
        <v>25739209</v>
      </c>
      <c r="N6" s="23">
        <v>73476242</v>
      </c>
      <c r="O6" s="23">
        <v>21399392</v>
      </c>
      <c r="P6" s="23">
        <v>23406301</v>
      </c>
      <c r="Q6" s="23">
        <v>34106648</v>
      </c>
      <c r="R6" s="23">
        <v>78912341</v>
      </c>
      <c r="S6" s="23"/>
      <c r="T6" s="23"/>
      <c r="U6" s="23"/>
      <c r="V6" s="23"/>
      <c r="W6" s="23">
        <v>214851192</v>
      </c>
      <c r="X6" s="23">
        <v>220341505</v>
      </c>
      <c r="Y6" s="23">
        <v>-5490313</v>
      </c>
      <c r="Z6" s="24">
        <v>-2.49</v>
      </c>
      <c r="AA6" s="25">
        <v>314846398</v>
      </c>
    </row>
    <row r="7" spans="1:27" ht="12.75">
      <c r="A7" s="26" t="s">
        <v>34</v>
      </c>
      <c r="B7" s="20"/>
      <c r="C7" s="21">
        <v>1061761517</v>
      </c>
      <c r="D7" s="21"/>
      <c r="E7" s="22">
        <v>1172691521</v>
      </c>
      <c r="F7" s="23">
        <v>1172691518</v>
      </c>
      <c r="G7" s="23">
        <v>75346969</v>
      </c>
      <c r="H7" s="23">
        <v>109029429</v>
      </c>
      <c r="I7" s="23">
        <v>106338345</v>
      </c>
      <c r="J7" s="23">
        <v>290714743</v>
      </c>
      <c r="K7" s="23">
        <v>98848640</v>
      </c>
      <c r="L7" s="23">
        <v>98679499</v>
      </c>
      <c r="M7" s="23">
        <v>87026384</v>
      </c>
      <c r="N7" s="23">
        <v>284554523</v>
      </c>
      <c r="O7" s="23">
        <v>94394316</v>
      </c>
      <c r="P7" s="23">
        <v>96973094</v>
      </c>
      <c r="Q7" s="23">
        <v>100274229</v>
      </c>
      <c r="R7" s="23">
        <v>291641639</v>
      </c>
      <c r="S7" s="23"/>
      <c r="T7" s="23"/>
      <c r="U7" s="23"/>
      <c r="V7" s="23"/>
      <c r="W7" s="23">
        <v>866910905</v>
      </c>
      <c r="X7" s="23">
        <v>866198432</v>
      </c>
      <c r="Y7" s="23">
        <v>712473</v>
      </c>
      <c r="Z7" s="24">
        <v>0.08</v>
      </c>
      <c r="AA7" s="25">
        <v>1172691518</v>
      </c>
    </row>
    <row r="8" spans="1:27" ht="12.75">
      <c r="A8" s="26" t="s">
        <v>35</v>
      </c>
      <c r="B8" s="20"/>
      <c r="C8" s="21">
        <v>122698605</v>
      </c>
      <c r="D8" s="21"/>
      <c r="E8" s="22">
        <v>110564080</v>
      </c>
      <c r="F8" s="23">
        <v>206155486</v>
      </c>
      <c r="G8" s="23">
        <v>30906707</v>
      </c>
      <c r="H8" s="23">
        <v>107757370</v>
      </c>
      <c r="I8" s="23">
        <v>111551752</v>
      </c>
      <c r="J8" s="23">
        <v>250215829</v>
      </c>
      <c r="K8" s="23">
        <v>56047478</v>
      </c>
      <c r="L8" s="23">
        <v>17892613</v>
      </c>
      <c r="M8" s="23">
        <v>78956966</v>
      </c>
      <c r="N8" s="23">
        <v>152897057</v>
      </c>
      <c r="O8" s="23">
        <v>57013854</v>
      </c>
      <c r="P8" s="23">
        <v>27533579</v>
      </c>
      <c r="Q8" s="23">
        <v>71984618</v>
      </c>
      <c r="R8" s="23">
        <v>156532051</v>
      </c>
      <c r="S8" s="23"/>
      <c r="T8" s="23"/>
      <c r="U8" s="23"/>
      <c r="V8" s="23"/>
      <c r="W8" s="23">
        <v>559644937</v>
      </c>
      <c r="X8" s="23">
        <v>411931024</v>
      </c>
      <c r="Y8" s="23">
        <v>147713913</v>
      </c>
      <c r="Z8" s="24">
        <v>35.86</v>
      </c>
      <c r="AA8" s="25">
        <v>206155486</v>
      </c>
    </row>
    <row r="9" spans="1:27" ht="12.75">
      <c r="A9" s="26" t="s">
        <v>36</v>
      </c>
      <c r="B9" s="20"/>
      <c r="C9" s="21">
        <v>471626000</v>
      </c>
      <c r="D9" s="21"/>
      <c r="E9" s="22">
        <v>864900000</v>
      </c>
      <c r="F9" s="23">
        <v>854258300</v>
      </c>
      <c r="G9" s="23">
        <v>94725000</v>
      </c>
      <c r="H9" s="23">
        <v>208143770</v>
      </c>
      <c r="I9" s="23">
        <v>24294000</v>
      </c>
      <c r="J9" s="23">
        <v>327162770</v>
      </c>
      <c r="K9" s="23"/>
      <c r="L9" s="23">
        <v>2688000</v>
      </c>
      <c r="M9" s="23">
        <v>229822057</v>
      </c>
      <c r="N9" s="23">
        <v>232510057</v>
      </c>
      <c r="O9" s="23"/>
      <c r="P9" s="23">
        <v>4993000</v>
      </c>
      <c r="Q9" s="23">
        <v>168928000</v>
      </c>
      <c r="R9" s="23">
        <v>173921000</v>
      </c>
      <c r="S9" s="23"/>
      <c r="T9" s="23"/>
      <c r="U9" s="23"/>
      <c r="V9" s="23"/>
      <c r="W9" s="23">
        <v>733593827</v>
      </c>
      <c r="X9" s="23">
        <v>728600827</v>
      </c>
      <c r="Y9" s="23">
        <v>4993000</v>
      </c>
      <c r="Z9" s="24">
        <v>0.69</v>
      </c>
      <c r="AA9" s="25">
        <v>854258300</v>
      </c>
    </row>
    <row r="10" spans="1:27" ht="12.75">
      <c r="A10" s="26" t="s">
        <v>37</v>
      </c>
      <c r="B10" s="20"/>
      <c r="C10" s="21">
        <v>465588000</v>
      </c>
      <c r="D10" s="21"/>
      <c r="E10" s="22">
        <v>622026000</v>
      </c>
      <c r="F10" s="23">
        <v>599347700</v>
      </c>
      <c r="G10" s="23"/>
      <c r="H10" s="23">
        <v>59989230</v>
      </c>
      <c r="I10" s="23">
        <v>90080000</v>
      </c>
      <c r="J10" s="23">
        <v>150069230</v>
      </c>
      <c r="K10" s="23">
        <v>128962000</v>
      </c>
      <c r="L10" s="23"/>
      <c r="M10" s="23">
        <v>78509943</v>
      </c>
      <c r="N10" s="23">
        <v>207471943</v>
      </c>
      <c r="O10" s="23">
        <v>86040152</v>
      </c>
      <c r="P10" s="23"/>
      <c r="Q10" s="23">
        <v>246967000</v>
      </c>
      <c r="R10" s="23">
        <v>333007152</v>
      </c>
      <c r="S10" s="23"/>
      <c r="T10" s="23"/>
      <c r="U10" s="23"/>
      <c r="V10" s="23"/>
      <c r="W10" s="23">
        <v>690548325</v>
      </c>
      <c r="X10" s="23">
        <v>599347700</v>
      </c>
      <c r="Y10" s="23">
        <v>91200625</v>
      </c>
      <c r="Z10" s="24">
        <v>15.22</v>
      </c>
      <c r="AA10" s="25">
        <v>599347700</v>
      </c>
    </row>
    <row r="11" spans="1:27" ht="12.75">
      <c r="A11" s="26" t="s">
        <v>38</v>
      </c>
      <c r="B11" s="20"/>
      <c r="C11" s="21">
        <v>27592762</v>
      </c>
      <c r="D11" s="21"/>
      <c r="E11" s="22">
        <v>87472000</v>
      </c>
      <c r="F11" s="23">
        <v>87471999</v>
      </c>
      <c r="G11" s="23">
        <v>6101747</v>
      </c>
      <c r="H11" s="23">
        <v>5677645</v>
      </c>
      <c r="I11" s="23">
        <v>5899997</v>
      </c>
      <c r="J11" s="23">
        <v>17679389</v>
      </c>
      <c r="K11" s="23">
        <v>6389781</v>
      </c>
      <c r="L11" s="23">
        <v>5635013</v>
      </c>
      <c r="M11" s="23">
        <v>6433546</v>
      </c>
      <c r="N11" s="23">
        <v>18458340</v>
      </c>
      <c r="O11" s="23">
        <v>1800316</v>
      </c>
      <c r="P11" s="23">
        <v>4941684</v>
      </c>
      <c r="Q11" s="23">
        <v>9439143</v>
      </c>
      <c r="R11" s="23">
        <v>16181143</v>
      </c>
      <c r="S11" s="23"/>
      <c r="T11" s="23"/>
      <c r="U11" s="23"/>
      <c r="V11" s="23"/>
      <c r="W11" s="23">
        <v>52318872</v>
      </c>
      <c r="X11" s="23">
        <v>47326565</v>
      </c>
      <c r="Y11" s="23">
        <v>4992307</v>
      </c>
      <c r="Z11" s="24">
        <v>10.55</v>
      </c>
      <c r="AA11" s="25">
        <v>87471999</v>
      </c>
    </row>
    <row r="12" spans="1:27" ht="12.75">
      <c r="A12" s="26" t="s">
        <v>39</v>
      </c>
      <c r="B12" s="20"/>
      <c r="C12" s="21"/>
      <c r="D12" s="21"/>
      <c r="E12" s="22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4"/>
      <c r="AA12" s="25"/>
    </row>
    <row r="13" spans="1:27" ht="12.75">
      <c r="A13" s="13" t="s">
        <v>40</v>
      </c>
      <c r="B13" s="20"/>
      <c r="C13" s="21"/>
      <c r="D13" s="21"/>
      <c r="E13" s="22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4"/>
      <c r="AA13" s="25"/>
    </row>
    <row r="14" spans="1:27" ht="12.75">
      <c r="A14" s="26" t="s">
        <v>41</v>
      </c>
      <c r="B14" s="20"/>
      <c r="C14" s="21">
        <v>-2140798177</v>
      </c>
      <c r="D14" s="21"/>
      <c r="E14" s="22">
        <v>-2297056001</v>
      </c>
      <c r="F14" s="23">
        <v>-2429337024</v>
      </c>
      <c r="G14" s="23">
        <v>-220104089</v>
      </c>
      <c r="H14" s="23">
        <v>-346732592</v>
      </c>
      <c r="I14" s="23">
        <v>-352775547</v>
      </c>
      <c r="J14" s="23">
        <v>-919612228</v>
      </c>
      <c r="K14" s="23">
        <v>-315457545</v>
      </c>
      <c r="L14" s="23">
        <v>-222447385</v>
      </c>
      <c r="M14" s="23">
        <v>-238486773</v>
      </c>
      <c r="N14" s="23">
        <v>-776391703</v>
      </c>
      <c r="O14" s="23">
        <v>-172143451</v>
      </c>
      <c r="P14" s="23">
        <v>-180679886</v>
      </c>
      <c r="Q14" s="23">
        <v>-497862973</v>
      </c>
      <c r="R14" s="23">
        <v>-850686310</v>
      </c>
      <c r="S14" s="23"/>
      <c r="T14" s="23"/>
      <c r="U14" s="23"/>
      <c r="V14" s="23"/>
      <c r="W14" s="23">
        <v>-2546690241</v>
      </c>
      <c r="X14" s="23">
        <v>-2168636555</v>
      </c>
      <c r="Y14" s="23">
        <v>-378053686</v>
      </c>
      <c r="Z14" s="24">
        <v>17.43</v>
      </c>
      <c r="AA14" s="25">
        <v>-2429337024</v>
      </c>
    </row>
    <row r="15" spans="1:27" ht="12.75">
      <c r="A15" s="26" t="s">
        <v>42</v>
      </c>
      <c r="B15" s="20"/>
      <c r="C15" s="21">
        <v>-34579938</v>
      </c>
      <c r="D15" s="21"/>
      <c r="E15" s="22">
        <v>-40000000</v>
      </c>
      <c r="F15" s="23">
        <v>-40000000</v>
      </c>
      <c r="G15" s="23"/>
      <c r="H15" s="23"/>
      <c r="I15" s="23"/>
      <c r="J15" s="23"/>
      <c r="K15" s="23"/>
      <c r="L15" s="23"/>
      <c r="M15" s="23">
        <v>-10536113</v>
      </c>
      <c r="N15" s="23">
        <v>-10536113</v>
      </c>
      <c r="O15" s="23"/>
      <c r="P15" s="23"/>
      <c r="Q15" s="23"/>
      <c r="R15" s="23"/>
      <c r="S15" s="23"/>
      <c r="T15" s="23"/>
      <c r="U15" s="23"/>
      <c r="V15" s="23"/>
      <c r="W15" s="23">
        <v>-10536113</v>
      </c>
      <c r="X15" s="23">
        <v>-10536113</v>
      </c>
      <c r="Y15" s="23"/>
      <c r="Z15" s="24"/>
      <c r="AA15" s="25">
        <v>-40000000</v>
      </c>
    </row>
    <row r="16" spans="1:27" ht="12.75">
      <c r="A16" s="26" t="s">
        <v>43</v>
      </c>
      <c r="B16" s="20"/>
      <c r="C16" s="21">
        <v>-17180000</v>
      </c>
      <c r="D16" s="21"/>
      <c r="E16" s="22">
        <v>-11500000</v>
      </c>
      <c r="F16" s="23">
        <v>-15500000</v>
      </c>
      <c r="G16" s="23">
        <v>-1160000</v>
      </c>
      <c r="H16" s="23">
        <v>-2040000</v>
      </c>
      <c r="I16" s="23">
        <v>-40000</v>
      </c>
      <c r="J16" s="23">
        <v>-3240000</v>
      </c>
      <c r="K16" s="23">
        <v>-3000000</v>
      </c>
      <c r="L16" s="23">
        <v>-1600000</v>
      </c>
      <c r="M16" s="23">
        <v>-520000</v>
      </c>
      <c r="N16" s="23">
        <v>-5120000</v>
      </c>
      <c r="O16" s="23">
        <v>-40000</v>
      </c>
      <c r="P16" s="23">
        <v>-3560000</v>
      </c>
      <c r="Q16" s="23">
        <v>-40000</v>
      </c>
      <c r="R16" s="23">
        <v>-3640000</v>
      </c>
      <c r="S16" s="23"/>
      <c r="T16" s="23"/>
      <c r="U16" s="23"/>
      <c r="V16" s="23"/>
      <c r="W16" s="23">
        <v>-12000000</v>
      </c>
      <c r="X16" s="23">
        <v>-15380000</v>
      </c>
      <c r="Y16" s="23">
        <v>3380000</v>
      </c>
      <c r="Z16" s="24">
        <v>-21.98</v>
      </c>
      <c r="AA16" s="25">
        <v>-15500000</v>
      </c>
    </row>
    <row r="17" spans="1:27" ht="12.75">
      <c r="A17" s="27" t="s">
        <v>44</v>
      </c>
      <c r="B17" s="28"/>
      <c r="C17" s="29">
        <f aca="true" t="shared" si="0" ref="C17:Y17">SUM(C6:C16)</f>
        <v>237732490</v>
      </c>
      <c r="D17" s="29">
        <f>SUM(D6:D16)</f>
        <v>0</v>
      </c>
      <c r="E17" s="30">
        <f t="shared" si="0"/>
        <v>823943998</v>
      </c>
      <c r="F17" s="31">
        <f t="shared" si="0"/>
        <v>749934377</v>
      </c>
      <c r="G17" s="31">
        <f t="shared" si="0"/>
        <v>2118977</v>
      </c>
      <c r="H17" s="31">
        <f t="shared" si="0"/>
        <v>167369677</v>
      </c>
      <c r="I17" s="31">
        <f t="shared" si="0"/>
        <v>5963688</v>
      </c>
      <c r="J17" s="31">
        <f t="shared" si="0"/>
        <v>175452342</v>
      </c>
      <c r="K17" s="31">
        <f t="shared" si="0"/>
        <v>-4627039</v>
      </c>
      <c r="L17" s="31">
        <f t="shared" si="0"/>
        <v>-74997834</v>
      </c>
      <c r="M17" s="31">
        <f t="shared" si="0"/>
        <v>256945219</v>
      </c>
      <c r="N17" s="31">
        <f t="shared" si="0"/>
        <v>177320346</v>
      </c>
      <c r="O17" s="31">
        <f t="shared" si="0"/>
        <v>88464579</v>
      </c>
      <c r="P17" s="31">
        <f t="shared" si="0"/>
        <v>-26392228</v>
      </c>
      <c r="Q17" s="31">
        <f t="shared" si="0"/>
        <v>133796665</v>
      </c>
      <c r="R17" s="31">
        <f t="shared" si="0"/>
        <v>195869016</v>
      </c>
      <c r="S17" s="31">
        <f t="shared" si="0"/>
        <v>0</v>
      </c>
      <c r="T17" s="31">
        <f t="shared" si="0"/>
        <v>0</v>
      </c>
      <c r="U17" s="31">
        <f t="shared" si="0"/>
        <v>0</v>
      </c>
      <c r="V17" s="31">
        <f t="shared" si="0"/>
        <v>0</v>
      </c>
      <c r="W17" s="31">
        <f t="shared" si="0"/>
        <v>548641704</v>
      </c>
      <c r="X17" s="31">
        <f t="shared" si="0"/>
        <v>679193385</v>
      </c>
      <c r="Y17" s="31">
        <f t="shared" si="0"/>
        <v>-130551681</v>
      </c>
      <c r="Z17" s="32">
        <f>+IF(X17&lt;&gt;0,+(Y17/X17)*100,0)</f>
        <v>-19.22157722428348</v>
      </c>
      <c r="AA17" s="33">
        <f>SUM(AA6:AA16)</f>
        <v>749934377</v>
      </c>
    </row>
    <row r="18" spans="1:27" ht="4.5" customHeight="1">
      <c r="A18" s="34"/>
      <c r="B18" s="20"/>
      <c r="C18" s="21"/>
      <c r="D18" s="21"/>
      <c r="E18" s="22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4"/>
      <c r="AA18" s="25"/>
    </row>
    <row r="19" spans="1:27" ht="12.75">
      <c r="A19" s="13" t="s">
        <v>45</v>
      </c>
      <c r="B19" s="20"/>
      <c r="C19" s="21"/>
      <c r="D19" s="21"/>
      <c r="E19" s="22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4"/>
      <c r="AA19" s="25"/>
    </row>
    <row r="20" spans="1:27" ht="12.75">
      <c r="A20" s="13" t="s">
        <v>32</v>
      </c>
      <c r="B20" s="20"/>
      <c r="C20" s="35"/>
      <c r="D20" s="35"/>
      <c r="E20" s="36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8"/>
      <c r="AA20" s="39"/>
    </row>
    <row r="21" spans="1:27" ht="12.75">
      <c r="A21" s="26" t="s">
        <v>46</v>
      </c>
      <c r="B21" s="20"/>
      <c r="C21" s="21"/>
      <c r="D21" s="21"/>
      <c r="E21" s="22">
        <v>38000000</v>
      </c>
      <c r="F21" s="23">
        <v>38000001</v>
      </c>
      <c r="G21" s="40"/>
      <c r="H21" s="40"/>
      <c r="I21" s="40">
        <v>7944</v>
      </c>
      <c r="J21" s="23">
        <v>7944</v>
      </c>
      <c r="K21" s="40"/>
      <c r="L21" s="40"/>
      <c r="M21" s="23"/>
      <c r="N21" s="40"/>
      <c r="O21" s="40"/>
      <c r="P21" s="40"/>
      <c r="Q21" s="23"/>
      <c r="R21" s="40"/>
      <c r="S21" s="40"/>
      <c r="T21" s="23"/>
      <c r="U21" s="40"/>
      <c r="V21" s="40"/>
      <c r="W21" s="40">
        <v>7944</v>
      </c>
      <c r="X21" s="23">
        <v>10296898</v>
      </c>
      <c r="Y21" s="40">
        <v>-10288954</v>
      </c>
      <c r="Z21" s="41">
        <v>-99.92</v>
      </c>
      <c r="AA21" s="42">
        <v>38000001</v>
      </c>
    </row>
    <row r="22" spans="1:27" ht="12.75">
      <c r="A22" s="26" t="s">
        <v>47</v>
      </c>
      <c r="B22" s="20"/>
      <c r="C22" s="21"/>
      <c r="D22" s="21"/>
      <c r="E22" s="43">
        <v>400000</v>
      </c>
      <c r="F22" s="40">
        <v>400000</v>
      </c>
      <c r="G22" s="23">
        <v>1019</v>
      </c>
      <c r="H22" s="23">
        <v>68860</v>
      </c>
      <c r="I22" s="23">
        <v>1531</v>
      </c>
      <c r="J22" s="23">
        <v>71410</v>
      </c>
      <c r="K22" s="23">
        <v>688</v>
      </c>
      <c r="L22" s="23">
        <v>2531685</v>
      </c>
      <c r="M22" s="40">
        <v>-1125</v>
      </c>
      <c r="N22" s="23">
        <v>2531248</v>
      </c>
      <c r="O22" s="23">
        <v>2738</v>
      </c>
      <c r="P22" s="23">
        <v>1188</v>
      </c>
      <c r="Q22" s="23">
        <v>1295</v>
      </c>
      <c r="R22" s="23">
        <v>5221</v>
      </c>
      <c r="S22" s="23"/>
      <c r="T22" s="40"/>
      <c r="U22" s="23"/>
      <c r="V22" s="23"/>
      <c r="W22" s="23">
        <v>2607879</v>
      </c>
      <c r="X22" s="23">
        <v>2605396</v>
      </c>
      <c r="Y22" s="23">
        <v>2483</v>
      </c>
      <c r="Z22" s="24">
        <v>0.1</v>
      </c>
      <c r="AA22" s="25">
        <v>400000</v>
      </c>
    </row>
    <row r="23" spans="1:27" ht="12.75">
      <c r="A23" s="26" t="s">
        <v>48</v>
      </c>
      <c r="B23" s="20"/>
      <c r="C23" s="44">
        <v>5878029</v>
      </c>
      <c r="D23" s="44"/>
      <c r="E23" s="22"/>
      <c r="F23" s="23"/>
      <c r="G23" s="40"/>
      <c r="H23" s="40"/>
      <c r="I23" s="40"/>
      <c r="J23" s="23"/>
      <c r="K23" s="40"/>
      <c r="L23" s="40"/>
      <c r="M23" s="23"/>
      <c r="N23" s="40"/>
      <c r="O23" s="40"/>
      <c r="P23" s="40"/>
      <c r="Q23" s="23"/>
      <c r="R23" s="40"/>
      <c r="S23" s="40"/>
      <c r="T23" s="23"/>
      <c r="U23" s="40"/>
      <c r="V23" s="40"/>
      <c r="W23" s="40"/>
      <c r="X23" s="23"/>
      <c r="Y23" s="40"/>
      <c r="Z23" s="41"/>
      <c r="AA23" s="42"/>
    </row>
    <row r="24" spans="1:27" ht="12.75">
      <c r="A24" s="26" t="s">
        <v>49</v>
      </c>
      <c r="B24" s="20"/>
      <c r="C24" s="21"/>
      <c r="D24" s="21"/>
      <c r="E24" s="22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4"/>
      <c r="AA24" s="25"/>
    </row>
    <row r="25" spans="1:27" ht="12.75">
      <c r="A25" s="13" t="s">
        <v>40</v>
      </c>
      <c r="B25" s="20"/>
      <c r="C25" s="21"/>
      <c r="D25" s="21"/>
      <c r="E25" s="22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4"/>
      <c r="AA25" s="25"/>
    </row>
    <row r="26" spans="1:27" ht="12.75">
      <c r="A26" s="26" t="s">
        <v>50</v>
      </c>
      <c r="B26" s="20"/>
      <c r="C26" s="21">
        <v>-486900140</v>
      </c>
      <c r="D26" s="21"/>
      <c r="E26" s="22">
        <v>-1041643650</v>
      </c>
      <c r="F26" s="23">
        <v>-977766831</v>
      </c>
      <c r="G26" s="23">
        <v>-3958013</v>
      </c>
      <c r="H26" s="23">
        <v>-19539879</v>
      </c>
      <c r="I26" s="23">
        <v>-52133214</v>
      </c>
      <c r="J26" s="23">
        <v>-75631106</v>
      </c>
      <c r="K26" s="23">
        <v>-33023092</v>
      </c>
      <c r="L26" s="23">
        <v>-53156381</v>
      </c>
      <c r="M26" s="23">
        <v>-40635932</v>
      </c>
      <c r="N26" s="23">
        <v>-126815405</v>
      </c>
      <c r="O26" s="23">
        <v>-18105088</v>
      </c>
      <c r="P26" s="23">
        <v>-59489405</v>
      </c>
      <c r="Q26" s="23">
        <v>-85317695</v>
      </c>
      <c r="R26" s="23">
        <v>-162912188</v>
      </c>
      <c r="S26" s="23"/>
      <c r="T26" s="23"/>
      <c r="U26" s="23"/>
      <c r="V26" s="23"/>
      <c r="W26" s="23">
        <v>-365358699</v>
      </c>
      <c r="X26" s="23">
        <v>-367551599</v>
      </c>
      <c r="Y26" s="23">
        <v>2192900</v>
      </c>
      <c r="Z26" s="24">
        <v>-0.6</v>
      </c>
      <c r="AA26" s="25">
        <v>-977766831</v>
      </c>
    </row>
    <row r="27" spans="1:27" ht="12.75">
      <c r="A27" s="27" t="s">
        <v>51</v>
      </c>
      <c r="B27" s="28"/>
      <c r="C27" s="29">
        <f aca="true" t="shared" si="1" ref="C27:Y27">SUM(C21:C26)</f>
        <v>-481022111</v>
      </c>
      <c r="D27" s="29">
        <f>SUM(D21:D26)</f>
        <v>0</v>
      </c>
      <c r="E27" s="30">
        <f t="shared" si="1"/>
        <v>-1003243650</v>
      </c>
      <c r="F27" s="31">
        <f t="shared" si="1"/>
        <v>-939366830</v>
      </c>
      <c r="G27" s="31">
        <f t="shared" si="1"/>
        <v>-3956994</v>
      </c>
      <c r="H27" s="31">
        <f t="shared" si="1"/>
        <v>-19471019</v>
      </c>
      <c r="I27" s="31">
        <f t="shared" si="1"/>
        <v>-52123739</v>
      </c>
      <c r="J27" s="31">
        <f t="shared" si="1"/>
        <v>-75551752</v>
      </c>
      <c r="K27" s="31">
        <f t="shared" si="1"/>
        <v>-33022404</v>
      </c>
      <c r="L27" s="31">
        <f t="shared" si="1"/>
        <v>-50624696</v>
      </c>
      <c r="M27" s="31">
        <f t="shared" si="1"/>
        <v>-40637057</v>
      </c>
      <c r="N27" s="31">
        <f t="shared" si="1"/>
        <v>-124284157</v>
      </c>
      <c r="O27" s="31">
        <f t="shared" si="1"/>
        <v>-18102350</v>
      </c>
      <c r="P27" s="31">
        <f t="shared" si="1"/>
        <v>-59488217</v>
      </c>
      <c r="Q27" s="31">
        <f t="shared" si="1"/>
        <v>-85316400</v>
      </c>
      <c r="R27" s="31">
        <f t="shared" si="1"/>
        <v>-162906967</v>
      </c>
      <c r="S27" s="31">
        <f t="shared" si="1"/>
        <v>0</v>
      </c>
      <c r="T27" s="31">
        <f t="shared" si="1"/>
        <v>0</v>
      </c>
      <c r="U27" s="31">
        <f t="shared" si="1"/>
        <v>0</v>
      </c>
      <c r="V27" s="31">
        <f t="shared" si="1"/>
        <v>0</v>
      </c>
      <c r="W27" s="31">
        <f t="shared" si="1"/>
        <v>-362742876</v>
      </c>
      <c r="X27" s="31">
        <f t="shared" si="1"/>
        <v>-354649305</v>
      </c>
      <c r="Y27" s="31">
        <f t="shared" si="1"/>
        <v>-8093571</v>
      </c>
      <c r="Z27" s="32">
        <f>+IF(X27&lt;&gt;0,+(Y27/X27)*100,0)</f>
        <v>2.282133613655326</v>
      </c>
      <c r="AA27" s="33">
        <f>SUM(AA21:AA26)</f>
        <v>-939366830</v>
      </c>
    </row>
    <row r="28" spans="1:27" ht="4.5" customHeight="1">
      <c r="A28" s="34"/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2.75">
      <c r="A29" s="13" t="s">
        <v>52</v>
      </c>
      <c r="B29" s="20"/>
      <c r="C29" s="21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2.75">
      <c r="A30" s="13" t="s">
        <v>32</v>
      </c>
      <c r="B30" s="20"/>
      <c r="C30" s="21"/>
      <c r="D30" s="21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5"/>
    </row>
    <row r="31" spans="1:27" ht="12.75">
      <c r="A31" s="26" t="s">
        <v>53</v>
      </c>
      <c r="B31" s="20"/>
      <c r="C31" s="21"/>
      <c r="D31" s="21"/>
      <c r="E31" s="22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4"/>
      <c r="AA31" s="25"/>
    </row>
    <row r="32" spans="1:27" ht="12.75">
      <c r="A32" s="26" t="s">
        <v>54</v>
      </c>
      <c r="B32" s="20"/>
      <c r="C32" s="21">
        <v>42800000</v>
      </c>
      <c r="D32" s="21"/>
      <c r="E32" s="22">
        <v>235000000</v>
      </c>
      <c r="F32" s="23">
        <v>235000000</v>
      </c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>
        <v>235000000</v>
      </c>
      <c r="R32" s="23">
        <v>235000000</v>
      </c>
      <c r="S32" s="23"/>
      <c r="T32" s="23"/>
      <c r="U32" s="23"/>
      <c r="V32" s="23"/>
      <c r="W32" s="23">
        <v>235000000</v>
      </c>
      <c r="X32" s="23">
        <v>235000000</v>
      </c>
      <c r="Y32" s="23"/>
      <c r="Z32" s="24"/>
      <c r="AA32" s="25">
        <v>235000000</v>
      </c>
    </row>
    <row r="33" spans="1:27" ht="12.75">
      <c r="A33" s="26" t="s">
        <v>55</v>
      </c>
      <c r="B33" s="20"/>
      <c r="C33" s="21">
        <v>1251244</v>
      </c>
      <c r="D33" s="21"/>
      <c r="E33" s="22">
        <v>4000000</v>
      </c>
      <c r="F33" s="23">
        <v>4000000</v>
      </c>
      <c r="G33" s="23">
        <v>24020</v>
      </c>
      <c r="H33" s="40">
        <v>448331</v>
      </c>
      <c r="I33" s="40">
        <v>451976</v>
      </c>
      <c r="J33" s="40">
        <v>924327</v>
      </c>
      <c r="K33" s="23">
        <v>453051</v>
      </c>
      <c r="L33" s="23">
        <v>408283</v>
      </c>
      <c r="M33" s="23">
        <v>331341</v>
      </c>
      <c r="N33" s="23">
        <v>1192675</v>
      </c>
      <c r="O33" s="40">
        <v>308752</v>
      </c>
      <c r="P33" s="40">
        <v>366389</v>
      </c>
      <c r="Q33" s="40">
        <v>487108</v>
      </c>
      <c r="R33" s="23">
        <v>1162249</v>
      </c>
      <c r="S33" s="23"/>
      <c r="T33" s="23"/>
      <c r="U33" s="23"/>
      <c r="V33" s="40"/>
      <c r="W33" s="40">
        <v>3279251</v>
      </c>
      <c r="X33" s="40">
        <v>3055754</v>
      </c>
      <c r="Y33" s="23">
        <v>223497</v>
      </c>
      <c r="Z33" s="24">
        <v>7.31</v>
      </c>
      <c r="AA33" s="25">
        <v>4000000</v>
      </c>
    </row>
    <row r="34" spans="1:27" ht="12.75">
      <c r="A34" s="13" t="s">
        <v>40</v>
      </c>
      <c r="B34" s="20"/>
      <c r="C34" s="21"/>
      <c r="D34" s="21"/>
      <c r="E34" s="22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4"/>
      <c r="AA34" s="25"/>
    </row>
    <row r="35" spans="1:27" ht="12.75">
      <c r="A35" s="26" t="s">
        <v>56</v>
      </c>
      <c r="B35" s="20"/>
      <c r="C35" s="21">
        <v>-37400816</v>
      </c>
      <c r="D35" s="21"/>
      <c r="E35" s="22">
        <v>-75000000</v>
      </c>
      <c r="F35" s="23">
        <v>-75000000</v>
      </c>
      <c r="G35" s="23"/>
      <c r="H35" s="23"/>
      <c r="I35" s="23">
        <v>-10000000</v>
      </c>
      <c r="J35" s="23">
        <v>-10000000</v>
      </c>
      <c r="K35" s="23"/>
      <c r="L35" s="23"/>
      <c r="M35" s="23">
        <v>-84165093</v>
      </c>
      <c r="N35" s="23">
        <v>-84165093</v>
      </c>
      <c r="O35" s="23"/>
      <c r="P35" s="23"/>
      <c r="Q35" s="23"/>
      <c r="R35" s="23"/>
      <c r="S35" s="23"/>
      <c r="T35" s="23"/>
      <c r="U35" s="23"/>
      <c r="V35" s="23"/>
      <c r="W35" s="23">
        <v>-94165093</v>
      </c>
      <c r="X35" s="23">
        <v>-39365873</v>
      </c>
      <c r="Y35" s="23">
        <v>-54799220</v>
      </c>
      <c r="Z35" s="24">
        <v>139.2</v>
      </c>
      <c r="AA35" s="25">
        <v>-75000000</v>
      </c>
    </row>
    <row r="36" spans="1:27" ht="12.75">
      <c r="A36" s="27" t="s">
        <v>57</v>
      </c>
      <c r="B36" s="28"/>
      <c r="C36" s="29">
        <f aca="true" t="shared" si="2" ref="C36:Y36">SUM(C31:C35)</f>
        <v>6650428</v>
      </c>
      <c r="D36" s="29">
        <f>SUM(D31:D35)</f>
        <v>0</v>
      </c>
      <c r="E36" s="30">
        <f t="shared" si="2"/>
        <v>164000000</v>
      </c>
      <c r="F36" s="31">
        <f t="shared" si="2"/>
        <v>164000000</v>
      </c>
      <c r="G36" s="31">
        <f t="shared" si="2"/>
        <v>24020</v>
      </c>
      <c r="H36" s="31">
        <f t="shared" si="2"/>
        <v>448331</v>
      </c>
      <c r="I36" s="31">
        <f t="shared" si="2"/>
        <v>-9548024</v>
      </c>
      <c r="J36" s="31">
        <f t="shared" si="2"/>
        <v>-9075673</v>
      </c>
      <c r="K36" s="31">
        <f t="shared" si="2"/>
        <v>453051</v>
      </c>
      <c r="L36" s="31">
        <f t="shared" si="2"/>
        <v>408283</v>
      </c>
      <c r="M36" s="31">
        <f t="shared" si="2"/>
        <v>-83833752</v>
      </c>
      <c r="N36" s="31">
        <f t="shared" si="2"/>
        <v>-82972418</v>
      </c>
      <c r="O36" s="31">
        <f t="shared" si="2"/>
        <v>308752</v>
      </c>
      <c r="P36" s="31">
        <f t="shared" si="2"/>
        <v>366389</v>
      </c>
      <c r="Q36" s="31">
        <f t="shared" si="2"/>
        <v>235487108</v>
      </c>
      <c r="R36" s="31">
        <f t="shared" si="2"/>
        <v>236162249</v>
      </c>
      <c r="S36" s="31">
        <f t="shared" si="2"/>
        <v>0</v>
      </c>
      <c r="T36" s="31">
        <f t="shared" si="2"/>
        <v>0</v>
      </c>
      <c r="U36" s="31">
        <f t="shared" si="2"/>
        <v>0</v>
      </c>
      <c r="V36" s="31">
        <f t="shared" si="2"/>
        <v>0</v>
      </c>
      <c r="W36" s="31">
        <f t="shared" si="2"/>
        <v>144114158</v>
      </c>
      <c r="X36" s="31">
        <f t="shared" si="2"/>
        <v>198689881</v>
      </c>
      <c r="Y36" s="31">
        <f t="shared" si="2"/>
        <v>-54575723</v>
      </c>
      <c r="Z36" s="32">
        <f>+IF(X36&lt;&gt;0,+(Y36/X36)*100,0)</f>
        <v>-27.46779188015116</v>
      </c>
      <c r="AA36" s="33">
        <f>SUM(AA31:AA35)</f>
        <v>164000000</v>
      </c>
    </row>
    <row r="37" spans="1:27" ht="4.5" customHeight="1">
      <c r="A37" s="34"/>
      <c r="B37" s="20"/>
      <c r="C37" s="21"/>
      <c r="D37" s="21"/>
      <c r="E37" s="22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4"/>
      <c r="AA37" s="25"/>
    </row>
    <row r="38" spans="1:27" ht="12.75">
      <c r="A38" s="13" t="s">
        <v>58</v>
      </c>
      <c r="B38" s="20"/>
      <c r="C38" s="35">
        <f aca="true" t="shared" si="3" ref="C38:Y38">+C17+C27+C36</f>
        <v>-236639193</v>
      </c>
      <c r="D38" s="35">
        <f>+D17+D27+D36</f>
        <v>0</v>
      </c>
      <c r="E38" s="36">
        <f t="shared" si="3"/>
        <v>-15299652</v>
      </c>
      <c r="F38" s="37">
        <f t="shared" si="3"/>
        <v>-25432453</v>
      </c>
      <c r="G38" s="37">
        <f t="shared" si="3"/>
        <v>-1813997</v>
      </c>
      <c r="H38" s="37">
        <f t="shared" si="3"/>
        <v>148346989</v>
      </c>
      <c r="I38" s="37">
        <f t="shared" si="3"/>
        <v>-55708075</v>
      </c>
      <c r="J38" s="37">
        <f t="shared" si="3"/>
        <v>90824917</v>
      </c>
      <c r="K38" s="37">
        <f t="shared" si="3"/>
        <v>-37196392</v>
      </c>
      <c r="L38" s="37">
        <f t="shared" si="3"/>
        <v>-125214247</v>
      </c>
      <c r="M38" s="37">
        <f t="shared" si="3"/>
        <v>132474410</v>
      </c>
      <c r="N38" s="37">
        <f t="shared" si="3"/>
        <v>-29936229</v>
      </c>
      <c r="O38" s="37">
        <f t="shared" si="3"/>
        <v>70670981</v>
      </c>
      <c r="P38" s="37">
        <f t="shared" si="3"/>
        <v>-85514056</v>
      </c>
      <c r="Q38" s="37">
        <f t="shared" si="3"/>
        <v>283967373</v>
      </c>
      <c r="R38" s="37">
        <f t="shared" si="3"/>
        <v>269124298</v>
      </c>
      <c r="S38" s="37">
        <f t="shared" si="3"/>
        <v>0</v>
      </c>
      <c r="T38" s="37">
        <f t="shared" si="3"/>
        <v>0</v>
      </c>
      <c r="U38" s="37">
        <f t="shared" si="3"/>
        <v>0</v>
      </c>
      <c r="V38" s="37">
        <f t="shared" si="3"/>
        <v>0</v>
      </c>
      <c r="W38" s="37">
        <f t="shared" si="3"/>
        <v>330012986</v>
      </c>
      <c r="X38" s="37">
        <f t="shared" si="3"/>
        <v>523233961</v>
      </c>
      <c r="Y38" s="37">
        <f t="shared" si="3"/>
        <v>-193220975</v>
      </c>
      <c r="Z38" s="38">
        <f>+IF(X38&lt;&gt;0,+(Y38/X38)*100,0)</f>
        <v>-36.92821747096038</v>
      </c>
      <c r="AA38" s="39">
        <f>+AA17+AA27+AA36</f>
        <v>-25432453</v>
      </c>
    </row>
    <row r="39" spans="1:27" ht="12.75">
      <c r="A39" s="26" t="s">
        <v>59</v>
      </c>
      <c r="B39" s="20"/>
      <c r="C39" s="35">
        <v>322864242</v>
      </c>
      <c r="D39" s="35"/>
      <c r="E39" s="36">
        <v>50000000</v>
      </c>
      <c r="F39" s="37">
        <v>86199839</v>
      </c>
      <c r="G39" s="37">
        <v>86199839</v>
      </c>
      <c r="H39" s="37">
        <v>84385842</v>
      </c>
      <c r="I39" s="37">
        <v>232732831</v>
      </c>
      <c r="J39" s="37">
        <v>86199839</v>
      </c>
      <c r="K39" s="37">
        <v>177024756</v>
      </c>
      <c r="L39" s="37">
        <v>139828364</v>
      </c>
      <c r="M39" s="37">
        <v>14614117</v>
      </c>
      <c r="N39" s="37">
        <v>177024756</v>
      </c>
      <c r="O39" s="37">
        <v>147088527</v>
      </c>
      <c r="P39" s="37">
        <v>217759508</v>
      </c>
      <c r="Q39" s="37">
        <v>132245452</v>
      </c>
      <c r="R39" s="37">
        <v>147088527</v>
      </c>
      <c r="S39" s="37"/>
      <c r="T39" s="37"/>
      <c r="U39" s="37"/>
      <c r="V39" s="37"/>
      <c r="W39" s="37">
        <v>86199839</v>
      </c>
      <c r="X39" s="37">
        <v>86199839</v>
      </c>
      <c r="Y39" s="37"/>
      <c r="Z39" s="38"/>
      <c r="AA39" s="39">
        <v>86199839</v>
      </c>
    </row>
    <row r="40" spans="1:27" ht="12.75">
      <c r="A40" s="45" t="s">
        <v>60</v>
      </c>
      <c r="B40" s="46"/>
      <c r="C40" s="47">
        <v>86225049</v>
      </c>
      <c r="D40" s="47"/>
      <c r="E40" s="48">
        <v>34700347</v>
      </c>
      <c r="F40" s="49">
        <v>60767385</v>
      </c>
      <c r="G40" s="49">
        <v>84385842</v>
      </c>
      <c r="H40" s="49">
        <v>232732831</v>
      </c>
      <c r="I40" s="49">
        <v>177024756</v>
      </c>
      <c r="J40" s="49">
        <v>177024756</v>
      </c>
      <c r="K40" s="49">
        <v>139828364</v>
      </c>
      <c r="L40" s="49">
        <v>14614117</v>
      </c>
      <c r="M40" s="49">
        <v>147088527</v>
      </c>
      <c r="N40" s="49">
        <v>147088527</v>
      </c>
      <c r="O40" s="49">
        <v>217759508</v>
      </c>
      <c r="P40" s="49">
        <v>132245452</v>
      </c>
      <c r="Q40" s="49">
        <v>416212825</v>
      </c>
      <c r="R40" s="49">
        <v>416212825</v>
      </c>
      <c r="S40" s="49"/>
      <c r="T40" s="49"/>
      <c r="U40" s="49"/>
      <c r="V40" s="49"/>
      <c r="W40" s="49">
        <v>416212825</v>
      </c>
      <c r="X40" s="49">
        <v>609433799</v>
      </c>
      <c r="Y40" s="49">
        <v>-193220974</v>
      </c>
      <c r="Z40" s="50">
        <v>-31.7</v>
      </c>
      <c r="AA40" s="51">
        <v>60767385</v>
      </c>
    </row>
    <row r="41" spans="1:27" ht="12.75">
      <c r="A41" s="52" t="s">
        <v>88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  <row r="42" spans="1:27" ht="12.75">
      <c r="A42" s="54" t="s">
        <v>89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</row>
    <row r="43" spans="1:27" ht="12.75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A4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2" t="s">
        <v>74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90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2.7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2.7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2.75">
      <c r="A6" s="26" t="s">
        <v>33</v>
      </c>
      <c r="B6" s="20"/>
      <c r="C6" s="21">
        <v>6254966</v>
      </c>
      <c r="D6" s="21"/>
      <c r="E6" s="22">
        <v>18053740</v>
      </c>
      <c r="F6" s="23">
        <v>18053740</v>
      </c>
      <c r="G6" s="23">
        <v>290116</v>
      </c>
      <c r="H6" s="23">
        <v>238276</v>
      </c>
      <c r="I6" s="23">
        <v>121297</v>
      </c>
      <c r="J6" s="23">
        <v>649689</v>
      </c>
      <c r="K6" s="23">
        <v>349184</v>
      </c>
      <c r="L6" s="23">
        <v>303959</v>
      </c>
      <c r="M6" s="23">
        <v>138194</v>
      </c>
      <c r="N6" s="23">
        <v>791337</v>
      </c>
      <c r="O6" s="23">
        <v>53555</v>
      </c>
      <c r="P6" s="23">
        <v>37365</v>
      </c>
      <c r="Q6" s="23">
        <v>126678</v>
      </c>
      <c r="R6" s="23">
        <v>217598</v>
      </c>
      <c r="S6" s="23"/>
      <c r="T6" s="23"/>
      <c r="U6" s="23"/>
      <c r="V6" s="23"/>
      <c r="W6" s="23">
        <v>1658624</v>
      </c>
      <c r="X6" s="23">
        <v>12276543</v>
      </c>
      <c r="Y6" s="23">
        <v>-10617919</v>
      </c>
      <c r="Z6" s="24">
        <v>-86.49</v>
      </c>
      <c r="AA6" s="25">
        <v>18053740</v>
      </c>
    </row>
    <row r="7" spans="1:27" ht="12.75">
      <c r="A7" s="26" t="s">
        <v>34</v>
      </c>
      <c r="B7" s="20"/>
      <c r="C7" s="21">
        <v>2417137</v>
      </c>
      <c r="D7" s="21"/>
      <c r="E7" s="22">
        <v>3648767</v>
      </c>
      <c r="F7" s="23">
        <v>3648767</v>
      </c>
      <c r="G7" s="23">
        <v>114312</v>
      </c>
      <c r="H7" s="23">
        <v>125659</v>
      </c>
      <c r="I7" s="23">
        <v>80843</v>
      </c>
      <c r="J7" s="23">
        <v>320814</v>
      </c>
      <c r="K7" s="23">
        <v>109486</v>
      </c>
      <c r="L7" s="23">
        <v>214123</v>
      </c>
      <c r="M7" s="23">
        <v>90225</v>
      </c>
      <c r="N7" s="23">
        <v>413834</v>
      </c>
      <c r="O7" s="23">
        <v>208955</v>
      </c>
      <c r="P7" s="23">
        <v>259392</v>
      </c>
      <c r="Q7" s="23">
        <v>93900</v>
      </c>
      <c r="R7" s="23">
        <v>562247</v>
      </c>
      <c r="S7" s="23"/>
      <c r="T7" s="23"/>
      <c r="U7" s="23"/>
      <c r="V7" s="23"/>
      <c r="W7" s="23">
        <v>1296895</v>
      </c>
      <c r="X7" s="23">
        <v>2481161</v>
      </c>
      <c r="Y7" s="23">
        <v>-1184266</v>
      </c>
      <c r="Z7" s="24">
        <v>-47.73</v>
      </c>
      <c r="AA7" s="25">
        <v>3648767</v>
      </c>
    </row>
    <row r="8" spans="1:27" ht="12.75">
      <c r="A8" s="26" t="s">
        <v>35</v>
      </c>
      <c r="B8" s="20"/>
      <c r="C8" s="21">
        <v>64210485</v>
      </c>
      <c r="D8" s="21"/>
      <c r="E8" s="22">
        <v>143007319</v>
      </c>
      <c r="F8" s="23">
        <v>143007319</v>
      </c>
      <c r="G8" s="23">
        <v>903380</v>
      </c>
      <c r="H8" s="23">
        <v>1914720</v>
      </c>
      <c r="I8" s="23">
        <v>2679168</v>
      </c>
      <c r="J8" s="23">
        <v>5497268</v>
      </c>
      <c r="K8" s="23">
        <v>1395639</v>
      </c>
      <c r="L8" s="23">
        <v>1513600</v>
      </c>
      <c r="M8" s="23">
        <v>921665</v>
      </c>
      <c r="N8" s="23">
        <v>3830904</v>
      </c>
      <c r="O8" s="23">
        <v>935096</v>
      </c>
      <c r="P8" s="23">
        <v>494111</v>
      </c>
      <c r="Q8" s="23">
        <v>1006148</v>
      </c>
      <c r="R8" s="23">
        <v>2435355</v>
      </c>
      <c r="S8" s="23"/>
      <c r="T8" s="23"/>
      <c r="U8" s="23"/>
      <c r="V8" s="23"/>
      <c r="W8" s="23">
        <v>11763527</v>
      </c>
      <c r="X8" s="23">
        <v>97244978</v>
      </c>
      <c r="Y8" s="23">
        <v>-85481451</v>
      </c>
      <c r="Z8" s="24">
        <v>-87.9</v>
      </c>
      <c r="AA8" s="25">
        <v>143007319</v>
      </c>
    </row>
    <row r="9" spans="1:27" ht="12.75">
      <c r="A9" s="26" t="s">
        <v>36</v>
      </c>
      <c r="B9" s="20"/>
      <c r="C9" s="21">
        <v>177291000</v>
      </c>
      <c r="D9" s="21"/>
      <c r="E9" s="22">
        <v>208065926</v>
      </c>
      <c r="F9" s="23">
        <v>208065926</v>
      </c>
      <c r="G9" s="23">
        <v>84389000</v>
      </c>
      <c r="H9" s="23">
        <v>2134000</v>
      </c>
      <c r="I9" s="23"/>
      <c r="J9" s="23">
        <v>86523000</v>
      </c>
      <c r="K9" s="23"/>
      <c r="L9" s="23">
        <v>583000</v>
      </c>
      <c r="M9" s="23">
        <v>46821000</v>
      </c>
      <c r="N9" s="23">
        <v>47404000</v>
      </c>
      <c r="O9" s="23"/>
      <c r="P9" s="23">
        <v>388000</v>
      </c>
      <c r="Q9" s="23">
        <v>51138000</v>
      </c>
      <c r="R9" s="23">
        <v>51526000</v>
      </c>
      <c r="S9" s="23"/>
      <c r="T9" s="23"/>
      <c r="U9" s="23"/>
      <c r="V9" s="23"/>
      <c r="W9" s="23">
        <v>185453000</v>
      </c>
      <c r="X9" s="23">
        <v>208065926</v>
      </c>
      <c r="Y9" s="23">
        <v>-22612926</v>
      </c>
      <c r="Z9" s="24">
        <v>-10.87</v>
      </c>
      <c r="AA9" s="25">
        <v>208065926</v>
      </c>
    </row>
    <row r="10" spans="1:27" ht="12.75">
      <c r="A10" s="26" t="s">
        <v>37</v>
      </c>
      <c r="B10" s="20"/>
      <c r="C10" s="21">
        <v>52128000</v>
      </c>
      <c r="D10" s="21"/>
      <c r="E10" s="22">
        <v>51466000</v>
      </c>
      <c r="F10" s="23">
        <v>51466000</v>
      </c>
      <c r="G10" s="23">
        <v>17769000</v>
      </c>
      <c r="H10" s="23"/>
      <c r="I10" s="23"/>
      <c r="J10" s="23">
        <v>17769000</v>
      </c>
      <c r="K10" s="23"/>
      <c r="L10" s="23"/>
      <c r="M10" s="23">
        <v>19333000</v>
      </c>
      <c r="N10" s="23">
        <v>19333000</v>
      </c>
      <c r="O10" s="23"/>
      <c r="P10" s="23"/>
      <c r="Q10" s="23"/>
      <c r="R10" s="23"/>
      <c r="S10" s="23"/>
      <c r="T10" s="23"/>
      <c r="U10" s="23"/>
      <c r="V10" s="23"/>
      <c r="W10" s="23">
        <v>37102000</v>
      </c>
      <c r="X10" s="23">
        <v>51466000</v>
      </c>
      <c r="Y10" s="23">
        <v>-14364000</v>
      </c>
      <c r="Z10" s="24">
        <v>-27.91</v>
      </c>
      <c r="AA10" s="25">
        <v>51466000</v>
      </c>
    </row>
    <row r="11" spans="1:27" ht="12.75">
      <c r="A11" s="26" t="s">
        <v>38</v>
      </c>
      <c r="B11" s="20"/>
      <c r="C11" s="21">
        <v>14642273</v>
      </c>
      <c r="D11" s="21"/>
      <c r="E11" s="22">
        <v>15372675</v>
      </c>
      <c r="F11" s="23">
        <v>15372675</v>
      </c>
      <c r="G11" s="23">
        <v>1177456</v>
      </c>
      <c r="H11" s="23">
        <v>1028371</v>
      </c>
      <c r="I11" s="23">
        <v>1734841</v>
      </c>
      <c r="J11" s="23">
        <v>3940668</v>
      </c>
      <c r="K11" s="23">
        <v>1249951</v>
      </c>
      <c r="L11" s="23">
        <v>1155161</v>
      </c>
      <c r="M11" s="23">
        <v>825020</v>
      </c>
      <c r="N11" s="23">
        <v>3230132</v>
      </c>
      <c r="O11" s="23">
        <v>1282101</v>
      </c>
      <c r="P11" s="23">
        <v>1038729</v>
      </c>
      <c r="Q11" s="23">
        <v>871631</v>
      </c>
      <c r="R11" s="23">
        <v>3192461</v>
      </c>
      <c r="S11" s="23"/>
      <c r="T11" s="23"/>
      <c r="U11" s="23"/>
      <c r="V11" s="23"/>
      <c r="W11" s="23">
        <v>10363261</v>
      </c>
      <c r="X11" s="23">
        <v>10453419</v>
      </c>
      <c r="Y11" s="23">
        <v>-90158</v>
      </c>
      <c r="Z11" s="24">
        <v>-0.86</v>
      </c>
      <c r="AA11" s="25">
        <v>15372675</v>
      </c>
    </row>
    <row r="12" spans="1:27" ht="12.75">
      <c r="A12" s="26" t="s">
        <v>39</v>
      </c>
      <c r="B12" s="20"/>
      <c r="C12" s="21"/>
      <c r="D12" s="21"/>
      <c r="E12" s="22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4"/>
      <c r="AA12" s="25"/>
    </row>
    <row r="13" spans="1:27" ht="12.75">
      <c r="A13" s="13" t="s">
        <v>40</v>
      </c>
      <c r="B13" s="20"/>
      <c r="C13" s="21"/>
      <c r="D13" s="21"/>
      <c r="E13" s="22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4"/>
      <c r="AA13" s="25"/>
    </row>
    <row r="14" spans="1:27" ht="12.75">
      <c r="A14" s="26" t="s">
        <v>41</v>
      </c>
      <c r="B14" s="20"/>
      <c r="C14" s="21">
        <v>-168651051</v>
      </c>
      <c r="D14" s="21"/>
      <c r="E14" s="22">
        <v>-241564069</v>
      </c>
      <c r="F14" s="23">
        <v>-241564069</v>
      </c>
      <c r="G14" s="23">
        <v>-10984027</v>
      </c>
      <c r="H14" s="23">
        <v>-14723290</v>
      </c>
      <c r="I14" s="23">
        <v>-18515569</v>
      </c>
      <c r="J14" s="23">
        <v>-44222886</v>
      </c>
      <c r="K14" s="23">
        <v>-19745207</v>
      </c>
      <c r="L14" s="23">
        <v>-13781255</v>
      </c>
      <c r="M14" s="23">
        <v>-17467632</v>
      </c>
      <c r="N14" s="23">
        <v>-50994094</v>
      </c>
      <c r="O14" s="23">
        <v>-15285603</v>
      </c>
      <c r="P14" s="23">
        <v>-13726293</v>
      </c>
      <c r="Q14" s="23">
        <v>-14727157</v>
      </c>
      <c r="R14" s="23">
        <v>-43739053</v>
      </c>
      <c r="S14" s="23"/>
      <c r="T14" s="23"/>
      <c r="U14" s="23"/>
      <c r="V14" s="23"/>
      <c r="W14" s="23">
        <v>-138956033</v>
      </c>
      <c r="X14" s="23">
        <v>-164263568</v>
      </c>
      <c r="Y14" s="23">
        <v>25307535</v>
      </c>
      <c r="Z14" s="24">
        <v>-15.41</v>
      </c>
      <c r="AA14" s="25">
        <v>-241564069</v>
      </c>
    </row>
    <row r="15" spans="1:27" ht="12.75">
      <c r="A15" s="26" t="s">
        <v>42</v>
      </c>
      <c r="B15" s="20"/>
      <c r="C15" s="21">
        <v>-81041</v>
      </c>
      <c r="D15" s="21"/>
      <c r="E15" s="22">
        <v>-28037</v>
      </c>
      <c r="F15" s="23">
        <v>-28037</v>
      </c>
      <c r="G15" s="23"/>
      <c r="H15" s="23"/>
      <c r="I15" s="23">
        <v>-19470</v>
      </c>
      <c r="J15" s="23">
        <v>-19470</v>
      </c>
      <c r="K15" s="23">
        <v>-9577</v>
      </c>
      <c r="L15" s="23">
        <v>-9258</v>
      </c>
      <c r="M15" s="23">
        <v>-8613</v>
      </c>
      <c r="N15" s="23">
        <v>-27448</v>
      </c>
      <c r="O15" s="23">
        <v>-16244</v>
      </c>
      <c r="P15" s="23"/>
      <c r="Q15" s="23">
        <v>-14917</v>
      </c>
      <c r="R15" s="23">
        <v>-31161</v>
      </c>
      <c r="S15" s="23"/>
      <c r="T15" s="23"/>
      <c r="U15" s="23"/>
      <c r="V15" s="23"/>
      <c r="W15" s="23">
        <v>-78079</v>
      </c>
      <c r="X15" s="23">
        <v>-19065</v>
      </c>
      <c r="Y15" s="23">
        <v>-59014</v>
      </c>
      <c r="Z15" s="24">
        <v>309.54</v>
      </c>
      <c r="AA15" s="25">
        <v>-28037</v>
      </c>
    </row>
    <row r="16" spans="1:27" ht="12.75">
      <c r="A16" s="26" t="s">
        <v>43</v>
      </c>
      <c r="B16" s="20"/>
      <c r="C16" s="21"/>
      <c r="D16" s="21"/>
      <c r="E16" s="22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4"/>
      <c r="AA16" s="25"/>
    </row>
    <row r="17" spans="1:27" ht="12.75">
      <c r="A17" s="27" t="s">
        <v>44</v>
      </c>
      <c r="B17" s="28"/>
      <c r="C17" s="29">
        <f aca="true" t="shared" si="0" ref="C17:Y17">SUM(C6:C16)</f>
        <v>148211769</v>
      </c>
      <c r="D17" s="29">
        <f>SUM(D6:D16)</f>
        <v>0</v>
      </c>
      <c r="E17" s="30">
        <f t="shared" si="0"/>
        <v>198022321</v>
      </c>
      <c r="F17" s="31">
        <f t="shared" si="0"/>
        <v>198022321</v>
      </c>
      <c r="G17" s="31">
        <f t="shared" si="0"/>
        <v>93659237</v>
      </c>
      <c r="H17" s="31">
        <f t="shared" si="0"/>
        <v>-9282264</v>
      </c>
      <c r="I17" s="31">
        <f t="shared" si="0"/>
        <v>-13918890</v>
      </c>
      <c r="J17" s="31">
        <f t="shared" si="0"/>
        <v>70458083</v>
      </c>
      <c r="K17" s="31">
        <f t="shared" si="0"/>
        <v>-16650524</v>
      </c>
      <c r="L17" s="31">
        <f t="shared" si="0"/>
        <v>-10020670</v>
      </c>
      <c r="M17" s="31">
        <f t="shared" si="0"/>
        <v>50652859</v>
      </c>
      <c r="N17" s="31">
        <f t="shared" si="0"/>
        <v>23981665</v>
      </c>
      <c r="O17" s="31">
        <f t="shared" si="0"/>
        <v>-12822140</v>
      </c>
      <c r="P17" s="31">
        <f t="shared" si="0"/>
        <v>-11508696</v>
      </c>
      <c r="Q17" s="31">
        <f t="shared" si="0"/>
        <v>38494283</v>
      </c>
      <c r="R17" s="31">
        <f t="shared" si="0"/>
        <v>14163447</v>
      </c>
      <c r="S17" s="31">
        <f t="shared" si="0"/>
        <v>0</v>
      </c>
      <c r="T17" s="31">
        <f t="shared" si="0"/>
        <v>0</v>
      </c>
      <c r="U17" s="31">
        <f t="shared" si="0"/>
        <v>0</v>
      </c>
      <c r="V17" s="31">
        <f t="shared" si="0"/>
        <v>0</v>
      </c>
      <c r="W17" s="31">
        <f t="shared" si="0"/>
        <v>108603195</v>
      </c>
      <c r="X17" s="31">
        <f t="shared" si="0"/>
        <v>217705394</v>
      </c>
      <c r="Y17" s="31">
        <f t="shared" si="0"/>
        <v>-109102199</v>
      </c>
      <c r="Z17" s="32">
        <f>+IF(X17&lt;&gt;0,+(Y17/X17)*100,0)</f>
        <v>-50.1146053367883</v>
      </c>
      <c r="AA17" s="33">
        <f>SUM(AA6:AA16)</f>
        <v>198022321</v>
      </c>
    </row>
    <row r="18" spans="1:27" ht="4.5" customHeight="1">
      <c r="A18" s="34"/>
      <c r="B18" s="20"/>
      <c r="C18" s="21"/>
      <c r="D18" s="21"/>
      <c r="E18" s="22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4"/>
      <c r="AA18" s="25"/>
    </row>
    <row r="19" spans="1:27" ht="12.75">
      <c r="A19" s="13" t="s">
        <v>45</v>
      </c>
      <c r="B19" s="20"/>
      <c r="C19" s="21"/>
      <c r="D19" s="21"/>
      <c r="E19" s="22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4"/>
      <c r="AA19" s="25"/>
    </row>
    <row r="20" spans="1:27" ht="12.75">
      <c r="A20" s="13" t="s">
        <v>32</v>
      </c>
      <c r="B20" s="20"/>
      <c r="C20" s="35"/>
      <c r="D20" s="35"/>
      <c r="E20" s="36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8"/>
      <c r="AA20" s="39"/>
    </row>
    <row r="21" spans="1:27" ht="12.75">
      <c r="A21" s="26" t="s">
        <v>46</v>
      </c>
      <c r="B21" s="20"/>
      <c r="C21" s="21">
        <v>1490</v>
      </c>
      <c r="D21" s="21"/>
      <c r="E21" s="22"/>
      <c r="F21" s="23"/>
      <c r="G21" s="40"/>
      <c r="H21" s="40"/>
      <c r="I21" s="40"/>
      <c r="J21" s="23"/>
      <c r="K21" s="40"/>
      <c r="L21" s="40"/>
      <c r="M21" s="23"/>
      <c r="N21" s="40"/>
      <c r="O21" s="40"/>
      <c r="P21" s="40"/>
      <c r="Q21" s="23"/>
      <c r="R21" s="40"/>
      <c r="S21" s="40"/>
      <c r="T21" s="23"/>
      <c r="U21" s="40"/>
      <c r="V21" s="40"/>
      <c r="W21" s="40"/>
      <c r="X21" s="23"/>
      <c r="Y21" s="40"/>
      <c r="Z21" s="41"/>
      <c r="AA21" s="42"/>
    </row>
    <row r="22" spans="1:27" ht="12.75">
      <c r="A22" s="26" t="s">
        <v>47</v>
      </c>
      <c r="B22" s="20"/>
      <c r="C22" s="21"/>
      <c r="D22" s="21"/>
      <c r="E22" s="43"/>
      <c r="F22" s="40"/>
      <c r="G22" s="23"/>
      <c r="H22" s="23"/>
      <c r="I22" s="23"/>
      <c r="J22" s="23"/>
      <c r="K22" s="23"/>
      <c r="L22" s="23"/>
      <c r="M22" s="40"/>
      <c r="N22" s="23"/>
      <c r="O22" s="23"/>
      <c r="P22" s="23"/>
      <c r="Q22" s="23"/>
      <c r="R22" s="23"/>
      <c r="S22" s="23"/>
      <c r="T22" s="40"/>
      <c r="U22" s="23"/>
      <c r="V22" s="23"/>
      <c r="W22" s="23"/>
      <c r="X22" s="23"/>
      <c r="Y22" s="23"/>
      <c r="Z22" s="24"/>
      <c r="AA22" s="25"/>
    </row>
    <row r="23" spans="1:27" ht="12.75">
      <c r="A23" s="26" t="s">
        <v>48</v>
      </c>
      <c r="B23" s="20"/>
      <c r="C23" s="44"/>
      <c r="D23" s="44"/>
      <c r="E23" s="22"/>
      <c r="F23" s="23"/>
      <c r="G23" s="40"/>
      <c r="H23" s="40"/>
      <c r="I23" s="40"/>
      <c r="J23" s="23"/>
      <c r="K23" s="40"/>
      <c r="L23" s="40"/>
      <c r="M23" s="23"/>
      <c r="N23" s="40"/>
      <c r="O23" s="40"/>
      <c r="P23" s="40"/>
      <c r="Q23" s="23"/>
      <c r="R23" s="40"/>
      <c r="S23" s="40"/>
      <c r="T23" s="23"/>
      <c r="U23" s="40"/>
      <c r="V23" s="40"/>
      <c r="W23" s="40"/>
      <c r="X23" s="23"/>
      <c r="Y23" s="40"/>
      <c r="Z23" s="41"/>
      <c r="AA23" s="42"/>
    </row>
    <row r="24" spans="1:27" ht="12.75">
      <c r="A24" s="26" t="s">
        <v>49</v>
      </c>
      <c r="B24" s="20"/>
      <c r="C24" s="21"/>
      <c r="D24" s="21"/>
      <c r="E24" s="22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4"/>
      <c r="AA24" s="25"/>
    </row>
    <row r="25" spans="1:27" ht="12.75">
      <c r="A25" s="13" t="s">
        <v>40</v>
      </c>
      <c r="B25" s="20"/>
      <c r="C25" s="21"/>
      <c r="D25" s="21"/>
      <c r="E25" s="22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4"/>
      <c r="AA25" s="25"/>
    </row>
    <row r="26" spans="1:27" ht="12.75">
      <c r="A26" s="26" t="s">
        <v>50</v>
      </c>
      <c r="B26" s="20"/>
      <c r="C26" s="21">
        <v>-85083248</v>
      </c>
      <c r="D26" s="21"/>
      <c r="E26" s="22">
        <v>-142477271</v>
      </c>
      <c r="F26" s="23">
        <v>-142477271</v>
      </c>
      <c r="G26" s="23">
        <v>-3480604</v>
      </c>
      <c r="H26" s="23">
        <v>-6705782</v>
      </c>
      <c r="I26" s="23">
        <v>-6349250</v>
      </c>
      <c r="J26" s="23">
        <v>-16535636</v>
      </c>
      <c r="K26" s="23">
        <v>-6870773</v>
      </c>
      <c r="L26" s="23">
        <v>-9016909</v>
      </c>
      <c r="M26" s="23">
        <v>-12333439</v>
      </c>
      <c r="N26" s="23">
        <v>-28221121</v>
      </c>
      <c r="O26" s="23">
        <v>-11186626</v>
      </c>
      <c r="P26" s="23">
        <v>-5372338</v>
      </c>
      <c r="Q26" s="23">
        <v>-8403151</v>
      </c>
      <c r="R26" s="23">
        <v>-24962115</v>
      </c>
      <c r="S26" s="23"/>
      <c r="T26" s="23"/>
      <c r="U26" s="23"/>
      <c r="V26" s="23"/>
      <c r="W26" s="23">
        <v>-69718872</v>
      </c>
      <c r="X26" s="23">
        <v>-96884545</v>
      </c>
      <c r="Y26" s="23">
        <v>27165673</v>
      </c>
      <c r="Z26" s="24">
        <v>-28.04</v>
      </c>
      <c r="AA26" s="25">
        <v>-142477271</v>
      </c>
    </row>
    <row r="27" spans="1:27" ht="12.75">
      <c r="A27" s="27" t="s">
        <v>51</v>
      </c>
      <c r="B27" s="28"/>
      <c r="C27" s="29">
        <f aca="true" t="shared" si="1" ref="C27:Y27">SUM(C21:C26)</f>
        <v>-85081758</v>
      </c>
      <c r="D27" s="29">
        <f>SUM(D21:D26)</f>
        <v>0</v>
      </c>
      <c r="E27" s="30">
        <f t="shared" si="1"/>
        <v>-142477271</v>
      </c>
      <c r="F27" s="31">
        <f t="shared" si="1"/>
        <v>-142477271</v>
      </c>
      <c r="G27" s="31">
        <f t="shared" si="1"/>
        <v>-3480604</v>
      </c>
      <c r="H27" s="31">
        <f t="shared" si="1"/>
        <v>-6705782</v>
      </c>
      <c r="I27" s="31">
        <f t="shared" si="1"/>
        <v>-6349250</v>
      </c>
      <c r="J27" s="31">
        <f t="shared" si="1"/>
        <v>-16535636</v>
      </c>
      <c r="K27" s="31">
        <f t="shared" si="1"/>
        <v>-6870773</v>
      </c>
      <c r="L27" s="31">
        <f t="shared" si="1"/>
        <v>-9016909</v>
      </c>
      <c r="M27" s="31">
        <f t="shared" si="1"/>
        <v>-12333439</v>
      </c>
      <c r="N27" s="31">
        <f t="shared" si="1"/>
        <v>-28221121</v>
      </c>
      <c r="O27" s="31">
        <f t="shared" si="1"/>
        <v>-11186626</v>
      </c>
      <c r="P27" s="31">
        <f t="shared" si="1"/>
        <v>-5372338</v>
      </c>
      <c r="Q27" s="31">
        <f t="shared" si="1"/>
        <v>-8403151</v>
      </c>
      <c r="R27" s="31">
        <f t="shared" si="1"/>
        <v>-24962115</v>
      </c>
      <c r="S27" s="31">
        <f t="shared" si="1"/>
        <v>0</v>
      </c>
      <c r="T27" s="31">
        <f t="shared" si="1"/>
        <v>0</v>
      </c>
      <c r="U27" s="31">
        <f t="shared" si="1"/>
        <v>0</v>
      </c>
      <c r="V27" s="31">
        <f t="shared" si="1"/>
        <v>0</v>
      </c>
      <c r="W27" s="31">
        <f t="shared" si="1"/>
        <v>-69718872</v>
      </c>
      <c r="X27" s="31">
        <f t="shared" si="1"/>
        <v>-96884545</v>
      </c>
      <c r="Y27" s="31">
        <f t="shared" si="1"/>
        <v>27165673</v>
      </c>
      <c r="Z27" s="32">
        <f>+IF(X27&lt;&gt;0,+(Y27/X27)*100,0)</f>
        <v>-28.039222354814175</v>
      </c>
      <c r="AA27" s="33">
        <f>SUM(AA21:AA26)</f>
        <v>-142477271</v>
      </c>
    </row>
    <row r="28" spans="1:27" ht="4.5" customHeight="1">
      <c r="A28" s="34"/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2.75">
      <c r="A29" s="13" t="s">
        <v>52</v>
      </c>
      <c r="B29" s="20"/>
      <c r="C29" s="21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2.75">
      <c r="A30" s="13" t="s">
        <v>32</v>
      </c>
      <c r="B30" s="20"/>
      <c r="C30" s="21"/>
      <c r="D30" s="21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5"/>
    </row>
    <row r="31" spans="1:27" ht="12.75">
      <c r="A31" s="26" t="s">
        <v>53</v>
      </c>
      <c r="B31" s="20"/>
      <c r="C31" s="21"/>
      <c r="D31" s="21"/>
      <c r="E31" s="22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4"/>
      <c r="AA31" s="25"/>
    </row>
    <row r="32" spans="1:27" ht="12.75">
      <c r="A32" s="26" t="s">
        <v>54</v>
      </c>
      <c r="B32" s="20"/>
      <c r="C32" s="21"/>
      <c r="D32" s="21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4"/>
      <c r="AA32" s="25"/>
    </row>
    <row r="33" spans="1:27" ht="12.75">
      <c r="A33" s="26" t="s">
        <v>55</v>
      </c>
      <c r="B33" s="20"/>
      <c r="C33" s="21"/>
      <c r="D33" s="21"/>
      <c r="E33" s="22"/>
      <c r="F33" s="23"/>
      <c r="G33" s="23">
        <v>1600</v>
      </c>
      <c r="H33" s="40"/>
      <c r="I33" s="40">
        <v>4000</v>
      </c>
      <c r="J33" s="40">
        <v>5600</v>
      </c>
      <c r="K33" s="23">
        <v>8400</v>
      </c>
      <c r="L33" s="23">
        <v>800</v>
      </c>
      <c r="M33" s="23">
        <v>2400</v>
      </c>
      <c r="N33" s="23">
        <v>11600</v>
      </c>
      <c r="O33" s="40">
        <v>5600</v>
      </c>
      <c r="P33" s="40"/>
      <c r="Q33" s="40">
        <v>3200</v>
      </c>
      <c r="R33" s="23">
        <v>8800</v>
      </c>
      <c r="S33" s="23"/>
      <c r="T33" s="23"/>
      <c r="U33" s="23"/>
      <c r="V33" s="40"/>
      <c r="W33" s="40">
        <v>26000</v>
      </c>
      <c r="X33" s="40"/>
      <c r="Y33" s="23">
        <v>26000</v>
      </c>
      <c r="Z33" s="24"/>
      <c r="AA33" s="25"/>
    </row>
    <row r="34" spans="1:27" ht="12.75">
      <c r="A34" s="13" t="s">
        <v>40</v>
      </c>
      <c r="B34" s="20"/>
      <c r="C34" s="21"/>
      <c r="D34" s="21"/>
      <c r="E34" s="22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4"/>
      <c r="AA34" s="25"/>
    </row>
    <row r="35" spans="1:27" ht="12.75">
      <c r="A35" s="26" t="s">
        <v>56</v>
      </c>
      <c r="B35" s="20"/>
      <c r="C35" s="21">
        <v>-333897</v>
      </c>
      <c r="D35" s="21"/>
      <c r="E35" s="22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4"/>
      <c r="AA35" s="25"/>
    </row>
    <row r="36" spans="1:27" ht="12.75">
      <c r="A36" s="27" t="s">
        <v>57</v>
      </c>
      <c r="B36" s="28"/>
      <c r="C36" s="29">
        <f aca="true" t="shared" si="2" ref="C36:Y36">SUM(C31:C35)</f>
        <v>-333897</v>
      </c>
      <c r="D36" s="29">
        <f>SUM(D31:D35)</f>
        <v>0</v>
      </c>
      <c r="E36" s="30">
        <f t="shared" si="2"/>
        <v>0</v>
      </c>
      <c r="F36" s="31">
        <f t="shared" si="2"/>
        <v>0</v>
      </c>
      <c r="G36" s="31">
        <f t="shared" si="2"/>
        <v>1600</v>
      </c>
      <c r="H36" s="31">
        <f t="shared" si="2"/>
        <v>0</v>
      </c>
      <c r="I36" s="31">
        <f t="shared" si="2"/>
        <v>4000</v>
      </c>
      <c r="J36" s="31">
        <f t="shared" si="2"/>
        <v>5600</v>
      </c>
      <c r="K36" s="31">
        <f t="shared" si="2"/>
        <v>8400</v>
      </c>
      <c r="L36" s="31">
        <f t="shared" si="2"/>
        <v>800</v>
      </c>
      <c r="M36" s="31">
        <f t="shared" si="2"/>
        <v>2400</v>
      </c>
      <c r="N36" s="31">
        <f t="shared" si="2"/>
        <v>11600</v>
      </c>
      <c r="O36" s="31">
        <f t="shared" si="2"/>
        <v>5600</v>
      </c>
      <c r="P36" s="31">
        <f t="shared" si="2"/>
        <v>0</v>
      </c>
      <c r="Q36" s="31">
        <f t="shared" si="2"/>
        <v>3200</v>
      </c>
      <c r="R36" s="31">
        <f t="shared" si="2"/>
        <v>8800</v>
      </c>
      <c r="S36" s="31">
        <f t="shared" si="2"/>
        <v>0</v>
      </c>
      <c r="T36" s="31">
        <f t="shared" si="2"/>
        <v>0</v>
      </c>
      <c r="U36" s="31">
        <f t="shared" si="2"/>
        <v>0</v>
      </c>
      <c r="V36" s="31">
        <f t="shared" si="2"/>
        <v>0</v>
      </c>
      <c r="W36" s="31">
        <f t="shared" si="2"/>
        <v>26000</v>
      </c>
      <c r="X36" s="31">
        <f t="shared" si="2"/>
        <v>0</v>
      </c>
      <c r="Y36" s="31">
        <f t="shared" si="2"/>
        <v>26000</v>
      </c>
      <c r="Z36" s="32">
        <f>+IF(X36&lt;&gt;0,+(Y36/X36)*100,0)</f>
        <v>0</v>
      </c>
      <c r="AA36" s="33">
        <f>SUM(AA31:AA35)</f>
        <v>0</v>
      </c>
    </row>
    <row r="37" spans="1:27" ht="4.5" customHeight="1">
      <c r="A37" s="34"/>
      <c r="B37" s="20"/>
      <c r="C37" s="21"/>
      <c r="D37" s="21"/>
      <c r="E37" s="22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4"/>
      <c r="AA37" s="25"/>
    </row>
    <row r="38" spans="1:27" ht="12.75">
      <c r="A38" s="13" t="s">
        <v>58</v>
      </c>
      <c r="B38" s="20"/>
      <c r="C38" s="35">
        <f aca="true" t="shared" si="3" ref="C38:Y38">+C17+C27+C36</f>
        <v>62796114</v>
      </c>
      <c r="D38" s="35">
        <f>+D17+D27+D36</f>
        <v>0</v>
      </c>
      <c r="E38" s="36">
        <f t="shared" si="3"/>
        <v>55545050</v>
      </c>
      <c r="F38" s="37">
        <f t="shared" si="3"/>
        <v>55545050</v>
      </c>
      <c r="G38" s="37">
        <f t="shared" si="3"/>
        <v>90180233</v>
      </c>
      <c r="H38" s="37">
        <f t="shared" si="3"/>
        <v>-15988046</v>
      </c>
      <c r="I38" s="37">
        <f t="shared" si="3"/>
        <v>-20264140</v>
      </c>
      <c r="J38" s="37">
        <f t="shared" si="3"/>
        <v>53928047</v>
      </c>
      <c r="K38" s="37">
        <f t="shared" si="3"/>
        <v>-23512897</v>
      </c>
      <c r="L38" s="37">
        <f t="shared" si="3"/>
        <v>-19036779</v>
      </c>
      <c r="M38" s="37">
        <f t="shared" si="3"/>
        <v>38321820</v>
      </c>
      <c r="N38" s="37">
        <f t="shared" si="3"/>
        <v>-4227856</v>
      </c>
      <c r="O38" s="37">
        <f t="shared" si="3"/>
        <v>-24003166</v>
      </c>
      <c r="P38" s="37">
        <f t="shared" si="3"/>
        <v>-16881034</v>
      </c>
      <c r="Q38" s="37">
        <f t="shared" si="3"/>
        <v>30094332</v>
      </c>
      <c r="R38" s="37">
        <f t="shared" si="3"/>
        <v>-10789868</v>
      </c>
      <c r="S38" s="37">
        <f t="shared" si="3"/>
        <v>0</v>
      </c>
      <c r="T38" s="37">
        <f t="shared" si="3"/>
        <v>0</v>
      </c>
      <c r="U38" s="37">
        <f t="shared" si="3"/>
        <v>0</v>
      </c>
      <c r="V38" s="37">
        <f t="shared" si="3"/>
        <v>0</v>
      </c>
      <c r="W38" s="37">
        <f t="shared" si="3"/>
        <v>38910323</v>
      </c>
      <c r="X38" s="37">
        <f t="shared" si="3"/>
        <v>120820849</v>
      </c>
      <c r="Y38" s="37">
        <f t="shared" si="3"/>
        <v>-81910526</v>
      </c>
      <c r="Z38" s="38">
        <f>+IF(X38&lt;&gt;0,+(Y38/X38)*100,0)</f>
        <v>-67.79502600581792</v>
      </c>
      <c r="AA38" s="39">
        <f>+AA17+AA27+AA36</f>
        <v>55545050</v>
      </c>
    </row>
    <row r="39" spans="1:27" ht="12.75">
      <c r="A39" s="26" t="s">
        <v>59</v>
      </c>
      <c r="B39" s="20"/>
      <c r="C39" s="35">
        <v>193806974</v>
      </c>
      <c r="D39" s="35"/>
      <c r="E39" s="36">
        <v>216175395</v>
      </c>
      <c r="F39" s="37">
        <v>216175395</v>
      </c>
      <c r="G39" s="37">
        <v>256436472</v>
      </c>
      <c r="H39" s="37">
        <v>346616705</v>
      </c>
      <c r="I39" s="37">
        <v>330628659</v>
      </c>
      <c r="J39" s="37">
        <v>256436472</v>
      </c>
      <c r="K39" s="37">
        <v>310364519</v>
      </c>
      <c r="L39" s="37">
        <v>286851622</v>
      </c>
      <c r="M39" s="37">
        <v>267814843</v>
      </c>
      <c r="N39" s="37">
        <v>310364519</v>
      </c>
      <c r="O39" s="37">
        <v>306136663</v>
      </c>
      <c r="P39" s="37">
        <v>282133497</v>
      </c>
      <c r="Q39" s="37">
        <v>265252463</v>
      </c>
      <c r="R39" s="37">
        <v>306136663</v>
      </c>
      <c r="S39" s="37"/>
      <c r="T39" s="37"/>
      <c r="U39" s="37"/>
      <c r="V39" s="37"/>
      <c r="W39" s="37">
        <v>256436472</v>
      </c>
      <c r="X39" s="37">
        <v>216175395</v>
      </c>
      <c r="Y39" s="37">
        <v>40261077</v>
      </c>
      <c r="Z39" s="38">
        <v>18.62</v>
      </c>
      <c r="AA39" s="39">
        <v>216175395</v>
      </c>
    </row>
    <row r="40" spans="1:27" ht="12.75">
      <c r="A40" s="45" t="s">
        <v>60</v>
      </c>
      <c r="B40" s="46"/>
      <c r="C40" s="47">
        <v>256603088</v>
      </c>
      <c r="D40" s="47"/>
      <c r="E40" s="48">
        <v>271720446</v>
      </c>
      <c r="F40" s="49">
        <v>271720446</v>
      </c>
      <c r="G40" s="49">
        <v>346616705</v>
      </c>
      <c r="H40" s="49">
        <v>330628659</v>
      </c>
      <c r="I40" s="49">
        <v>310364519</v>
      </c>
      <c r="J40" s="49">
        <v>310364519</v>
      </c>
      <c r="K40" s="49">
        <v>286851622</v>
      </c>
      <c r="L40" s="49">
        <v>267814843</v>
      </c>
      <c r="M40" s="49">
        <v>306136663</v>
      </c>
      <c r="N40" s="49">
        <v>306136663</v>
      </c>
      <c r="O40" s="49">
        <v>282133497</v>
      </c>
      <c r="P40" s="49">
        <v>265252463</v>
      </c>
      <c r="Q40" s="49">
        <v>295346795</v>
      </c>
      <c r="R40" s="49">
        <v>295346795</v>
      </c>
      <c r="S40" s="49"/>
      <c r="T40" s="49"/>
      <c r="U40" s="49"/>
      <c r="V40" s="49"/>
      <c r="W40" s="49">
        <v>295346795</v>
      </c>
      <c r="X40" s="49">
        <v>336996245</v>
      </c>
      <c r="Y40" s="49">
        <v>-41649450</v>
      </c>
      <c r="Z40" s="50">
        <v>-12.36</v>
      </c>
      <c r="AA40" s="51">
        <v>271720446</v>
      </c>
    </row>
    <row r="41" spans="1:27" ht="12.75">
      <c r="A41" s="52" t="s">
        <v>88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  <row r="42" spans="1:27" ht="12.75">
      <c r="A42" s="54" t="s">
        <v>89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</row>
    <row r="43" spans="1:27" ht="12.75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A4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2" t="s">
        <v>75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90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2.7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2.7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2.75">
      <c r="A6" s="26" t="s">
        <v>33</v>
      </c>
      <c r="B6" s="20"/>
      <c r="C6" s="21"/>
      <c r="D6" s="21"/>
      <c r="E6" s="22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4"/>
      <c r="AA6" s="25"/>
    </row>
    <row r="7" spans="1:27" ht="12.75">
      <c r="A7" s="26" t="s">
        <v>34</v>
      </c>
      <c r="B7" s="20"/>
      <c r="C7" s="21">
        <v>20653183</v>
      </c>
      <c r="D7" s="21"/>
      <c r="E7" s="22">
        <v>11531798</v>
      </c>
      <c r="F7" s="23">
        <v>11531800</v>
      </c>
      <c r="G7" s="23"/>
      <c r="H7" s="23"/>
      <c r="I7" s="23"/>
      <c r="J7" s="23"/>
      <c r="K7" s="23">
        <v>5966473</v>
      </c>
      <c r="L7" s="23">
        <v>13943338</v>
      </c>
      <c r="M7" s="23">
        <v>-4032783</v>
      </c>
      <c r="N7" s="23">
        <v>15877028</v>
      </c>
      <c r="O7" s="23"/>
      <c r="P7" s="23">
        <v>-9524712</v>
      </c>
      <c r="Q7" s="23">
        <v>-7577712</v>
      </c>
      <c r="R7" s="23">
        <v>-17102424</v>
      </c>
      <c r="S7" s="23"/>
      <c r="T7" s="23"/>
      <c r="U7" s="23"/>
      <c r="V7" s="23"/>
      <c r="W7" s="23">
        <v>-1225396</v>
      </c>
      <c r="X7" s="23">
        <v>15877028</v>
      </c>
      <c r="Y7" s="23">
        <v>-17102424</v>
      </c>
      <c r="Z7" s="24">
        <v>-107.72</v>
      </c>
      <c r="AA7" s="25">
        <v>11531800</v>
      </c>
    </row>
    <row r="8" spans="1:27" ht="12.75">
      <c r="A8" s="26" t="s">
        <v>35</v>
      </c>
      <c r="B8" s="20"/>
      <c r="C8" s="21">
        <v>1739266</v>
      </c>
      <c r="D8" s="21"/>
      <c r="E8" s="22">
        <v>945000</v>
      </c>
      <c r="F8" s="23">
        <v>945000</v>
      </c>
      <c r="G8" s="23">
        <v>-242109</v>
      </c>
      <c r="H8" s="23">
        <v>21115824</v>
      </c>
      <c r="I8" s="23">
        <v>-20674500</v>
      </c>
      <c r="J8" s="23">
        <v>199215</v>
      </c>
      <c r="K8" s="23">
        <v>18293846</v>
      </c>
      <c r="L8" s="23">
        <v>-18198380</v>
      </c>
      <c r="M8" s="23">
        <v>27078</v>
      </c>
      <c r="N8" s="23">
        <v>122544</v>
      </c>
      <c r="O8" s="23">
        <v>11483</v>
      </c>
      <c r="P8" s="23">
        <v>48855</v>
      </c>
      <c r="Q8" s="23">
        <v>56710</v>
      </c>
      <c r="R8" s="23">
        <v>117048</v>
      </c>
      <c r="S8" s="23"/>
      <c r="T8" s="23"/>
      <c r="U8" s="23"/>
      <c r="V8" s="23"/>
      <c r="W8" s="23">
        <v>438807</v>
      </c>
      <c r="X8" s="23">
        <v>626849</v>
      </c>
      <c r="Y8" s="23">
        <v>-188042</v>
      </c>
      <c r="Z8" s="24">
        <v>-30</v>
      </c>
      <c r="AA8" s="25">
        <v>945000</v>
      </c>
    </row>
    <row r="9" spans="1:27" ht="12.75">
      <c r="A9" s="26" t="s">
        <v>36</v>
      </c>
      <c r="B9" s="20"/>
      <c r="C9" s="21">
        <v>430985289</v>
      </c>
      <c r="D9" s="21"/>
      <c r="E9" s="22">
        <v>589885000</v>
      </c>
      <c r="F9" s="23">
        <v>574508140</v>
      </c>
      <c r="G9" s="23">
        <v>197688645</v>
      </c>
      <c r="H9" s="23">
        <v>1981000</v>
      </c>
      <c r="I9" s="23">
        <v>1100000</v>
      </c>
      <c r="J9" s="23">
        <v>200769645</v>
      </c>
      <c r="K9" s="23">
        <v>82240000</v>
      </c>
      <c r="L9" s="23">
        <v>1315000</v>
      </c>
      <c r="M9" s="23">
        <v>153240768</v>
      </c>
      <c r="N9" s="23">
        <v>236795768</v>
      </c>
      <c r="O9" s="23"/>
      <c r="P9" s="23">
        <v>20560000</v>
      </c>
      <c r="Q9" s="23">
        <v>127018898</v>
      </c>
      <c r="R9" s="23">
        <v>147578898</v>
      </c>
      <c r="S9" s="23"/>
      <c r="T9" s="23"/>
      <c r="U9" s="23"/>
      <c r="V9" s="23"/>
      <c r="W9" s="23">
        <v>585144311</v>
      </c>
      <c r="X9" s="23">
        <v>518860564</v>
      </c>
      <c r="Y9" s="23">
        <v>66283747</v>
      </c>
      <c r="Z9" s="24">
        <v>12.77</v>
      </c>
      <c r="AA9" s="25">
        <v>574508140</v>
      </c>
    </row>
    <row r="10" spans="1:27" ht="12.75">
      <c r="A10" s="26" t="s">
        <v>37</v>
      </c>
      <c r="B10" s="20"/>
      <c r="C10" s="21">
        <v>370799711</v>
      </c>
      <c r="D10" s="21"/>
      <c r="E10" s="22">
        <v>286956000</v>
      </c>
      <c r="F10" s="23">
        <v>303969396</v>
      </c>
      <c r="G10" s="23">
        <v>82917355</v>
      </c>
      <c r="H10" s="23"/>
      <c r="I10" s="23">
        <v>30840000</v>
      </c>
      <c r="J10" s="23">
        <v>113757355</v>
      </c>
      <c r="K10" s="23">
        <v>-30840000</v>
      </c>
      <c r="L10" s="23"/>
      <c r="M10" s="23">
        <v>77377232</v>
      </c>
      <c r="N10" s="23">
        <v>46537232</v>
      </c>
      <c r="O10" s="23"/>
      <c r="P10" s="23"/>
      <c r="Q10" s="23">
        <v>154174102</v>
      </c>
      <c r="R10" s="23">
        <v>154174102</v>
      </c>
      <c r="S10" s="23"/>
      <c r="T10" s="23"/>
      <c r="U10" s="23"/>
      <c r="V10" s="23"/>
      <c r="W10" s="23">
        <v>314468689</v>
      </c>
      <c r="X10" s="23">
        <v>222759607</v>
      </c>
      <c r="Y10" s="23">
        <v>91709082</v>
      </c>
      <c r="Z10" s="24">
        <v>41.17</v>
      </c>
      <c r="AA10" s="25">
        <v>303969396</v>
      </c>
    </row>
    <row r="11" spans="1:27" ht="12.75">
      <c r="A11" s="26" t="s">
        <v>38</v>
      </c>
      <c r="B11" s="20"/>
      <c r="C11" s="21">
        <v>25097428</v>
      </c>
      <c r="D11" s="21"/>
      <c r="E11" s="22">
        <v>22694001</v>
      </c>
      <c r="F11" s="23">
        <v>22693999</v>
      </c>
      <c r="G11" s="23">
        <v>1075467</v>
      </c>
      <c r="H11" s="23">
        <v>2383313</v>
      </c>
      <c r="I11" s="23">
        <v>2945215</v>
      </c>
      <c r="J11" s="23">
        <v>6403995</v>
      </c>
      <c r="K11" s="23">
        <v>1524986</v>
      </c>
      <c r="L11" s="23">
        <v>1545978</v>
      </c>
      <c r="M11" s="23">
        <v>2846564</v>
      </c>
      <c r="N11" s="23">
        <v>5917528</v>
      </c>
      <c r="O11" s="23">
        <v>1823751</v>
      </c>
      <c r="P11" s="23">
        <v>2083088</v>
      </c>
      <c r="Q11" s="23">
        <v>2227360</v>
      </c>
      <c r="R11" s="23">
        <v>6134199</v>
      </c>
      <c r="S11" s="23"/>
      <c r="T11" s="23"/>
      <c r="U11" s="23"/>
      <c r="V11" s="23"/>
      <c r="W11" s="23">
        <v>18455722</v>
      </c>
      <c r="X11" s="23">
        <v>16535267</v>
      </c>
      <c r="Y11" s="23">
        <v>1920455</v>
      </c>
      <c r="Z11" s="24">
        <v>11.61</v>
      </c>
      <c r="AA11" s="25">
        <v>22693999</v>
      </c>
    </row>
    <row r="12" spans="1:27" ht="12.75">
      <c r="A12" s="26" t="s">
        <v>39</v>
      </c>
      <c r="B12" s="20"/>
      <c r="C12" s="21"/>
      <c r="D12" s="21"/>
      <c r="E12" s="22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4"/>
      <c r="AA12" s="25"/>
    </row>
    <row r="13" spans="1:27" ht="12.75">
      <c r="A13" s="13" t="s">
        <v>40</v>
      </c>
      <c r="B13" s="20"/>
      <c r="C13" s="21"/>
      <c r="D13" s="21"/>
      <c r="E13" s="22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4"/>
      <c r="AA13" s="25"/>
    </row>
    <row r="14" spans="1:27" ht="12.75">
      <c r="A14" s="26" t="s">
        <v>41</v>
      </c>
      <c r="B14" s="20"/>
      <c r="C14" s="21">
        <v>-463470384</v>
      </c>
      <c r="D14" s="21"/>
      <c r="E14" s="22">
        <v>-618815000</v>
      </c>
      <c r="F14" s="23">
        <v>-704360138</v>
      </c>
      <c r="G14" s="23">
        <v>-117128242</v>
      </c>
      <c r="H14" s="23">
        <v>-53026956</v>
      </c>
      <c r="I14" s="23">
        <v>-11807422</v>
      </c>
      <c r="J14" s="23">
        <v>-181962620</v>
      </c>
      <c r="K14" s="23">
        <v>-75514508</v>
      </c>
      <c r="L14" s="23">
        <v>-42935546</v>
      </c>
      <c r="M14" s="23">
        <v>-51884914</v>
      </c>
      <c r="N14" s="23">
        <v>-170334968</v>
      </c>
      <c r="O14" s="23">
        <v>-7945674</v>
      </c>
      <c r="P14" s="23">
        <v>-73191390</v>
      </c>
      <c r="Q14" s="23">
        <v>-58014189</v>
      </c>
      <c r="R14" s="23">
        <v>-139151253</v>
      </c>
      <c r="S14" s="23"/>
      <c r="T14" s="23"/>
      <c r="U14" s="23"/>
      <c r="V14" s="23"/>
      <c r="W14" s="23">
        <v>-491448841</v>
      </c>
      <c r="X14" s="23">
        <v>-562862126</v>
      </c>
      <c r="Y14" s="23">
        <v>71413285</v>
      </c>
      <c r="Z14" s="24">
        <v>-12.69</v>
      </c>
      <c r="AA14" s="25">
        <v>-704360138</v>
      </c>
    </row>
    <row r="15" spans="1:27" ht="12.75">
      <c r="A15" s="26" t="s">
        <v>42</v>
      </c>
      <c r="B15" s="20"/>
      <c r="C15" s="21">
        <v>-273334</v>
      </c>
      <c r="D15" s="21"/>
      <c r="E15" s="22">
        <v>-475000</v>
      </c>
      <c r="F15" s="23">
        <v>-475000</v>
      </c>
      <c r="G15" s="23"/>
      <c r="H15" s="23"/>
      <c r="I15" s="23"/>
      <c r="J15" s="23"/>
      <c r="K15" s="23">
        <v>-29027</v>
      </c>
      <c r="L15" s="23">
        <v>-7113</v>
      </c>
      <c r="M15" s="23"/>
      <c r="N15" s="23">
        <v>-36140</v>
      </c>
      <c r="O15" s="23"/>
      <c r="P15" s="23"/>
      <c r="Q15" s="23">
        <v>-865337</v>
      </c>
      <c r="R15" s="23">
        <v>-865337</v>
      </c>
      <c r="S15" s="23"/>
      <c r="T15" s="23"/>
      <c r="U15" s="23"/>
      <c r="V15" s="23"/>
      <c r="W15" s="23">
        <v>-901477</v>
      </c>
      <c r="X15" s="23">
        <v>-223725</v>
      </c>
      <c r="Y15" s="23">
        <v>-677752</v>
      </c>
      <c r="Z15" s="24">
        <v>302.94</v>
      </c>
      <c r="AA15" s="25">
        <v>-475000</v>
      </c>
    </row>
    <row r="16" spans="1:27" ht="12.75">
      <c r="A16" s="26" t="s">
        <v>43</v>
      </c>
      <c r="B16" s="20"/>
      <c r="C16" s="21"/>
      <c r="D16" s="21"/>
      <c r="E16" s="22"/>
      <c r="F16" s="23">
        <v>-1850000</v>
      </c>
      <c r="G16" s="23"/>
      <c r="H16" s="23"/>
      <c r="I16" s="23"/>
      <c r="J16" s="23"/>
      <c r="K16" s="23"/>
      <c r="L16" s="23"/>
      <c r="M16" s="23"/>
      <c r="N16" s="23"/>
      <c r="O16" s="23">
        <v>-600000</v>
      </c>
      <c r="P16" s="23"/>
      <c r="Q16" s="23"/>
      <c r="R16" s="23">
        <v>-600000</v>
      </c>
      <c r="S16" s="23"/>
      <c r="T16" s="23"/>
      <c r="U16" s="23"/>
      <c r="V16" s="23"/>
      <c r="W16" s="23">
        <v>-600000</v>
      </c>
      <c r="X16" s="23">
        <v>-1850000</v>
      </c>
      <c r="Y16" s="23">
        <v>1250000</v>
      </c>
      <c r="Z16" s="24">
        <v>-67.57</v>
      </c>
      <c r="AA16" s="25">
        <v>-1850000</v>
      </c>
    </row>
    <row r="17" spans="1:27" ht="12.75">
      <c r="A17" s="27" t="s">
        <v>44</v>
      </c>
      <c r="B17" s="28"/>
      <c r="C17" s="29">
        <f aca="true" t="shared" si="0" ref="C17:Y17">SUM(C6:C16)</f>
        <v>385531159</v>
      </c>
      <c r="D17" s="29">
        <f>SUM(D6:D16)</f>
        <v>0</v>
      </c>
      <c r="E17" s="30">
        <f t="shared" si="0"/>
        <v>292721799</v>
      </c>
      <c r="F17" s="31">
        <f t="shared" si="0"/>
        <v>206963197</v>
      </c>
      <c r="G17" s="31">
        <f t="shared" si="0"/>
        <v>164311116</v>
      </c>
      <c r="H17" s="31">
        <f t="shared" si="0"/>
        <v>-27546819</v>
      </c>
      <c r="I17" s="31">
        <f t="shared" si="0"/>
        <v>2403293</v>
      </c>
      <c r="J17" s="31">
        <f t="shared" si="0"/>
        <v>139167590</v>
      </c>
      <c r="K17" s="31">
        <f t="shared" si="0"/>
        <v>1641770</v>
      </c>
      <c r="L17" s="31">
        <f t="shared" si="0"/>
        <v>-44336723</v>
      </c>
      <c r="M17" s="31">
        <f t="shared" si="0"/>
        <v>177573945</v>
      </c>
      <c r="N17" s="31">
        <f t="shared" si="0"/>
        <v>134878992</v>
      </c>
      <c r="O17" s="31">
        <f t="shared" si="0"/>
        <v>-6710440</v>
      </c>
      <c r="P17" s="31">
        <f t="shared" si="0"/>
        <v>-60024159</v>
      </c>
      <c r="Q17" s="31">
        <f t="shared" si="0"/>
        <v>217019832</v>
      </c>
      <c r="R17" s="31">
        <f t="shared" si="0"/>
        <v>150285233</v>
      </c>
      <c r="S17" s="31">
        <f t="shared" si="0"/>
        <v>0</v>
      </c>
      <c r="T17" s="31">
        <f t="shared" si="0"/>
        <v>0</v>
      </c>
      <c r="U17" s="31">
        <f t="shared" si="0"/>
        <v>0</v>
      </c>
      <c r="V17" s="31">
        <f t="shared" si="0"/>
        <v>0</v>
      </c>
      <c r="W17" s="31">
        <f t="shared" si="0"/>
        <v>424331815</v>
      </c>
      <c r="X17" s="31">
        <f t="shared" si="0"/>
        <v>209723464</v>
      </c>
      <c r="Y17" s="31">
        <f t="shared" si="0"/>
        <v>214608351</v>
      </c>
      <c r="Z17" s="32">
        <f>+IF(X17&lt;&gt;0,+(Y17/X17)*100,0)</f>
        <v>102.32920385102928</v>
      </c>
      <c r="AA17" s="33">
        <f>SUM(AA6:AA16)</f>
        <v>206963197</v>
      </c>
    </row>
    <row r="18" spans="1:27" ht="4.5" customHeight="1">
      <c r="A18" s="34"/>
      <c r="B18" s="20"/>
      <c r="C18" s="21"/>
      <c r="D18" s="21"/>
      <c r="E18" s="22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4"/>
      <c r="AA18" s="25"/>
    </row>
    <row r="19" spans="1:27" ht="12.75">
      <c r="A19" s="13" t="s">
        <v>45</v>
      </c>
      <c r="B19" s="20"/>
      <c r="C19" s="21"/>
      <c r="D19" s="21"/>
      <c r="E19" s="22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4"/>
      <c r="AA19" s="25"/>
    </row>
    <row r="20" spans="1:27" ht="12.75">
      <c r="A20" s="13" t="s">
        <v>32</v>
      </c>
      <c r="B20" s="20"/>
      <c r="C20" s="35"/>
      <c r="D20" s="35"/>
      <c r="E20" s="36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8"/>
      <c r="AA20" s="39"/>
    </row>
    <row r="21" spans="1:27" ht="12.75">
      <c r="A21" s="26" t="s">
        <v>46</v>
      </c>
      <c r="B21" s="20"/>
      <c r="C21" s="21">
        <v>261424</v>
      </c>
      <c r="D21" s="21"/>
      <c r="E21" s="22"/>
      <c r="F21" s="23"/>
      <c r="G21" s="40">
        <v>19000</v>
      </c>
      <c r="H21" s="40">
        <v>44772</v>
      </c>
      <c r="I21" s="40">
        <v>6252</v>
      </c>
      <c r="J21" s="23">
        <v>70024</v>
      </c>
      <c r="K21" s="40"/>
      <c r="L21" s="40"/>
      <c r="M21" s="23"/>
      <c r="N21" s="40"/>
      <c r="O21" s="40"/>
      <c r="P21" s="40"/>
      <c r="Q21" s="23">
        <v>260001</v>
      </c>
      <c r="R21" s="40">
        <v>260001</v>
      </c>
      <c r="S21" s="40"/>
      <c r="T21" s="23"/>
      <c r="U21" s="40"/>
      <c r="V21" s="40"/>
      <c r="W21" s="40">
        <v>330025</v>
      </c>
      <c r="X21" s="23">
        <v>70024</v>
      </c>
      <c r="Y21" s="40">
        <v>260001</v>
      </c>
      <c r="Z21" s="41">
        <v>371.3</v>
      </c>
      <c r="AA21" s="42"/>
    </row>
    <row r="22" spans="1:27" ht="12.75">
      <c r="A22" s="26" t="s">
        <v>47</v>
      </c>
      <c r="B22" s="20"/>
      <c r="C22" s="21"/>
      <c r="D22" s="21"/>
      <c r="E22" s="43"/>
      <c r="F22" s="40"/>
      <c r="G22" s="23"/>
      <c r="H22" s="23"/>
      <c r="I22" s="23"/>
      <c r="J22" s="23"/>
      <c r="K22" s="23"/>
      <c r="L22" s="23"/>
      <c r="M22" s="40"/>
      <c r="N22" s="23"/>
      <c r="O22" s="23"/>
      <c r="P22" s="23"/>
      <c r="Q22" s="23"/>
      <c r="R22" s="23"/>
      <c r="S22" s="23"/>
      <c r="T22" s="40"/>
      <c r="U22" s="23"/>
      <c r="V22" s="23"/>
      <c r="W22" s="23"/>
      <c r="X22" s="23"/>
      <c r="Y22" s="23"/>
      <c r="Z22" s="24"/>
      <c r="AA22" s="25"/>
    </row>
    <row r="23" spans="1:27" ht="12.75">
      <c r="A23" s="26" t="s">
        <v>48</v>
      </c>
      <c r="B23" s="20"/>
      <c r="C23" s="44"/>
      <c r="D23" s="44"/>
      <c r="E23" s="22"/>
      <c r="F23" s="23"/>
      <c r="G23" s="40"/>
      <c r="H23" s="40"/>
      <c r="I23" s="40"/>
      <c r="J23" s="23"/>
      <c r="K23" s="40"/>
      <c r="L23" s="40"/>
      <c r="M23" s="23"/>
      <c r="N23" s="40"/>
      <c r="O23" s="40"/>
      <c r="P23" s="40"/>
      <c r="Q23" s="23"/>
      <c r="R23" s="40"/>
      <c r="S23" s="40"/>
      <c r="T23" s="23"/>
      <c r="U23" s="40"/>
      <c r="V23" s="40"/>
      <c r="W23" s="40"/>
      <c r="X23" s="23"/>
      <c r="Y23" s="40"/>
      <c r="Z23" s="41"/>
      <c r="AA23" s="42"/>
    </row>
    <row r="24" spans="1:27" ht="12.75">
      <c r="A24" s="26" t="s">
        <v>49</v>
      </c>
      <c r="B24" s="20"/>
      <c r="C24" s="21"/>
      <c r="D24" s="21"/>
      <c r="E24" s="22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4"/>
      <c r="AA24" s="25"/>
    </row>
    <row r="25" spans="1:27" ht="12.75">
      <c r="A25" s="13" t="s">
        <v>40</v>
      </c>
      <c r="B25" s="20"/>
      <c r="C25" s="21"/>
      <c r="D25" s="21"/>
      <c r="E25" s="22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4"/>
      <c r="AA25" s="25"/>
    </row>
    <row r="26" spans="1:27" ht="12.75">
      <c r="A26" s="26" t="s">
        <v>50</v>
      </c>
      <c r="B26" s="20"/>
      <c r="C26" s="21">
        <v>-416881776</v>
      </c>
      <c r="D26" s="21"/>
      <c r="E26" s="22">
        <v>-207291599</v>
      </c>
      <c r="F26" s="23">
        <v>1</v>
      </c>
      <c r="G26" s="23"/>
      <c r="H26" s="23"/>
      <c r="I26" s="23">
        <v>-31232747</v>
      </c>
      <c r="J26" s="23">
        <v>-31232747</v>
      </c>
      <c r="K26" s="23">
        <v>-25009957</v>
      </c>
      <c r="L26" s="23">
        <v>-35668907</v>
      </c>
      <c r="M26" s="23">
        <v>-10627228</v>
      </c>
      <c r="N26" s="23">
        <v>-71306092</v>
      </c>
      <c r="O26" s="23">
        <v>-33733315</v>
      </c>
      <c r="P26" s="23">
        <v>-13847572</v>
      </c>
      <c r="Q26" s="23">
        <v>-19970809</v>
      </c>
      <c r="R26" s="23">
        <v>-67551696</v>
      </c>
      <c r="S26" s="23"/>
      <c r="T26" s="23"/>
      <c r="U26" s="23"/>
      <c r="V26" s="23"/>
      <c r="W26" s="23">
        <v>-170090535</v>
      </c>
      <c r="X26" s="23">
        <v>-102538839</v>
      </c>
      <c r="Y26" s="23">
        <v>-67551696</v>
      </c>
      <c r="Z26" s="24">
        <v>65.88</v>
      </c>
      <c r="AA26" s="25">
        <v>1</v>
      </c>
    </row>
    <row r="27" spans="1:27" ht="12.75">
      <c r="A27" s="27" t="s">
        <v>51</v>
      </c>
      <c r="B27" s="28"/>
      <c r="C27" s="29">
        <f aca="true" t="shared" si="1" ref="C27:Y27">SUM(C21:C26)</f>
        <v>-416620352</v>
      </c>
      <c r="D27" s="29">
        <f>SUM(D21:D26)</f>
        <v>0</v>
      </c>
      <c r="E27" s="30">
        <f t="shared" si="1"/>
        <v>-207291599</v>
      </c>
      <c r="F27" s="31">
        <f t="shared" si="1"/>
        <v>1</v>
      </c>
      <c r="G27" s="31">
        <f t="shared" si="1"/>
        <v>19000</v>
      </c>
      <c r="H27" s="31">
        <f t="shared" si="1"/>
        <v>44772</v>
      </c>
      <c r="I27" s="31">
        <f t="shared" si="1"/>
        <v>-31226495</v>
      </c>
      <c r="J27" s="31">
        <f t="shared" si="1"/>
        <v>-31162723</v>
      </c>
      <c r="K27" s="31">
        <f t="shared" si="1"/>
        <v>-25009957</v>
      </c>
      <c r="L27" s="31">
        <f t="shared" si="1"/>
        <v>-35668907</v>
      </c>
      <c r="M27" s="31">
        <f t="shared" si="1"/>
        <v>-10627228</v>
      </c>
      <c r="N27" s="31">
        <f t="shared" si="1"/>
        <v>-71306092</v>
      </c>
      <c r="O27" s="31">
        <f t="shared" si="1"/>
        <v>-33733315</v>
      </c>
      <c r="P27" s="31">
        <f t="shared" si="1"/>
        <v>-13847572</v>
      </c>
      <c r="Q27" s="31">
        <f t="shared" si="1"/>
        <v>-19710808</v>
      </c>
      <c r="R27" s="31">
        <f t="shared" si="1"/>
        <v>-67291695</v>
      </c>
      <c r="S27" s="31">
        <f t="shared" si="1"/>
        <v>0</v>
      </c>
      <c r="T27" s="31">
        <f t="shared" si="1"/>
        <v>0</v>
      </c>
      <c r="U27" s="31">
        <f t="shared" si="1"/>
        <v>0</v>
      </c>
      <c r="V27" s="31">
        <f t="shared" si="1"/>
        <v>0</v>
      </c>
      <c r="W27" s="31">
        <f t="shared" si="1"/>
        <v>-169760510</v>
      </c>
      <c r="X27" s="31">
        <f t="shared" si="1"/>
        <v>-102468815</v>
      </c>
      <c r="Y27" s="31">
        <f t="shared" si="1"/>
        <v>-67291695</v>
      </c>
      <c r="Z27" s="32">
        <f>+IF(X27&lt;&gt;0,+(Y27/X27)*100,0)</f>
        <v>65.67041396936229</v>
      </c>
      <c r="AA27" s="33">
        <f>SUM(AA21:AA26)</f>
        <v>1</v>
      </c>
    </row>
    <row r="28" spans="1:27" ht="4.5" customHeight="1">
      <c r="A28" s="34"/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2.75">
      <c r="A29" s="13" t="s">
        <v>52</v>
      </c>
      <c r="B29" s="20"/>
      <c r="C29" s="21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2.75">
      <c r="A30" s="13" t="s">
        <v>32</v>
      </c>
      <c r="B30" s="20"/>
      <c r="C30" s="21"/>
      <c r="D30" s="21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5"/>
    </row>
    <row r="31" spans="1:27" ht="12.75">
      <c r="A31" s="26" t="s">
        <v>53</v>
      </c>
      <c r="B31" s="20"/>
      <c r="C31" s="21"/>
      <c r="D31" s="21"/>
      <c r="E31" s="22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4"/>
      <c r="AA31" s="25"/>
    </row>
    <row r="32" spans="1:27" ht="12.75">
      <c r="A32" s="26" t="s">
        <v>54</v>
      </c>
      <c r="B32" s="20"/>
      <c r="C32" s="21"/>
      <c r="D32" s="21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4"/>
      <c r="AA32" s="25"/>
    </row>
    <row r="33" spans="1:27" ht="12.75">
      <c r="A33" s="26" t="s">
        <v>55</v>
      </c>
      <c r="B33" s="20"/>
      <c r="C33" s="21"/>
      <c r="D33" s="21"/>
      <c r="E33" s="22"/>
      <c r="F33" s="23"/>
      <c r="G33" s="23"/>
      <c r="H33" s="40"/>
      <c r="I33" s="40"/>
      <c r="J33" s="40"/>
      <c r="K33" s="23"/>
      <c r="L33" s="23"/>
      <c r="M33" s="23"/>
      <c r="N33" s="23"/>
      <c r="O33" s="40"/>
      <c r="P33" s="40"/>
      <c r="Q33" s="40"/>
      <c r="R33" s="23"/>
      <c r="S33" s="23"/>
      <c r="T33" s="23"/>
      <c r="U33" s="23"/>
      <c r="V33" s="40"/>
      <c r="W33" s="40"/>
      <c r="X33" s="40"/>
      <c r="Y33" s="23"/>
      <c r="Z33" s="24"/>
      <c r="AA33" s="25"/>
    </row>
    <row r="34" spans="1:27" ht="12.75">
      <c r="A34" s="13" t="s">
        <v>40</v>
      </c>
      <c r="B34" s="20"/>
      <c r="C34" s="21"/>
      <c r="D34" s="21"/>
      <c r="E34" s="22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4"/>
      <c r="AA34" s="25"/>
    </row>
    <row r="35" spans="1:27" ht="12.75">
      <c r="A35" s="26" t="s">
        <v>56</v>
      </c>
      <c r="B35" s="20"/>
      <c r="C35" s="21">
        <v>-1684941</v>
      </c>
      <c r="D35" s="21"/>
      <c r="E35" s="22">
        <v>-1588538</v>
      </c>
      <c r="F35" s="23">
        <v>1588540</v>
      </c>
      <c r="G35" s="23">
        <v>-74398</v>
      </c>
      <c r="H35" s="23">
        <v>74398</v>
      </c>
      <c r="I35" s="23"/>
      <c r="J35" s="23"/>
      <c r="K35" s="23">
        <v>-454542</v>
      </c>
      <c r="L35" s="23"/>
      <c r="M35" s="23"/>
      <c r="N35" s="23">
        <v>-454542</v>
      </c>
      <c r="O35" s="23"/>
      <c r="P35" s="23"/>
      <c r="Q35" s="23">
        <v>-768610</v>
      </c>
      <c r="R35" s="23">
        <v>-768610</v>
      </c>
      <c r="S35" s="23"/>
      <c r="T35" s="23"/>
      <c r="U35" s="23"/>
      <c r="V35" s="23"/>
      <c r="W35" s="23">
        <v>-1223152</v>
      </c>
      <c r="X35" s="23">
        <v>-454542</v>
      </c>
      <c r="Y35" s="23">
        <v>-768610</v>
      </c>
      <c r="Z35" s="24">
        <v>169.1</v>
      </c>
      <c r="AA35" s="25">
        <v>1588540</v>
      </c>
    </row>
    <row r="36" spans="1:27" ht="12.75">
      <c r="A36" s="27" t="s">
        <v>57</v>
      </c>
      <c r="B36" s="28"/>
      <c r="C36" s="29">
        <f aca="true" t="shared" si="2" ref="C36:Y36">SUM(C31:C35)</f>
        <v>-1684941</v>
      </c>
      <c r="D36" s="29">
        <f>SUM(D31:D35)</f>
        <v>0</v>
      </c>
      <c r="E36" s="30">
        <f t="shared" si="2"/>
        <v>-1588538</v>
      </c>
      <c r="F36" s="31">
        <f t="shared" si="2"/>
        <v>1588540</v>
      </c>
      <c r="G36" s="31">
        <f t="shared" si="2"/>
        <v>-74398</v>
      </c>
      <c r="H36" s="31">
        <f t="shared" si="2"/>
        <v>74398</v>
      </c>
      <c r="I36" s="31">
        <f t="shared" si="2"/>
        <v>0</v>
      </c>
      <c r="J36" s="31">
        <f t="shared" si="2"/>
        <v>0</v>
      </c>
      <c r="K36" s="31">
        <f t="shared" si="2"/>
        <v>-454542</v>
      </c>
      <c r="L36" s="31">
        <f t="shared" si="2"/>
        <v>0</v>
      </c>
      <c r="M36" s="31">
        <f t="shared" si="2"/>
        <v>0</v>
      </c>
      <c r="N36" s="31">
        <f t="shared" si="2"/>
        <v>-454542</v>
      </c>
      <c r="O36" s="31">
        <f t="shared" si="2"/>
        <v>0</v>
      </c>
      <c r="P36" s="31">
        <f t="shared" si="2"/>
        <v>0</v>
      </c>
      <c r="Q36" s="31">
        <f t="shared" si="2"/>
        <v>-768610</v>
      </c>
      <c r="R36" s="31">
        <f t="shared" si="2"/>
        <v>-768610</v>
      </c>
      <c r="S36" s="31">
        <f t="shared" si="2"/>
        <v>0</v>
      </c>
      <c r="T36" s="31">
        <f t="shared" si="2"/>
        <v>0</v>
      </c>
      <c r="U36" s="31">
        <f t="shared" si="2"/>
        <v>0</v>
      </c>
      <c r="V36" s="31">
        <f t="shared" si="2"/>
        <v>0</v>
      </c>
      <c r="W36" s="31">
        <f t="shared" si="2"/>
        <v>-1223152</v>
      </c>
      <c r="X36" s="31">
        <f t="shared" si="2"/>
        <v>-454542</v>
      </c>
      <c r="Y36" s="31">
        <f t="shared" si="2"/>
        <v>-768610</v>
      </c>
      <c r="Z36" s="32">
        <f>+IF(X36&lt;&gt;0,+(Y36/X36)*100,0)</f>
        <v>169.09548512568696</v>
      </c>
      <c r="AA36" s="33">
        <f>SUM(AA31:AA35)</f>
        <v>1588540</v>
      </c>
    </row>
    <row r="37" spans="1:27" ht="4.5" customHeight="1">
      <c r="A37" s="34"/>
      <c r="B37" s="20"/>
      <c r="C37" s="21"/>
      <c r="D37" s="21"/>
      <c r="E37" s="22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4"/>
      <c r="AA37" s="25"/>
    </row>
    <row r="38" spans="1:27" ht="12.75">
      <c r="A38" s="13" t="s">
        <v>58</v>
      </c>
      <c r="B38" s="20"/>
      <c r="C38" s="35">
        <f aca="true" t="shared" si="3" ref="C38:Y38">+C17+C27+C36</f>
        <v>-32774134</v>
      </c>
      <c r="D38" s="35">
        <f>+D17+D27+D36</f>
        <v>0</v>
      </c>
      <c r="E38" s="36">
        <f t="shared" si="3"/>
        <v>83841662</v>
      </c>
      <c r="F38" s="37">
        <f t="shared" si="3"/>
        <v>208551738</v>
      </c>
      <c r="G38" s="37">
        <f t="shared" si="3"/>
        <v>164255718</v>
      </c>
      <c r="H38" s="37">
        <f t="shared" si="3"/>
        <v>-27427649</v>
      </c>
      <c r="I38" s="37">
        <f t="shared" si="3"/>
        <v>-28823202</v>
      </c>
      <c r="J38" s="37">
        <f t="shared" si="3"/>
        <v>108004867</v>
      </c>
      <c r="K38" s="37">
        <f t="shared" si="3"/>
        <v>-23822729</v>
      </c>
      <c r="L38" s="37">
        <f t="shared" si="3"/>
        <v>-80005630</v>
      </c>
      <c r="M38" s="37">
        <f t="shared" si="3"/>
        <v>166946717</v>
      </c>
      <c r="N38" s="37">
        <f t="shared" si="3"/>
        <v>63118358</v>
      </c>
      <c r="O38" s="37">
        <f t="shared" si="3"/>
        <v>-40443755</v>
      </c>
      <c r="P38" s="37">
        <f t="shared" si="3"/>
        <v>-73871731</v>
      </c>
      <c r="Q38" s="37">
        <f t="shared" si="3"/>
        <v>196540414</v>
      </c>
      <c r="R38" s="37">
        <f t="shared" si="3"/>
        <v>82224928</v>
      </c>
      <c r="S38" s="37">
        <f t="shared" si="3"/>
        <v>0</v>
      </c>
      <c r="T38" s="37">
        <f t="shared" si="3"/>
        <v>0</v>
      </c>
      <c r="U38" s="37">
        <f t="shared" si="3"/>
        <v>0</v>
      </c>
      <c r="V38" s="37">
        <f t="shared" si="3"/>
        <v>0</v>
      </c>
      <c r="W38" s="37">
        <f t="shared" si="3"/>
        <v>253348153</v>
      </c>
      <c r="X38" s="37">
        <f t="shared" si="3"/>
        <v>106800107</v>
      </c>
      <c r="Y38" s="37">
        <f t="shared" si="3"/>
        <v>146548046</v>
      </c>
      <c r="Z38" s="38">
        <f>+IF(X38&lt;&gt;0,+(Y38/X38)*100,0)</f>
        <v>137.21713406148555</v>
      </c>
      <c r="AA38" s="39">
        <f>+AA17+AA27+AA36</f>
        <v>208551738</v>
      </c>
    </row>
    <row r="39" spans="1:27" ht="12.75">
      <c r="A39" s="26" t="s">
        <v>59</v>
      </c>
      <c r="B39" s="20"/>
      <c r="C39" s="35">
        <v>238328411</v>
      </c>
      <c r="D39" s="35"/>
      <c r="E39" s="36">
        <v>196597884</v>
      </c>
      <c r="F39" s="37"/>
      <c r="G39" s="37">
        <v>205556265</v>
      </c>
      <c r="H39" s="37">
        <v>369811983</v>
      </c>
      <c r="I39" s="37">
        <v>342384334</v>
      </c>
      <c r="J39" s="37">
        <v>205556265</v>
      </c>
      <c r="K39" s="37">
        <v>313561132</v>
      </c>
      <c r="L39" s="37">
        <v>289738403</v>
      </c>
      <c r="M39" s="37">
        <v>209732773</v>
      </c>
      <c r="N39" s="37">
        <v>313561132</v>
      </c>
      <c r="O39" s="37">
        <v>376679490</v>
      </c>
      <c r="P39" s="37">
        <v>336235735</v>
      </c>
      <c r="Q39" s="37">
        <v>262364004</v>
      </c>
      <c r="R39" s="37">
        <v>376679490</v>
      </c>
      <c r="S39" s="37"/>
      <c r="T39" s="37"/>
      <c r="U39" s="37"/>
      <c r="V39" s="37"/>
      <c r="W39" s="37">
        <v>205556265</v>
      </c>
      <c r="X39" s="37"/>
      <c r="Y39" s="37">
        <v>205556265</v>
      </c>
      <c r="Z39" s="38"/>
      <c r="AA39" s="39"/>
    </row>
    <row r="40" spans="1:27" ht="12.75">
      <c r="A40" s="45" t="s">
        <v>60</v>
      </c>
      <c r="B40" s="46"/>
      <c r="C40" s="47">
        <v>205554277</v>
      </c>
      <c r="D40" s="47"/>
      <c r="E40" s="48">
        <v>280439546</v>
      </c>
      <c r="F40" s="49">
        <v>208551737</v>
      </c>
      <c r="G40" s="49">
        <v>369811983</v>
      </c>
      <c r="H40" s="49">
        <v>342384334</v>
      </c>
      <c r="I40" s="49">
        <v>313561132</v>
      </c>
      <c r="J40" s="49">
        <v>313561132</v>
      </c>
      <c r="K40" s="49">
        <v>289738403</v>
      </c>
      <c r="L40" s="49">
        <v>209732773</v>
      </c>
      <c r="M40" s="49">
        <v>376679490</v>
      </c>
      <c r="N40" s="49">
        <v>376679490</v>
      </c>
      <c r="O40" s="49">
        <v>336235735</v>
      </c>
      <c r="P40" s="49">
        <v>262364004</v>
      </c>
      <c r="Q40" s="49">
        <v>458904418</v>
      </c>
      <c r="R40" s="49">
        <v>458904418</v>
      </c>
      <c r="S40" s="49"/>
      <c r="T40" s="49"/>
      <c r="U40" s="49"/>
      <c r="V40" s="49"/>
      <c r="W40" s="49">
        <v>458904418</v>
      </c>
      <c r="X40" s="49">
        <v>106800106</v>
      </c>
      <c r="Y40" s="49">
        <v>352104312</v>
      </c>
      <c r="Z40" s="50">
        <v>329.69</v>
      </c>
      <c r="AA40" s="51">
        <v>208551737</v>
      </c>
    </row>
    <row r="41" spans="1:27" ht="12.75">
      <c r="A41" s="52" t="s">
        <v>88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  <row r="42" spans="1:27" ht="12.75">
      <c r="A42" s="54" t="s">
        <v>89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</row>
    <row r="43" spans="1:27" ht="12.75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A4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2" t="s">
        <v>76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90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2.7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2.7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2.75">
      <c r="A6" s="26" t="s">
        <v>33</v>
      </c>
      <c r="B6" s="20"/>
      <c r="C6" s="21">
        <v>18772844</v>
      </c>
      <c r="D6" s="21"/>
      <c r="E6" s="22">
        <v>32415300</v>
      </c>
      <c r="F6" s="23">
        <v>32415300</v>
      </c>
      <c r="G6" s="23">
        <v>2546336</v>
      </c>
      <c r="H6" s="23">
        <v>1509351</v>
      </c>
      <c r="I6" s="23">
        <v>2647774</v>
      </c>
      <c r="J6" s="23">
        <v>6703461</v>
      </c>
      <c r="K6" s="23">
        <v>1286512</v>
      </c>
      <c r="L6" s="23">
        <v>1644420</v>
      </c>
      <c r="M6" s="23">
        <v>2793772</v>
      </c>
      <c r="N6" s="23">
        <v>5724704</v>
      </c>
      <c r="O6" s="23">
        <v>1522933</v>
      </c>
      <c r="P6" s="23">
        <v>1754190</v>
      </c>
      <c r="Q6" s="23">
        <v>3903456</v>
      </c>
      <c r="R6" s="23">
        <v>7180579</v>
      </c>
      <c r="S6" s="23"/>
      <c r="T6" s="23"/>
      <c r="U6" s="23"/>
      <c r="V6" s="23"/>
      <c r="W6" s="23">
        <v>19608744</v>
      </c>
      <c r="X6" s="23">
        <v>24309000</v>
      </c>
      <c r="Y6" s="23">
        <v>-4700256</v>
      </c>
      <c r="Z6" s="24">
        <v>-19.34</v>
      </c>
      <c r="AA6" s="25">
        <v>32415300</v>
      </c>
    </row>
    <row r="7" spans="1:27" ht="12.75">
      <c r="A7" s="26" t="s">
        <v>34</v>
      </c>
      <c r="B7" s="20"/>
      <c r="C7" s="21">
        <v>122889317</v>
      </c>
      <c r="D7" s="21"/>
      <c r="E7" s="22">
        <v>141339773</v>
      </c>
      <c r="F7" s="23">
        <v>141339773</v>
      </c>
      <c r="G7" s="23">
        <v>5939722</v>
      </c>
      <c r="H7" s="23">
        <v>5407548</v>
      </c>
      <c r="I7" s="23">
        <v>6820689</v>
      </c>
      <c r="J7" s="23">
        <v>18167959</v>
      </c>
      <c r="K7" s="23">
        <v>5648353</v>
      </c>
      <c r="L7" s="23">
        <v>7102976</v>
      </c>
      <c r="M7" s="23">
        <v>6126921</v>
      </c>
      <c r="N7" s="23">
        <v>18878250</v>
      </c>
      <c r="O7" s="23">
        <v>5250992</v>
      </c>
      <c r="P7" s="23">
        <v>7364132</v>
      </c>
      <c r="Q7" s="23">
        <v>8827080</v>
      </c>
      <c r="R7" s="23">
        <v>21442204</v>
      </c>
      <c r="S7" s="23"/>
      <c r="T7" s="23"/>
      <c r="U7" s="23"/>
      <c r="V7" s="23"/>
      <c r="W7" s="23">
        <v>58488413</v>
      </c>
      <c r="X7" s="23">
        <v>109503000</v>
      </c>
      <c r="Y7" s="23">
        <v>-51014587</v>
      </c>
      <c r="Z7" s="24">
        <v>-46.59</v>
      </c>
      <c r="AA7" s="25">
        <v>141339773</v>
      </c>
    </row>
    <row r="8" spans="1:27" ht="12.75">
      <c r="A8" s="26" t="s">
        <v>35</v>
      </c>
      <c r="B8" s="20"/>
      <c r="C8" s="21"/>
      <c r="D8" s="21"/>
      <c r="E8" s="22">
        <v>7788466</v>
      </c>
      <c r="F8" s="23">
        <v>7788466</v>
      </c>
      <c r="G8" s="23">
        <v>2057108</v>
      </c>
      <c r="H8" s="23">
        <v>1259987</v>
      </c>
      <c r="I8" s="23">
        <v>2272060</v>
      </c>
      <c r="J8" s="23">
        <v>5589155</v>
      </c>
      <c r="K8" s="23">
        <v>1533087</v>
      </c>
      <c r="L8" s="23">
        <v>1698517</v>
      </c>
      <c r="M8" s="23">
        <v>2298158</v>
      </c>
      <c r="N8" s="23">
        <v>5529762</v>
      </c>
      <c r="O8" s="23">
        <v>1446546</v>
      </c>
      <c r="P8" s="23">
        <v>1726593</v>
      </c>
      <c r="Q8" s="23">
        <v>5012408</v>
      </c>
      <c r="R8" s="23">
        <v>8185547</v>
      </c>
      <c r="S8" s="23"/>
      <c r="T8" s="23"/>
      <c r="U8" s="23"/>
      <c r="V8" s="23"/>
      <c r="W8" s="23">
        <v>19304464</v>
      </c>
      <c r="X8" s="23">
        <v>5134234</v>
      </c>
      <c r="Y8" s="23">
        <v>14170230</v>
      </c>
      <c r="Z8" s="24">
        <v>276</v>
      </c>
      <c r="AA8" s="25">
        <v>7788466</v>
      </c>
    </row>
    <row r="9" spans="1:27" ht="12.75">
      <c r="A9" s="26" t="s">
        <v>36</v>
      </c>
      <c r="B9" s="20"/>
      <c r="C9" s="21">
        <v>67213347</v>
      </c>
      <c r="D9" s="21"/>
      <c r="E9" s="22">
        <v>67455998</v>
      </c>
      <c r="F9" s="23">
        <v>67455998</v>
      </c>
      <c r="G9" s="23">
        <v>25438000</v>
      </c>
      <c r="H9" s="23">
        <v>2328000</v>
      </c>
      <c r="I9" s="23"/>
      <c r="J9" s="23">
        <v>27766000</v>
      </c>
      <c r="K9" s="23"/>
      <c r="L9" s="23"/>
      <c r="M9" s="23">
        <v>16763000</v>
      </c>
      <c r="N9" s="23">
        <v>16763000</v>
      </c>
      <c r="O9" s="23">
        <v>6000000</v>
      </c>
      <c r="P9" s="23">
        <v>620000</v>
      </c>
      <c r="Q9" s="23">
        <v>15263000</v>
      </c>
      <c r="R9" s="23">
        <v>21883000</v>
      </c>
      <c r="S9" s="23"/>
      <c r="T9" s="23"/>
      <c r="U9" s="23"/>
      <c r="V9" s="23"/>
      <c r="W9" s="23">
        <v>66412000</v>
      </c>
      <c r="X9" s="23">
        <v>67455998</v>
      </c>
      <c r="Y9" s="23">
        <v>-1043998</v>
      </c>
      <c r="Z9" s="24">
        <v>-1.55</v>
      </c>
      <c r="AA9" s="25">
        <v>67455998</v>
      </c>
    </row>
    <row r="10" spans="1:27" ht="12.75">
      <c r="A10" s="26" t="s">
        <v>37</v>
      </c>
      <c r="B10" s="20"/>
      <c r="C10" s="21"/>
      <c r="D10" s="21"/>
      <c r="E10" s="22">
        <v>28714000</v>
      </c>
      <c r="F10" s="23">
        <v>28714000</v>
      </c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>
        <v>28714000</v>
      </c>
      <c r="Y10" s="23">
        <v>-28714000</v>
      </c>
      <c r="Z10" s="24">
        <v>-100</v>
      </c>
      <c r="AA10" s="25">
        <v>28714000</v>
      </c>
    </row>
    <row r="11" spans="1:27" ht="12.75">
      <c r="A11" s="26" t="s">
        <v>38</v>
      </c>
      <c r="B11" s="20"/>
      <c r="C11" s="21">
        <v>57446</v>
      </c>
      <c r="D11" s="21"/>
      <c r="E11" s="22">
        <v>687558</v>
      </c>
      <c r="F11" s="23">
        <v>687558</v>
      </c>
      <c r="G11" s="23">
        <v>132232</v>
      </c>
      <c r="H11" s="23">
        <v>73276</v>
      </c>
      <c r="I11" s="23">
        <v>82706</v>
      </c>
      <c r="J11" s="23">
        <v>288214</v>
      </c>
      <c r="K11" s="23">
        <v>82470</v>
      </c>
      <c r="L11" s="23">
        <v>94300</v>
      </c>
      <c r="M11" s="23">
        <v>102680</v>
      </c>
      <c r="N11" s="23">
        <v>279450</v>
      </c>
      <c r="O11" s="23">
        <v>134435</v>
      </c>
      <c r="P11" s="23">
        <v>118112</v>
      </c>
      <c r="Q11" s="23">
        <v>227042</v>
      </c>
      <c r="R11" s="23">
        <v>479589</v>
      </c>
      <c r="S11" s="23"/>
      <c r="T11" s="23"/>
      <c r="U11" s="23"/>
      <c r="V11" s="23"/>
      <c r="W11" s="23">
        <v>1047253</v>
      </c>
      <c r="X11" s="23">
        <v>493003</v>
      </c>
      <c r="Y11" s="23">
        <v>554250</v>
      </c>
      <c r="Z11" s="24">
        <v>112.42</v>
      </c>
      <c r="AA11" s="25">
        <v>687558</v>
      </c>
    </row>
    <row r="12" spans="1:27" ht="12.75">
      <c r="A12" s="26" t="s">
        <v>39</v>
      </c>
      <c r="B12" s="20"/>
      <c r="C12" s="21"/>
      <c r="D12" s="21"/>
      <c r="E12" s="22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4"/>
      <c r="AA12" s="25"/>
    </row>
    <row r="13" spans="1:27" ht="12.75">
      <c r="A13" s="13" t="s">
        <v>40</v>
      </c>
      <c r="B13" s="20"/>
      <c r="C13" s="21"/>
      <c r="D13" s="21"/>
      <c r="E13" s="22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4"/>
      <c r="AA13" s="25"/>
    </row>
    <row r="14" spans="1:27" ht="12.75">
      <c r="A14" s="26" t="s">
        <v>41</v>
      </c>
      <c r="B14" s="20"/>
      <c r="C14" s="21">
        <v>-180382277</v>
      </c>
      <c r="D14" s="21"/>
      <c r="E14" s="22">
        <v>-254098085</v>
      </c>
      <c r="F14" s="23">
        <v>-254098085</v>
      </c>
      <c r="G14" s="23">
        <v>-11356936</v>
      </c>
      <c r="H14" s="23">
        <v>-14638653</v>
      </c>
      <c r="I14" s="23">
        <v>-17416440</v>
      </c>
      <c r="J14" s="23">
        <v>-43412029</v>
      </c>
      <c r="K14" s="23">
        <v>-20647406</v>
      </c>
      <c r="L14" s="23">
        <v>-19578629</v>
      </c>
      <c r="M14" s="23">
        <v>-20807740</v>
      </c>
      <c r="N14" s="23">
        <v>-61033775</v>
      </c>
      <c r="O14" s="23">
        <v>-19956696</v>
      </c>
      <c r="P14" s="23">
        <v>-22850708</v>
      </c>
      <c r="Q14" s="23">
        <v>-16395399</v>
      </c>
      <c r="R14" s="23">
        <v>-59202803</v>
      </c>
      <c r="S14" s="23"/>
      <c r="T14" s="23"/>
      <c r="U14" s="23"/>
      <c r="V14" s="23"/>
      <c r="W14" s="23">
        <v>-163648607</v>
      </c>
      <c r="X14" s="23">
        <v>-201459945</v>
      </c>
      <c r="Y14" s="23">
        <v>37811338</v>
      </c>
      <c r="Z14" s="24">
        <v>-18.77</v>
      </c>
      <c r="AA14" s="25">
        <v>-254098085</v>
      </c>
    </row>
    <row r="15" spans="1:27" ht="12.75">
      <c r="A15" s="26" t="s">
        <v>42</v>
      </c>
      <c r="B15" s="20"/>
      <c r="C15" s="21">
        <v>-27156459</v>
      </c>
      <c r="D15" s="21"/>
      <c r="E15" s="22">
        <v>-1888280</v>
      </c>
      <c r="F15" s="23">
        <v>-1888280</v>
      </c>
      <c r="G15" s="23">
        <v>-37931</v>
      </c>
      <c r="H15" s="23">
        <v>-259567</v>
      </c>
      <c r="I15" s="23">
        <v>-2155751</v>
      </c>
      <c r="J15" s="23">
        <v>-2453249</v>
      </c>
      <c r="K15" s="23">
        <v>-2229049</v>
      </c>
      <c r="L15" s="23">
        <v>-2816227</v>
      </c>
      <c r="M15" s="23">
        <v>-3775794</v>
      </c>
      <c r="N15" s="23">
        <v>-8821070</v>
      </c>
      <c r="O15" s="23">
        <v>-5068938</v>
      </c>
      <c r="P15" s="23">
        <v>-3029156</v>
      </c>
      <c r="Q15" s="23">
        <v>-2513604</v>
      </c>
      <c r="R15" s="23">
        <v>-10611698</v>
      </c>
      <c r="S15" s="23"/>
      <c r="T15" s="23"/>
      <c r="U15" s="23"/>
      <c r="V15" s="23"/>
      <c r="W15" s="23">
        <v>-21886017</v>
      </c>
      <c r="X15" s="23">
        <v>-1350000</v>
      </c>
      <c r="Y15" s="23">
        <v>-20536017</v>
      </c>
      <c r="Z15" s="24">
        <v>1521.19</v>
      </c>
      <c r="AA15" s="25">
        <v>-1888280</v>
      </c>
    </row>
    <row r="16" spans="1:27" ht="12.75">
      <c r="A16" s="26" t="s">
        <v>43</v>
      </c>
      <c r="B16" s="20"/>
      <c r="C16" s="21"/>
      <c r="D16" s="21"/>
      <c r="E16" s="22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4"/>
      <c r="AA16" s="25"/>
    </row>
    <row r="17" spans="1:27" ht="12.75">
      <c r="A17" s="27" t="s">
        <v>44</v>
      </c>
      <c r="B17" s="28"/>
      <c r="C17" s="29">
        <f aca="true" t="shared" si="0" ref="C17:Y17">SUM(C6:C16)</f>
        <v>1394218</v>
      </c>
      <c r="D17" s="29">
        <f>SUM(D6:D16)</f>
        <v>0</v>
      </c>
      <c r="E17" s="30">
        <f t="shared" si="0"/>
        <v>22414730</v>
      </c>
      <c r="F17" s="31">
        <f t="shared" si="0"/>
        <v>22414730</v>
      </c>
      <c r="G17" s="31">
        <f t="shared" si="0"/>
        <v>24718531</v>
      </c>
      <c r="H17" s="31">
        <f t="shared" si="0"/>
        <v>-4320058</v>
      </c>
      <c r="I17" s="31">
        <f t="shared" si="0"/>
        <v>-7748962</v>
      </c>
      <c r="J17" s="31">
        <f t="shared" si="0"/>
        <v>12649511</v>
      </c>
      <c r="K17" s="31">
        <f t="shared" si="0"/>
        <v>-14326033</v>
      </c>
      <c r="L17" s="31">
        <f t="shared" si="0"/>
        <v>-11854643</v>
      </c>
      <c r="M17" s="31">
        <f t="shared" si="0"/>
        <v>3500997</v>
      </c>
      <c r="N17" s="31">
        <f t="shared" si="0"/>
        <v>-22679679</v>
      </c>
      <c r="O17" s="31">
        <f t="shared" si="0"/>
        <v>-10670728</v>
      </c>
      <c r="P17" s="31">
        <f t="shared" si="0"/>
        <v>-14296837</v>
      </c>
      <c r="Q17" s="31">
        <f t="shared" si="0"/>
        <v>14323983</v>
      </c>
      <c r="R17" s="31">
        <f t="shared" si="0"/>
        <v>-10643582</v>
      </c>
      <c r="S17" s="31">
        <f t="shared" si="0"/>
        <v>0</v>
      </c>
      <c r="T17" s="31">
        <f t="shared" si="0"/>
        <v>0</v>
      </c>
      <c r="U17" s="31">
        <f t="shared" si="0"/>
        <v>0</v>
      </c>
      <c r="V17" s="31">
        <f t="shared" si="0"/>
        <v>0</v>
      </c>
      <c r="W17" s="31">
        <f t="shared" si="0"/>
        <v>-20673750</v>
      </c>
      <c r="X17" s="31">
        <f t="shared" si="0"/>
        <v>32799290</v>
      </c>
      <c r="Y17" s="31">
        <f t="shared" si="0"/>
        <v>-53473040</v>
      </c>
      <c r="Z17" s="32">
        <f>+IF(X17&lt;&gt;0,+(Y17/X17)*100,0)</f>
        <v>-163.03109000225308</v>
      </c>
      <c r="AA17" s="33">
        <f>SUM(AA6:AA16)</f>
        <v>22414730</v>
      </c>
    </row>
    <row r="18" spans="1:27" ht="4.5" customHeight="1">
      <c r="A18" s="34"/>
      <c r="B18" s="20"/>
      <c r="C18" s="21"/>
      <c r="D18" s="21"/>
      <c r="E18" s="22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4"/>
      <c r="AA18" s="25"/>
    </row>
    <row r="19" spans="1:27" ht="12.75">
      <c r="A19" s="13" t="s">
        <v>45</v>
      </c>
      <c r="B19" s="20"/>
      <c r="C19" s="21"/>
      <c r="D19" s="21"/>
      <c r="E19" s="22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4"/>
      <c r="AA19" s="25"/>
    </row>
    <row r="20" spans="1:27" ht="12.75">
      <c r="A20" s="13" t="s">
        <v>32</v>
      </c>
      <c r="B20" s="20"/>
      <c r="C20" s="35"/>
      <c r="D20" s="35"/>
      <c r="E20" s="36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8"/>
      <c r="AA20" s="39"/>
    </row>
    <row r="21" spans="1:27" ht="12.75">
      <c r="A21" s="26" t="s">
        <v>46</v>
      </c>
      <c r="B21" s="20"/>
      <c r="C21" s="21"/>
      <c r="D21" s="21"/>
      <c r="E21" s="22"/>
      <c r="F21" s="23"/>
      <c r="G21" s="40"/>
      <c r="H21" s="40"/>
      <c r="I21" s="40"/>
      <c r="J21" s="23"/>
      <c r="K21" s="40"/>
      <c r="L21" s="40"/>
      <c r="M21" s="23"/>
      <c r="N21" s="40"/>
      <c r="O21" s="40"/>
      <c r="P21" s="40"/>
      <c r="Q21" s="23"/>
      <c r="R21" s="40"/>
      <c r="S21" s="40"/>
      <c r="T21" s="23"/>
      <c r="U21" s="40"/>
      <c r="V21" s="40"/>
      <c r="W21" s="40"/>
      <c r="X21" s="23"/>
      <c r="Y21" s="40"/>
      <c r="Z21" s="41"/>
      <c r="AA21" s="42"/>
    </row>
    <row r="22" spans="1:27" ht="12.75">
      <c r="A22" s="26" t="s">
        <v>47</v>
      </c>
      <c r="B22" s="20"/>
      <c r="C22" s="21"/>
      <c r="D22" s="21"/>
      <c r="E22" s="43">
        <v>5468000</v>
      </c>
      <c r="F22" s="40">
        <v>5468000</v>
      </c>
      <c r="G22" s="23"/>
      <c r="H22" s="23"/>
      <c r="I22" s="23"/>
      <c r="J22" s="23"/>
      <c r="K22" s="23"/>
      <c r="L22" s="23"/>
      <c r="M22" s="40"/>
      <c r="N22" s="23"/>
      <c r="O22" s="23"/>
      <c r="P22" s="23"/>
      <c r="Q22" s="23"/>
      <c r="R22" s="23"/>
      <c r="S22" s="23"/>
      <c r="T22" s="40"/>
      <c r="U22" s="23"/>
      <c r="V22" s="23"/>
      <c r="W22" s="23"/>
      <c r="X22" s="23">
        <v>4882500</v>
      </c>
      <c r="Y22" s="23">
        <v>-4882500</v>
      </c>
      <c r="Z22" s="24">
        <v>-100</v>
      </c>
      <c r="AA22" s="25">
        <v>5468000</v>
      </c>
    </row>
    <row r="23" spans="1:27" ht="12.75">
      <c r="A23" s="26" t="s">
        <v>48</v>
      </c>
      <c r="B23" s="20"/>
      <c r="C23" s="44"/>
      <c r="D23" s="44"/>
      <c r="E23" s="22">
        <v>2451000</v>
      </c>
      <c r="F23" s="23">
        <v>2451000</v>
      </c>
      <c r="G23" s="40"/>
      <c r="H23" s="40"/>
      <c r="I23" s="40"/>
      <c r="J23" s="23"/>
      <c r="K23" s="40"/>
      <c r="L23" s="40"/>
      <c r="M23" s="23"/>
      <c r="N23" s="40"/>
      <c r="O23" s="40"/>
      <c r="P23" s="40"/>
      <c r="Q23" s="23"/>
      <c r="R23" s="40"/>
      <c r="S23" s="40"/>
      <c r="T23" s="23"/>
      <c r="U23" s="40"/>
      <c r="V23" s="40"/>
      <c r="W23" s="40"/>
      <c r="X23" s="23">
        <v>2325000</v>
      </c>
      <c r="Y23" s="40">
        <v>-2325000</v>
      </c>
      <c r="Z23" s="41">
        <v>-100</v>
      </c>
      <c r="AA23" s="42">
        <v>2451000</v>
      </c>
    </row>
    <row r="24" spans="1:27" ht="12.75">
      <c r="A24" s="26" t="s">
        <v>49</v>
      </c>
      <c r="B24" s="20"/>
      <c r="C24" s="21"/>
      <c r="D24" s="21"/>
      <c r="E24" s="22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4"/>
      <c r="AA24" s="25"/>
    </row>
    <row r="25" spans="1:27" ht="12.75">
      <c r="A25" s="13" t="s">
        <v>40</v>
      </c>
      <c r="B25" s="20"/>
      <c r="C25" s="21"/>
      <c r="D25" s="21"/>
      <c r="E25" s="22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4"/>
      <c r="AA25" s="25"/>
    </row>
    <row r="26" spans="1:27" ht="12.75">
      <c r="A26" s="26" t="s">
        <v>50</v>
      </c>
      <c r="B26" s="20"/>
      <c r="C26" s="21"/>
      <c r="D26" s="21"/>
      <c r="E26" s="22">
        <v>-28714000</v>
      </c>
      <c r="F26" s="23">
        <v>-28714000</v>
      </c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>
        <v>-27753896</v>
      </c>
      <c r="Y26" s="23">
        <v>27753896</v>
      </c>
      <c r="Z26" s="24">
        <v>-100</v>
      </c>
      <c r="AA26" s="25">
        <v>-28714000</v>
      </c>
    </row>
    <row r="27" spans="1:27" ht="12.75">
      <c r="A27" s="27" t="s">
        <v>51</v>
      </c>
      <c r="B27" s="28"/>
      <c r="C27" s="29">
        <f aca="true" t="shared" si="1" ref="C27:Y27">SUM(C21:C26)</f>
        <v>0</v>
      </c>
      <c r="D27" s="29">
        <f>SUM(D21:D26)</f>
        <v>0</v>
      </c>
      <c r="E27" s="30">
        <f t="shared" si="1"/>
        <v>-20795000</v>
      </c>
      <c r="F27" s="31">
        <f t="shared" si="1"/>
        <v>-20795000</v>
      </c>
      <c r="G27" s="31">
        <f t="shared" si="1"/>
        <v>0</v>
      </c>
      <c r="H27" s="31">
        <f t="shared" si="1"/>
        <v>0</v>
      </c>
      <c r="I27" s="31">
        <f t="shared" si="1"/>
        <v>0</v>
      </c>
      <c r="J27" s="31">
        <f t="shared" si="1"/>
        <v>0</v>
      </c>
      <c r="K27" s="31">
        <f t="shared" si="1"/>
        <v>0</v>
      </c>
      <c r="L27" s="31">
        <f t="shared" si="1"/>
        <v>0</v>
      </c>
      <c r="M27" s="31">
        <f t="shared" si="1"/>
        <v>0</v>
      </c>
      <c r="N27" s="31">
        <f t="shared" si="1"/>
        <v>0</v>
      </c>
      <c r="O27" s="31">
        <f t="shared" si="1"/>
        <v>0</v>
      </c>
      <c r="P27" s="31">
        <f t="shared" si="1"/>
        <v>0</v>
      </c>
      <c r="Q27" s="31">
        <f t="shared" si="1"/>
        <v>0</v>
      </c>
      <c r="R27" s="31">
        <f t="shared" si="1"/>
        <v>0</v>
      </c>
      <c r="S27" s="31">
        <f t="shared" si="1"/>
        <v>0</v>
      </c>
      <c r="T27" s="31">
        <f t="shared" si="1"/>
        <v>0</v>
      </c>
      <c r="U27" s="31">
        <f t="shared" si="1"/>
        <v>0</v>
      </c>
      <c r="V27" s="31">
        <f t="shared" si="1"/>
        <v>0</v>
      </c>
      <c r="W27" s="31">
        <f t="shared" si="1"/>
        <v>0</v>
      </c>
      <c r="X27" s="31">
        <f t="shared" si="1"/>
        <v>-20546396</v>
      </c>
      <c r="Y27" s="31">
        <f t="shared" si="1"/>
        <v>20546396</v>
      </c>
      <c r="Z27" s="32">
        <f>+IF(X27&lt;&gt;0,+(Y27/X27)*100,0)</f>
        <v>-100</v>
      </c>
      <c r="AA27" s="33">
        <f>SUM(AA21:AA26)</f>
        <v>-20795000</v>
      </c>
    </row>
    <row r="28" spans="1:27" ht="4.5" customHeight="1">
      <c r="A28" s="34"/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2.75">
      <c r="A29" s="13" t="s">
        <v>52</v>
      </c>
      <c r="B29" s="20"/>
      <c r="C29" s="21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2.75">
      <c r="A30" s="13" t="s">
        <v>32</v>
      </c>
      <c r="B30" s="20"/>
      <c r="C30" s="21"/>
      <c r="D30" s="21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5"/>
    </row>
    <row r="31" spans="1:27" ht="12.75">
      <c r="A31" s="26" t="s">
        <v>53</v>
      </c>
      <c r="B31" s="20"/>
      <c r="C31" s="21"/>
      <c r="D31" s="21"/>
      <c r="E31" s="22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4"/>
      <c r="AA31" s="25"/>
    </row>
    <row r="32" spans="1:27" ht="12.75">
      <c r="A32" s="26" t="s">
        <v>54</v>
      </c>
      <c r="B32" s="20"/>
      <c r="C32" s="21"/>
      <c r="D32" s="21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4"/>
      <c r="AA32" s="25"/>
    </row>
    <row r="33" spans="1:27" ht="12.75">
      <c r="A33" s="26" t="s">
        <v>55</v>
      </c>
      <c r="B33" s="20"/>
      <c r="C33" s="21"/>
      <c r="D33" s="21"/>
      <c r="E33" s="22">
        <v>3029000</v>
      </c>
      <c r="F33" s="23">
        <v>3029000</v>
      </c>
      <c r="G33" s="23"/>
      <c r="H33" s="40"/>
      <c r="I33" s="40"/>
      <c r="J33" s="40"/>
      <c r="K33" s="23"/>
      <c r="L33" s="23"/>
      <c r="M33" s="23"/>
      <c r="N33" s="23"/>
      <c r="O33" s="40"/>
      <c r="P33" s="40"/>
      <c r="Q33" s="40"/>
      <c r="R33" s="23"/>
      <c r="S33" s="23"/>
      <c r="T33" s="23"/>
      <c r="U33" s="23"/>
      <c r="V33" s="40"/>
      <c r="W33" s="40"/>
      <c r="X33" s="40">
        <v>3029000</v>
      </c>
      <c r="Y33" s="23">
        <v>-3029000</v>
      </c>
      <c r="Z33" s="24">
        <v>-100</v>
      </c>
      <c r="AA33" s="25">
        <v>3029000</v>
      </c>
    </row>
    <row r="34" spans="1:27" ht="12.75">
      <c r="A34" s="13" t="s">
        <v>40</v>
      </c>
      <c r="B34" s="20"/>
      <c r="C34" s="21"/>
      <c r="D34" s="21"/>
      <c r="E34" s="22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4"/>
      <c r="AA34" s="25"/>
    </row>
    <row r="35" spans="1:27" ht="12.75">
      <c r="A35" s="26" t="s">
        <v>56</v>
      </c>
      <c r="B35" s="20"/>
      <c r="C35" s="21">
        <v>-1059118</v>
      </c>
      <c r="D35" s="21"/>
      <c r="E35" s="22">
        <v>-3000000</v>
      </c>
      <c r="F35" s="23">
        <v>-3000000</v>
      </c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>
        <v>-106163</v>
      </c>
      <c r="R35" s="23">
        <v>-106163</v>
      </c>
      <c r="S35" s="23"/>
      <c r="T35" s="23"/>
      <c r="U35" s="23"/>
      <c r="V35" s="23"/>
      <c r="W35" s="23">
        <v>-106163</v>
      </c>
      <c r="X35" s="23">
        <v>-2250000</v>
      </c>
      <c r="Y35" s="23">
        <v>2143837</v>
      </c>
      <c r="Z35" s="24">
        <v>-95.28</v>
      </c>
      <c r="AA35" s="25">
        <v>-3000000</v>
      </c>
    </row>
    <row r="36" spans="1:27" ht="12.75">
      <c r="A36" s="27" t="s">
        <v>57</v>
      </c>
      <c r="B36" s="28"/>
      <c r="C36" s="29">
        <f aca="true" t="shared" si="2" ref="C36:Y36">SUM(C31:C35)</f>
        <v>-1059118</v>
      </c>
      <c r="D36" s="29">
        <f>SUM(D31:D35)</f>
        <v>0</v>
      </c>
      <c r="E36" s="30">
        <f t="shared" si="2"/>
        <v>29000</v>
      </c>
      <c r="F36" s="31">
        <f t="shared" si="2"/>
        <v>29000</v>
      </c>
      <c r="G36" s="31">
        <f t="shared" si="2"/>
        <v>0</v>
      </c>
      <c r="H36" s="31">
        <f t="shared" si="2"/>
        <v>0</v>
      </c>
      <c r="I36" s="31">
        <f t="shared" si="2"/>
        <v>0</v>
      </c>
      <c r="J36" s="31">
        <f t="shared" si="2"/>
        <v>0</v>
      </c>
      <c r="K36" s="31">
        <f t="shared" si="2"/>
        <v>0</v>
      </c>
      <c r="L36" s="31">
        <f t="shared" si="2"/>
        <v>0</v>
      </c>
      <c r="M36" s="31">
        <f t="shared" si="2"/>
        <v>0</v>
      </c>
      <c r="N36" s="31">
        <f t="shared" si="2"/>
        <v>0</v>
      </c>
      <c r="O36" s="31">
        <f t="shared" si="2"/>
        <v>0</v>
      </c>
      <c r="P36" s="31">
        <f t="shared" si="2"/>
        <v>0</v>
      </c>
      <c r="Q36" s="31">
        <f t="shared" si="2"/>
        <v>-106163</v>
      </c>
      <c r="R36" s="31">
        <f t="shared" si="2"/>
        <v>-106163</v>
      </c>
      <c r="S36" s="31">
        <f t="shared" si="2"/>
        <v>0</v>
      </c>
      <c r="T36" s="31">
        <f t="shared" si="2"/>
        <v>0</v>
      </c>
      <c r="U36" s="31">
        <f t="shared" si="2"/>
        <v>0</v>
      </c>
      <c r="V36" s="31">
        <f t="shared" si="2"/>
        <v>0</v>
      </c>
      <c r="W36" s="31">
        <f t="shared" si="2"/>
        <v>-106163</v>
      </c>
      <c r="X36" s="31">
        <f t="shared" si="2"/>
        <v>779000</v>
      </c>
      <c r="Y36" s="31">
        <f t="shared" si="2"/>
        <v>-885163</v>
      </c>
      <c r="Z36" s="32">
        <f>+IF(X36&lt;&gt;0,+(Y36/X36)*100,0)</f>
        <v>-113.6281129653402</v>
      </c>
      <c r="AA36" s="33">
        <f>SUM(AA31:AA35)</f>
        <v>29000</v>
      </c>
    </row>
    <row r="37" spans="1:27" ht="4.5" customHeight="1">
      <c r="A37" s="34"/>
      <c r="B37" s="20"/>
      <c r="C37" s="21"/>
      <c r="D37" s="21"/>
      <c r="E37" s="22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4"/>
      <c r="AA37" s="25"/>
    </row>
    <row r="38" spans="1:27" ht="12.75">
      <c r="A38" s="13" t="s">
        <v>58</v>
      </c>
      <c r="B38" s="20"/>
      <c r="C38" s="35">
        <f aca="true" t="shared" si="3" ref="C38:Y38">+C17+C27+C36</f>
        <v>335100</v>
      </c>
      <c r="D38" s="35">
        <f>+D17+D27+D36</f>
        <v>0</v>
      </c>
      <c r="E38" s="36">
        <f t="shared" si="3"/>
        <v>1648730</v>
      </c>
      <c r="F38" s="37">
        <f t="shared" si="3"/>
        <v>1648730</v>
      </c>
      <c r="G38" s="37">
        <f t="shared" si="3"/>
        <v>24718531</v>
      </c>
      <c r="H38" s="37">
        <f t="shared" si="3"/>
        <v>-4320058</v>
      </c>
      <c r="I38" s="37">
        <f t="shared" si="3"/>
        <v>-7748962</v>
      </c>
      <c r="J38" s="37">
        <f t="shared" si="3"/>
        <v>12649511</v>
      </c>
      <c r="K38" s="37">
        <f t="shared" si="3"/>
        <v>-14326033</v>
      </c>
      <c r="L38" s="37">
        <f t="shared" si="3"/>
        <v>-11854643</v>
      </c>
      <c r="M38" s="37">
        <f t="shared" si="3"/>
        <v>3500997</v>
      </c>
      <c r="N38" s="37">
        <f t="shared" si="3"/>
        <v>-22679679</v>
      </c>
      <c r="O38" s="37">
        <f t="shared" si="3"/>
        <v>-10670728</v>
      </c>
      <c r="P38" s="37">
        <f t="shared" si="3"/>
        <v>-14296837</v>
      </c>
      <c r="Q38" s="37">
        <f t="shared" si="3"/>
        <v>14217820</v>
      </c>
      <c r="R38" s="37">
        <f t="shared" si="3"/>
        <v>-10749745</v>
      </c>
      <c r="S38" s="37">
        <f t="shared" si="3"/>
        <v>0</v>
      </c>
      <c r="T38" s="37">
        <f t="shared" si="3"/>
        <v>0</v>
      </c>
      <c r="U38" s="37">
        <f t="shared" si="3"/>
        <v>0</v>
      </c>
      <c r="V38" s="37">
        <f t="shared" si="3"/>
        <v>0</v>
      </c>
      <c r="W38" s="37">
        <f t="shared" si="3"/>
        <v>-20779913</v>
      </c>
      <c r="X38" s="37">
        <f t="shared" si="3"/>
        <v>13031894</v>
      </c>
      <c r="Y38" s="37">
        <f t="shared" si="3"/>
        <v>-33811807</v>
      </c>
      <c r="Z38" s="38">
        <f>+IF(X38&lt;&gt;0,+(Y38/X38)*100,0)</f>
        <v>-259.45428193323244</v>
      </c>
      <c r="AA38" s="39">
        <f>+AA17+AA27+AA36</f>
        <v>1648730</v>
      </c>
    </row>
    <row r="39" spans="1:27" ht="12.75">
      <c r="A39" s="26" t="s">
        <v>59</v>
      </c>
      <c r="B39" s="20"/>
      <c r="C39" s="35">
        <v>3324282</v>
      </c>
      <c r="D39" s="35"/>
      <c r="E39" s="36">
        <v>-727000</v>
      </c>
      <c r="F39" s="37">
        <v>-727000</v>
      </c>
      <c r="G39" s="37">
        <v>6357861</v>
      </c>
      <c r="H39" s="37">
        <v>31076392</v>
      </c>
      <c r="I39" s="37">
        <v>26756334</v>
      </c>
      <c r="J39" s="37">
        <v>6357861</v>
      </c>
      <c r="K39" s="37">
        <v>19007372</v>
      </c>
      <c r="L39" s="37">
        <v>4681339</v>
      </c>
      <c r="M39" s="37">
        <v>-7173304</v>
      </c>
      <c r="N39" s="37">
        <v>19007372</v>
      </c>
      <c r="O39" s="37">
        <v>-3672307</v>
      </c>
      <c r="P39" s="37">
        <v>-14343035</v>
      </c>
      <c r="Q39" s="37">
        <v>-28639872</v>
      </c>
      <c r="R39" s="37">
        <v>-3672307</v>
      </c>
      <c r="S39" s="37"/>
      <c r="T39" s="37"/>
      <c r="U39" s="37"/>
      <c r="V39" s="37"/>
      <c r="W39" s="37">
        <v>6357861</v>
      </c>
      <c r="X39" s="37">
        <v>-727000</v>
      </c>
      <c r="Y39" s="37">
        <v>7084861</v>
      </c>
      <c r="Z39" s="38">
        <v>-974.53</v>
      </c>
      <c r="AA39" s="39">
        <v>-727000</v>
      </c>
    </row>
    <row r="40" spans="1:27" ht="12.75">
      <c r="A40" s="45" t="s">
        <v>60</v>
      </c>
      <c r="B40" s="46"/>
      <c r="C40" s="47">
        <v>3659382</v>
      </c>
      <c r="D40" s="47"/>
      <c r="E40" s="48">
        <v>921729</v>
      </c>
      <c r="F40" s="49">
        <v>921729</v>
      </c>
      <c r="G40" s="49">
        <v>31076392</v>
      </c>
      <c r="H40" s="49">
        <v>26756334</v>
      </c>
      <c r="I40" s="49">
        <v>19007372</v>
      </c>
      <c r="J40" s="49">
        <v>19007372</v>
      </c>
      <c r="K40" s="49">
        <v>4681339</v>
      </c>
      <c r="L40" s="49">
        <v>-7173304</v>
      </c>
      <c r="M40" s="49">
        <v>-3672307</v>
      </c>
      <c r="N40" s="49">
        <v>-3672307</v>
      </c>
      <c r="O40" s="49">
        <v>-14343035</v>
      </c>
      <c r="P40" s="49">
        <v>-28639872</v>
      </c>
      <c r="Q40" s="49">
        <v>-14422052</v>
      </c>
      <c r="R40" s="49">
        <v>-14422052</v>
      </c>
      <c r="S40" s="49"/>
      <c r="T40" s="49"/>
      <c r="U40" s="49"/>
      <c r="V40" s="49"/>
      <c r="W40" s="49">
        <v>-14422052</v>
      </c>
      <c r="X40" s="49">
        <v>12304893</v>
      </c>
      <c r="Y40" s="49">
        <v>-26726945</v>
      </c>
      <c r="Z40" s="50">
        <v>-217.21</v>
      </c>
      <c r="AA40" s="51">
        <v>921729</v>
      </c>
    </row>
    <row r="41" spans="1:27" ht="12.75">
      <c r="A41" s="52" t="s">
        <v>88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  <row r="42" spans="1:27" ht="12.75">
      <c r="A42" s="54" t="s">
        <v>89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</row>
    <row r="43" spans="1:27" ht="12.75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A4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2" t="s">
        <v>77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90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2.7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2.7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2.75">
      <c r="A6" s="26" t="s">
        <v>33</v>
      </c>
      <c r="B6" s="20"/>
      <c r="C6" s="21">
        <v>46083506</v>
      </c>
      <c r="D6" s="21"/>
      <c r="E6" s="22">
        <v>46341288</v>
      </c>
      <c r="F6" s="23">
        <v>46341288</v>
      </c>
      <c r="G6" s="23">
        <v>4284862</v>
      </c>
      <c r="H6" s="23">
        <v>4596980</v>
      </c>
      <c r="I6" s="23">
        <v>3794021</v>
      </c>
      <c r="J6" s="23">
        <v>12675863</v>
      </c>
      <c r="K6" s="23">
        <v>3352903</v>
      </c>
      <c r="L6" s="23">
        <v>4319687</v>
      </c>
      <c r="M6" s="23">
        <v>4708154</v>
      </c>
      <c r="N6" s="23">
        <v>12380744</v>
      </c>
      <c r="O6" s="23">
        <v>3284752</v>
      </c>
      <c r="P6" s="23"/>
      <c r="Q6" s="23"/>
      <c r="R6" s="23">
        <v>3284752</v>
      </c>
      <c r="S6" s="23"/>
      <c r="T6" s="23"/>
      <c r="U6" s="23"/>
      <c r="V6" s="23"/>
      <c r="W6" s="23">
        <v>28341359</v>
      </c>
      <c r="X6" s="23">
        <v>31149633</v>
      </c>
      <c r="Y6" s="23">
        <v>-2808274</v>
      </c>
      <c r="Z6" s="24">
        <v>-9.02</v>
      </c>
      <c r="AA6" s="25">
        <v>46341288</v>
      </c>
    </row>
    <row r="7" spans="1:27" ht="12.75">
      <c r="A7" s="26" t="s">
        <v>34</v>
      </c>
      <c r="B7" s="20"/>
      <c r="C7" s="21">
        <v>227124609</v>
      </c>
      <c r="D7" s="21"/>
      <c r="E7" s="22">
        <v>199221957</v>
      </c>
      <c r="F7" s="23">
        <v>199221957</v>
      </c>
      <c r="G7" s="23">
        <v>16425573</v>
      </c>
      <c r="H7" s="23">
        <v>19109313</v>
      </c>
      <c r="I7" s="23">
        <v>33529172</v>
      </c>
      <c r="J7" s="23">
        <v>69064058</v>
      </c>
      <c r="K7" s="23">
        <v>14824526</v>
      </c>
      <c r="L7" s="23">
        <v>18820342</v>
      </c>
      <c r="M7" s="23">
        <v>20268904</v>
      </c>
      <c r="N7" s="23">
        <v>53913772</v>
      </c>
      <c r="O7" s="23">
        <v>19933786</v>
      </c>
      <c r="P7" s="23"/>
      <c r="Q7" s="23"/>
      <c r="R7" s="23">
        <v>19933786</v>
      </c>
      <c r="S7" s="23"/>
      <c r="T7" s="23"/>
      <c r="U7" s="23"/>
      <c r="V7" s="23"/>
      <c r="W7" s="23">
        <v>142911616</v>
      </c>
      <c r="X7" s="23">
        <v>146636674</v>
      </c>
      <c r="Y7" s="23">
        <v>-3725058</v>
      </c>
      <c r="Z7" s="24">
        <v>-2.54</v>
      </c>
      <c r="AA7" s="25">
        <v>199221957</v>
      </c>
    </row>
    <row r="8" spans="1:27" ht="12.75">
      <c r="A8" s="26" t="s">
        <v>35</v>
      </c>
      <c r="B8" s="20"/>
      <c r="C8" s="21">
        <v>1870108</v>
      </c>
      <c r="D8" s="21"/>
      <c r="E8" s="22">
        <v>30119953</v>
      </c>
      <c r="F8" s="23">
        <v>30119953</v>
      </c>
      <c r="G8" s="23">
        <v>2425975</v>
      </c>
      <c r="H8" s="23">
        <v>3102153</v>
      </c>
      <c r="I8" s="23">
        <v>3240497</v>
      </c>
      <c r="J8" s="23">
        <v>8768625</v>
      </c>
      <c r="K8" s="23">
        <v>2123098</v>
      </c>
      <c r="L8" s="23">
        <v>2621387</v>
      </c>
      <c r="M8" s="23">
        <v>1078588</v>
      </c>
      <c r="N8" s="23">
        <v>5823073</v>
      </c>
      <c r="O8" s="23">
        <v>2403863</v>
      </c>
      <c r="P8" s="23"/>
      <c r="Q8" s="23"/>
      <c r="R8" s="23">
        <v>2403863</v>
      </c>
      <c r="S8" s="23"/>
      <c r="T8" s="23"/>
      <c r="U8" s="23"/>
      <c r="V8" s="23"/>
      <c r="W8" s="23">
        <v>16995561</v>
      </c>
      <c r="X8" s="23">
        <v>15965076</v>
      </c>
      <c r="Y8" s="23">
        <v>1030485</v>
      </c>
      <c r="Z8" s="24">
        <v>6.45</v>
      </c>
      <c r="AA8" s="25">
        <v>30119953</v>
      </c>
    </row>
    <row r="9" spans="1:27" ht="12.75">
      <c r="A9" s="26" t="s">
        <v>36</v>
      </c>
      <c r="B9" s="20"/>
      <c r="C9" s="21"/>
      <c r="D9" s="21"/>
      <c r="E9" s="22">
        <v>99171999</v>
      </c>
      <c r="F9" s="23">
        <v>99171999</v>
      </c>
      <c r="G9" s="23">
        <v>39381001</v>
      </c>
      <c r="H9" s="23">
        <v>1929000</v>
      </c>
      <c r="I9" s="23">
        <v>207888</v>
      </c>
      <c r="J9" s="23">
        <v>41517889</v>
      </c>
      <c r="K9" s="23">
        <v>153658</v>
      </c>
      <c r="L9" s="23">
        <v>165325</v>
      </c>
      <c r="M9" s="23">
        <v>20912000</v>
      </c>
      <c r="N9" s="23">
        <v>21230983</v>
      </c>
      <c r="O9" s="23">
        <v>272562</v>
      </c>
      <c r="P9" s="23"/>
      <c r="Q9" s="23"/>
      <c r="R9" s="23">
        <v>272562</v>
      </c>
      <c r="S9" s="23"/>
      <c r="T9" s="23"/>
      <c r="U9" s="23"/>
      <c r="V9" s="23"/>
      <c r="W9" s="23">
        <v>63021434</v>
      </c>
      <c r="X9" s="23">
        <v>90245999</v>
      </c>
      <c r="Y9" s="23">
        <v>-27224565</v>
      </c>
      <c r="Z9" s="24">
        <v>-30.17</v>
      </c>
      <c r="AA9" s="25">
        <v>99171999</v>
      </c>
    </row>
    <row r="10" spans="1:27" ht="12.75">
      <c r="A10" s="26" t="s">
        <v>37</v>
      </c>
      <c r="B10" s="20"/>
      <c r="C10" s="21">
        <v>189877415</v>
      </c>
      <c r="D10" s="21"/>
      <c r="E10" s="22">
        <v>62537319</v>
      </c>
      <c r="F10" s="23">
        <v>62537319</v>
      </c>
      <c r="G10" s="23">
        <v>15267000</v>
      </c>
      <c r="H10" s="23">
        <v>7700000</v>
      </c>
      <c r="I10" s="23">
        <v>1400000</v>
      </c>
      <c r="J10" s="23">
        <v>24367000</v>
      </c>
      <c r="K10" s="23">
        <v>11900000</v>
      </c>
      <c r="L10" s="23">
        <v>1400000</v>
      </c>
      <c r="M10" s="23">
        <v>12418000</v>
      </c>
      <c r="N10" s="23">
        <v>25718000</v>
      </c>
      <c r="O10" s="23"/>
      <c r="P10" s="23"/>
      <c r="Q10" s="23"/>
      <c r="R10" s="23"/>
      <c r="S10" s="23"/>
      <c r="T10" s="23"/>
      <c r="U10" s="23"/>
      <c r="V10" s="23"/>
      <c r="W10" s="23">
        <v>50085000</v>
      </c>
      <c r="X10" s="23">
        <v>62537319</v>
      </c>
      <c r="Y10" s="23">
        <v>-12452319</v>
      </c>
      <c r="Z10" s="24">
        <v>-19.91</v>
      </c>
      <c r="AA10" s="25">
        <v>62537319</v>
      </c>
    </row>
    <row r="11" spans="1:27" ht="12.75">
      <c r="A11" s="26" t="s">
        <v>38</v>
      </c>
      <c r="B11" s="20"/>
      <c r="C11" s="21">
        <v>3630755</v>
      </c>
      <c r="D11" s="21"/>
      <c r="E11" s="22">
        <v>4247119</v>
      </c>
      <c r="F11" s="23">
        <v>4247119</v>
      </c>
      <c r="G11" s="23">
        <v>602118</v>
      </c>
      <c r="H11" s="23">
        <v>342934</v>
      </c>
      <c r="I11" s="23">
        <v>3274743</v>
      </c>
      <c r="J11" s="23">
        <v>4219795</v>
      </c>
      <c r="K11" s="23">
        <v>1931234</v>
      </c>
      <c r="L11" s="23">
        <v>1914743</v>
      </c>
      <c r="M11" s="23">
        <v>1942313</v>
      </c>
      <c r="N11" s="23">
        <v>5788290</v>
      </c>
      <c r="O11" s="23">
        <v>1683222</v>
      </c>
      <c r="P11" s="23"/>
      <c r="Q11" s="23"/>
      <c r="R11" s="23">
        <v>1683222</v>
      </c>
      <c r="S11" s="23"/>
      <c r="T11" s="23"/>
      <c r="U11" s="23"/>
      <c r="V11" s="23"/>
      <c r="W11" s="23">
        <v>11691307</v>
      </c>
      <c r="X11" s="23">
        <v>3361394</v>
      </c>
      <c r="Y11" s="23">
        <v>8329913</v>
      </c>
      <c r="Z11" s="24">
        <v>247.81</v>
      </c>
      <c r="AA11" s="25">
        <v>4247119</v>
      </c>
    </row>
    <row r="12" spans="1:27" ht="12.75">
      <c r="A12" s="26" t="s">
        <v>39</v>
      </c>
      <c r="B12" s="20"/>
      <c r="C12" s="21"/>
      <c r="D12" s="21"/>
      <c r="E12" s="22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4"/>
      <c r="AA12" s="25"/>
    </row>
    <row r="13" spans="1:27" ht="12.75">
      <c r="A13" s="13" t="s">
        <v>40</v>
      </c>
      <c r="B13" s="20"/>
      <c r="C13" s="21"/>
      <c r="D13" s="21"/>
      <c r="E13" s="22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4"/>
      <c r="AA13" s="25"/>
    </row>
    <row r="14" spans="1:27" ht="12.75">
      <c r="A14" s="26" t="s">
        <v>41</v>
      </c>
      <c r="B14" s="20"/>
      <c r="C14" s="21">
        <v>-380984431</v>
      </c>
      <c r="D14" s="21"/>
      <c r="E14" s="22">
        <v>-340849689</v>
      </c>
      <c r="F14" s="23">
        <v>-340849689</v>
      </c>
      <c r="G14" s="23">
        <v>-39313944</v>
      </c>
      <c r="H14" s="23">
        <v>-34280197</v>
      </c>
      <c r="I14" s="23">
        <v>-37553277</v>
      </c>
      <c r="J14" s="23">
        <v>-111147418</v>
      </c>
      <c r="K14" s="23">
        <v>-33195979</v>
      </c>
      <c r="L14" s="23">
        <v>-36439827</v>
      </c>
      <c r="M14" s="23">
        <v>-27628184</v>
      </c>
      <c r="N14" s="23">
        <v>-97263990</v>
      </c>
      <c r="O14" s="23">
        <v>-36144846</v>
      </c>
      <c r="P14" s="23"/>
      <c r="Q14" s="23"/>
      <c r="R14" s="23">
        <v>-36144846</v>
      </c>
      <c r="S14" s="23"/>
      <c r="T14" s="23"/>
      <c r="U14" s="23"/>
      <c r="V14" s="23"/>
      <c r="W14" s="23">
        <v>-244556254</v>
      </c>
      <c r="X14" s="23">
        <v>-251464898</v>
      </c>
      <c r="Y14" s="23">
        <v>6908644</v>
      </c>
      <c r="Z14" s="24">
        <v>-2.75</v>
      </c>
      <c r="AA14" s="25">
        <v>-340849689</v>
      </c>
    </row>
    <row r="15" spans="1:27" ht="12.75">
      <c r="A15" s="26" t="s">
        <v>42</v>
      </c>
      <c r="B15" s="20"/>
      <c r="C15" s="21">
        <v>-17028021</v>
      </c>
      <c r="D15" s="21"/>
      <c r="E15" s="22">
        <v>-11465000</v>
      </c>
      <c r="F15" s="23">
        <v>-11465000</v>
      </c>
      <c r="G15" s="23"/>
      <c r="H15" s="23">
        <v>-1833702</v>
      </c>
      <c r="I15" s="23">
        <v>-1101985</v>
      </c>
      <c r="J15" s="23">
        <v>-2935687</v>
      </c>
      <c r="K15" s="23"/>
      <c r="L15" s="23">
        <v>-2118841</v>
      </c>
      <c r="M15" s="23">
        <v>220625</v>
      </c>
      <c r="N15" s="23">
        <v>-1898216</v>
      </c>
      <c r="O15" s="23">
        <v>-1842251</v>
      </c>
      <c r="P15" s="23"/>
      <c r="Q15" s="23"/>
      <c r="R15" s="23">
        <v>-1842251</v>
      </c>
      <c r="S15" s="23"/>
      <c r="T15" s="23"/>
      <c r="U15" s="23"/>
      <c r="V15" s="23"/>
      <c r="W15" s="23">
        <v>-6676154</v>
      </c>
      <c r="X15" s="23"/>
      <c r="Y15" s="23">
        <v>-6676154</v>
      </c>
      <c r="Z15" s="24"/>
      <c r="AA15" s="25">
        <v>-11465000</v>
      </c>
    </row>
    <row r="16" spans="1:27" ht="12.75">
      <c r="A16" s="26" t="s">
        <v>43</v>
      </c>
      <c r="B16" s="20"/>
      <c r="C16" s="21">
        <v>-1774162</v>
      </c>
      <c r="D16" s="21"/>
      <c r="E16" s="22">
        <v>-1315492</v>
      </c>
      <c r="F16" s="23">
        <v>-1315492</v>
      </c>
      <c r="G16" s="23">
        <v>-32381</v>
      </c>
      <c r="H16" s="23">
        <v>-292444</v>
      </c>
      <c r="I16" s="23">
        <v>-16191</v>
      </c>
      <c r="J16" s="23">
        <v>-341016</v>
      </c>
      <c r="K16" s="23"/>
      <c r="L16" s="23"/>
      <c r="M16" s="23">
        <v>-45877</v>
      </c>
      <c r="N16" s="23">
        <v>-45877</v>
      </c>
      <c r="O16" s="23">
        <v>-276254</v>
      </c>
      <c r="P16" s="23"/>
      <c r="Q16" s="23"/>
      <c r="R16" s="23">
        <v>-276254</v>
      </c>
      <c r="S16" s="23"/>
      <c r="T16" s="23"/>
      <c r="U16" s="23"/>
      <c r="V16" s="23"/>
      <c r="W16" s="23">
        <v>-663147</v>
      </c>
      <c r="X16" s="23"/>
      <c r="Y16" s="23">
        <v>-663147</v>
      </c>
      <c r="Z16" s="24"/>
      <c r="AA16" s="25">
        <v>-1315492</v>
      </c>
    </row>
    <row r="17" spans="1:27" ht="12.75">
      <c r="A17" s="27" t="s">
        <v>44</v>
      </c>
      <c r="B17" s="28"/>
      <c r="C17" s="29">
        <f aca="true" t="shared" si="0" ref="C17:Y17">SUM(C6:C16)</f>
        <v>68799779</v>
      </c>
      <c r="D17" s="29">
        <f>SUM(D6:D16)</f>
        <v>0</v>
      </c>
      <c r="E17" s="30">
        <f t="shared" si="0"/>
        <v>88009454</v>
      </c>
      <c r="F17" s="31">
        <f t="shared" si="0"/>
        <v>88009454</v>
      </c>
      <c r="G17" s="31">
        <f t="shared" si="0"/>
        <v>39040204</v>
      </c>
      <c r="H17" s="31">
        <f t="shared" si="0"/>
        <v>374037</v>
      </c>
      <c r="I17" s="31">
        <f t="shared" si="0"/>
        <v>6774868</v>
      </c>
      <c r="J17" s="31">
        <f t="shared" si="0"/>
        <v>46189109</v>
      </c>
      <c r="K17" s="31">
        <f t="shared" si="0"/>
        <v>1089440</v>
      </c>
      <c r="L17" s="31">
        <f t="shared" si="0"/>
        <v>-9317184</v>
      </c>
      <c r="M17" s="31">
        <f t="shared" si="0"/>
        <v>33874523</v>
      </c>
      <c r="N17" s="31">
        <f t="shared" si="0"/>
        <v>25646779</v>
      </c>
      <c r="O17" s="31">
        <f t="shared" si="0"/>
        <v>-10685166</v>
      </c>
      <c r="P17" s="31">
        <f t="shared" si="0"/>
        <v>0</v>
      </c>
      <c r="Q17" s="31">
        <f t="shared" si="0"/>
        <v>0</v>
      </c>
      <c r="R17" s="31">
        <f t="shared" si="0"/>
        <v>-10685166</v>
      </c>
      <c r="S17" s="31">
        <f t="shared" si="0"/>
        <v>0</v>
      </c>
      <c r="T17" s="31">
        <f t="shared" si="0"/>
        <v>0</v>
      </c>
      <c r="U17" s="31">
        <f t="shared" si="0"/>
        <v>0</v>
      </c>
      <c r="V17" s="31">
        <f t="shared" si="0"/>
        <v>0</v>
      </c>
      <c r="W17" s="31">
        <f t="shared" si="0"/>
        <v>61150722</v>
      </c>
      <c r="X17" s="31">
        <f t="shared" si="0"/>
        <v>98431197</v>
      </c>
      <c r="Y17" s="31">
        <f t="shared" si="0"/>
        <v>-37280475</v>
      </c>
      <c r="Z17" s="32">
        <f>+IF(X17&lt;&gt;0,+(Y17/X17)*100,0)</f>
        <v>-37.87465370354076</v>
      </c>
      <c r="AA17" s="33">
        <f>SUM(AA6:AA16)</f>
        <v>88009454</v>
      </c>
    </row>
    <row r="18" spans="1:27" ht="4.5" customHeight="1">
      <c r="A18" s="34"/>
      <c r="B18" s="20"/>
      <c r="C18" s="21"/>
      <c r="D18" s="21"/>
      <c r="E18" s="22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4"/>
      <c r="AA18" s="25"/>
    </row>
    <row r="19" spans="1:27" ht="12.75">
      <c r="A19" s="13" t="s">
        <v>45</v>
      </c>
      <c r="B19" s="20"/>
      <c r="C19" s="21"/>
      <c r="D19" s="21"/>
      <c r="E19" s="22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4"/>
      <c r="AA19" s="25"/>
    </row>
    <row r="20" spans="1:27" ht="12.75">
      <c r="A20" s="13" t="s">
        <v>32</v>
      </c>
      <c r="B20" s="20"/>
      <c r="C20" s="35"/>
      <c r="D20" s="35"/>
      <c r="E20" s="36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8"/>
      <c r="AA20" s="39"/>
    </row>
    <row r="21" spans="1:27" ht="12.75">
      <c r="A21" s="26" t="s">
        <v>46</v>
      </c>
      <c r="B21" s="20"/>
      <c r="C21" s="21"/>
      <c r="D21" s="21"/>
      <c r="E21" s="22"/>
      <c r="F21" s="23"/>
      <c r="G21" s="40"/>
      <c r="H21" s="40"/>
      <c r="I21" s="40"/>
      <c r="J21" s="23"/>
      <c r="K21" s="40"/>
      <c r="L21" s="40"/>
      <c r="M21" s="23"/>
      <c r="N21" s="40"/>
      <c r="O21" s="40"/>
      <c r="P21" s="40"/>
      <c r="Q21" s="23"/>
      <c r="R21" s="40"/>
      <c r="S21" s="40"/>
      <c r="T21" s="23"/>
      <c r="U21" s="40"/>
      <c r="V21" s="40"/>
      <c r="W21" s="40"/>
      <c r="X21" s="23"/>
      <c r="Y21" s="40"/>
      <c r="Z21" s="41"/>
      <c r="AA21" s="42"/>
    </row>
    <row r="22" spans="1:27" ht="12.75">
      <c r="A22" s="26" t="s">
        <v>47</v>
      </c>
      <c r="B22" s="20"/>
      <c r="C22" s="21"/>
      <c r="D22" s="21"/>
      <c r="E22" s="43"/>
      <c r="F22" s="40"/>
      <c r="G22" s="23"/>
      <c r="H22" s="23"/>
      <c r="I22" s="23"/>
      <c r="J22" s="23"/>
      <c r="K22" s="23"/>
      <c r="L22" s="23"/>
      <c r="M22" s="40"/>
      <c r="N22" s="23"/>
      <c r="O22" s="23"/>
      <c r="P22" s="23"/>
      <c r="Q22" s="23"/>
      <c r="R22" s="23"/>
      <c r="S22" s="23"/>
      <c r="T22" s="40"/>
      <c r="U22" s="23"/>
      <c r="V22" s="23"/>
      <c r="W22" s="23"/>
      <c r="X22" s="23"/>
      <c r="Y22" s="23"/>
      <c r="Z22" s="24"/>
      <c r="AA22" s="25"/>
    </row>
    <row r="23" spans="1:27" ht="12.75">
      <c r="A23" s="26" t="s">
        <v>48</v>
      </c>
      <c r="B23" s="20"/>
      <c r="C23" s="44"/>
      <c r="D23" s="44"/>
      <c r="E23" s="22"/>
      <c r="F23" s="23"/>
      <c r="G23" s="40"/>
      <c r="H23" s="40"/>
      <c r="I23" s="40"/>
      <c r="J23" s="23"/>
      <c r="K23" s="40"/>
      <c r="L23" s="40"/>
      <c r="M23" s="23"/>
      <c r="N23" s="40"/>
      <c r="O23" s="40"/>
      <c r="P23" s="40"/>
      <c r="Q23" s="23"/>
      <c r="R23" s="40"/>
      <c r="S23" s="40"/>
      <c r="T23" s="23"/>
      <c r="U23" s="40"/>
      <c r="V23" s="40"/>
      <c r="W23" s="40"/>
      <c r="X23" s="23"/>
      <c r="Y23" s="40"/>
      <c r="Z23" s="41"/>
      <c r="AA23" s="42"/>
    </row>
    <row r="24" spans="1:27" ht="12.75">
      <c r="A24" s="26" t="s">
        <v>49</v>
      </c>
      <c r="B24" s="20"/>
      <c r="C24" s="21"/>
      <c r="D24" s="21"/>
      <c r="E24" s="22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4"/>
      <c r="AA24" s="25"/>
    </row>
    <row r="25" spans="1:27" ht="12.75">
      <c r="A25" s="13" t="s">
        <v>40</v>
      </c>
      <c r="B25" s="20"/>
      <c r="C25" s="21"/>
      <c r="D25" s="21"/>
      <c r="E25" s="22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4"/>
      <c r="AA25" s="25"/>
    </row>
    <row r="26" spans="1:27" ht="12.75">
      <c r="A26" s="26" t="s">
        <v>50</v>
      </c>
      <c r="B26" s="20"/>
      <c r="C26" s="21">
        <v>-75610763</v>
      </c>
      <c r="D26" s="21"/>
      <c r="E26" s="22">
        <v>-68080289</v>
      </c>
      <c r="F26" s="23">
        <v>-68080289</v>
      </c>
      <c r="G26" s="23">
        <v>-14077019</v>
      </c>
      <c r="H26" s="23">
        <v>-11659896</v>
      </c>
      <c r="I26" s="23">
        <v>-6955898</v>
      </c>
      <c r="J26" s="23">
        <v>-32692813</v>
      </c>
      <c r="K26" s="23">
        <v>-2850248</v>
      </c>
      <c r="L26" s="23">
        <v>-5569656</v>
      </c>
      <c r="M26" s="23">
        <v>-6153652</v>
      </c>
      <c r="N26" s="23">
        <v>-14573556</v>
      </c>
      <c r="O26" s="23">
        <v>-4332492</v>
      </c>
      <c r="P26" s="23"/>
      <c r="Q26" s="23"/>
      <c r="R26" s="23">
        <v>-4332492</v>
      </c>
      <c r="S26" s="23"/>
      <c r="T26" s="23"/>
      <c r="U26" s="23"/>
      <c r="V26" s="23"/>
      <c r="W26" s="23">
        <v>-51598861</v>
      </c>
      <c r="X26" s="23">
        <v>-56299282</v>
      </c>
      <c r="Y26" s="23">
        <v>4700421</v>
      </c>
      <c r="Z26" s="24">
        <v>-8.35</v>
      </c>
      <c r="AA26" s="25">
        <v>-68080289</v>
      </c>
    </row>
    <row r="27" spans="1:27" ht="12.75">
      <c r="A27" s="27" t="s">
        <v>51</v>
      </c>
      <c r="B27" s="28"/>
      <c r="C27" s="29">
        <f aca="true" t="shared" si="1" ref="C27:Y27">SUM(C21:C26)</f>
        <v>-75610763</v>
      </c>
      <c r="D27" s="29">
        <f>SUM(D21:D26)</f>
        <v>0</v>
      </c>
      <c r="E27" s="30">
        <f t="shared" si="1"/>
        <v>-68080289</v>
      </c>
      <c r="F27" s="31">
        <f t="shared" si="1"/>
        <v>-68080289</v>
      </c>
      <c r="G27" s="31">
        <f t="shared" si="1"/>
        <v>-14077019</v>
      </c>
      <c r="H27" s="31">
        <f t="shared" si="1"/>
        <v>-11659896</v>
      </c>
      <c r="I27" s="31">
        <f t="shared" si="1"/>
        <v>-6955898</v>
      </c>
      <c r="J27" s="31">
        <f t="shared" si="1"/>
        <v>-32692813</v>
      </c>
      <c r="K27" s="31">
        <f t="shared" si="1"/>
        <v>-2850248</v>
      </c>
      <c r="L27" s="31">
        <f t="shared" si="1"/>
        <v>-5569656</v>
      </c>
      <c r="M27" s="31">
        <f t="shared" si="1"/>
        <v>-6153652</v>
      </c>
      <c r="N27" s="31">
        <f t="shared" si="1"/>
        <v>-14573556</v>
      </c>
      <c r="O27" s="31">
        <f t="shared" si="1"/>
        <v>-4332492</v>
      </c>
      <c r="P27" s="31">
        <f t="shared" si="1"/>
        <v>0</v>
      </c>
      <c r="Q27" s="31">
        <f t="shared" si="1"/>
        <v>0</v>
      </c>
      <c r="R27" s="31">
        <f t="shared" si="1"/>
        <v>-4332492</v>
      </c>
      <c r="S27" s="31">
        <f t="shared" si="1"/>
        <v>0</v>
      </c>
      <c r="T27" s="31">
        <f t="shared" si="1"/>
        <v>0</v>
      </c>
      <c r="U27" s="31">
        <f t="shared" si="1"/>
        <v>0</v>
      </c>
      <c r="V27" s="31">
        <f t="shared" si="1"/>
        <v>0</v>
      </c>
      <c r="W27" s="31">
        <f t="shared" si="1"/>
        <v>-51598861</v>
      </c>
      <c r="X27" s="31">
        <f t="shared" si="1"/>
        <v>-56299282</v>
      </c>
      <c r="Y27" s="31">
        <f t="shared" si="1"/>
        <v>4700421</v>
      </c>
      <c r="Z27" s="32">
        <f>+IF(X27&lt;&gt;0,+(Y27/X27)*100,0)</f>
        <v>-8.348989246434794</v>
      </c>
      <c r="AA27" s="33">
        <f>SUM(AA21:AA26)</f>
        <v>-68080289</v>
      </c>
    </row>
    <row r="28" spans="1:27" ht="4.5" customHeight="1">
      <c r="A28" s="34"/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2.75">
      <c r="A29" s="13" t="s">
        <v>52</v>
      </c>
      <c r="B29" s="20"/>
      <c r="C29" s="21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2.75">
      <c r="A30" s="13" t="s">
        <v>32</v>
      </c>
      <c r="B30" s="20"/>
      <c r="C30" s="21"/>
      <c r="D30" s="21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5"/>
    </row>
    <row r="31" spans="1:27" ht="12.75">
      <c r="A31" s="26" t="s">
        <v>53</v>
      </c>
      <c r="B31" s="20"/>
      <c r="C31" s="21"/>
      <c r="D31" s="21"/>
      <c r="E31" s="22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4"/>
      <c r="AA31" s="25"/>
    </row>
    <row r="32" spans="1:27" ht="12.75">
      <c r="A32" s="26" t="s">
        <v>54</v>
      </c>
      <c r="B32" s="20"/>
      <c r="C32" s="21"/>
      <c r="D32" s="21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4"/>
      <c r="AA32" s="25"/>
    </row>
    <row r="33" spans="1:27" ht="12.75">
      <c r="A33" s="26" t="s">
        <v>55</v>
      </c>
      <c r="B33" s="20"/>
      <c r="C33" s="21"/>
      <c r="D33" s="21"/>
      <c r="E33" s="22"/>
      <c r="F33" s="23"/>
      <c r="G33" s="23"/>
      <c r="H33" s="40"/>
      <c r="I33" s="40"/>
      <c r="J33" s="40"/>
      <c r="K33" s="23"/>
      <c r="L33" s="23"/>
      <c r="M33" s="23"/>
      <c r="N33" s="23"/>
      <c r="O33" s="40"/>
      <c r="P33" s="40"/>
      <c r="Q33" s="40"/>
      <c r="R33" s="23"/>
      <c r="S33" s="23"/>
      <c r="T33" s="23"/>
      <c r="U33" s="23"/>
      <c r="V33" s="40"/>
      <c r="W33" s="40"/>
      <c r="X33" s="40"/>
      <c r="Y33" s="23"/>
      <c r="Z33" s="24"/>
      <c r="AA33" s="25"/>
    </row>
    <row r="34" spans="1:27" ht="12.75">
      <c r="A34" s="13" t="s">
        <v>40</v>
      </c>
      <c r="B34" s="20"/>
      <c r="C34" s="21"/>
      <c r="D34" s="21"/>
      <c r="E34" s="22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4"/>
      <c r="AA34" s="25"/>
    </row>
    <row r="35" spans="1:27" ht="12.75">
      <c r="A35" s="26" t="s">
        <v>56</v>
      </c>
      <c r="B35" s="20"/>
      <c r="C35" s="21">
        <v>-19472785</v>
      </c>
      <c r="D35" s="21"/>
      <c r="E35" s="22">
        <v>-4187278</v>
      </c>
      <c r="F35" s="23">
        <v>-4187278</v>
      </c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4"/>
      <c r="AA35" s="25">
        <v>-4187278</v>
      </c>
    </row>
    <row r="36" spans="1:27" ht="12.75">
      <c r="A36" s="27" t="s">
        <v>57</v>
      </c>
      <c r="B36" s="28"/>
      <c r="C36" s="29">
        <f aca="true" t="shared" si="2" ref="C36:Y36">SUM(C31:C35)</f>
        <v>-19472785</v>
      </c>
      <c r="D36" s="29">
        <f>SUM(D31:D35)</f>
        <v>0</v>
      </c>
      <c r="E36" s="30">
        <f t="shared" si="2"/>
        <v>-4187278</v>
      </c>
      <c r="F36" s="31">
        <f t="shared" si="2"/>
        <v>-4187278</v>
      </c>
      <c r="G36" s="31">
        <f t="shared" si="2"/>
        <v>0</v>
      </c>
      <c r="H36" s="31">
        <f t="shared" si="2"/>
        <v>0</v>
      </c>
      <c r="I36" s="31">
        <f t="shared" si="2"/>
        <v>0</v>
      </c>
      <c r="J36" s="31">
        <f t="shared" si="2"/>
        <v>0</v>
      </c>
      <c r="K36" s="31">
        <f t="shared" si="2"/>
        <v>0</v>
      </c>
      <c r="L36" s="31">
        <f t="shared" si="2"/>
        <v>0</v>
      </c>
      <c r="M36" s="31">
        <f t="shared" si="2"/>
        <v>0</v>
      </c>
      <c r="N36" s="31">
        <f t="shared" si="2"/>
        <v>0</v>
      </c>
      <c r="O36" s="31">
        <f t="shared" si="2"/>
        <v>0</v>
      </c>
      <c r="P36" s="31">
        <f t="shared" si="2"/>
        <v>0</v>
      </c>
      <c r="Q36" s="31">
        <f t="shared" si="2"/>
        <v>0</v>
      </c>
      <c r="R36" s="31">
        <f t="shared" si="2"/>
        <v>0</v>
      </c>
      <c r="S36" s="31">
        <f t="shared" si="2"/>
        <v>0</v>
      </c>
      <c r="T36" s="31">
        <f t="shared" si="2"/>
        <v>0</v>
      </c>
      <c r="U36" s="31">
        <f t="shared" si="2"/>
        <v>0</v>
      </c>
      <c r="V36" s="31">
        <f t="shared" si="2"/>
        <v>0</v>
      </c>
      <c r="W36" s="31">
        <f t="shared" si="2"/>
        <v>0</v>
      </c>
      <c r="X36" s="31">
        <f t="shared" si="2"/>
        <v>0</v>
      </c>
      <c r="Y36" s="31">
        <f t="shared" si="2"/>
        <v>0</v>
      </c>
      <c r="Z36" s="32">
        <f>+IF(X36&lt;&gt;0,+(Y36/X36)*100,0)</f>
        <v>0</v>
      </c>
      <c r="AA36" s="33">
        <f>SUM(AA31:AA35)</f>
        <v>-4187278</v>
      </c>
    </row>
    <row r="37" spans="1:27" ht="4.5" customHeight="1">
      <c r="A37" s="34"/>
      <c r="B37" s="20"/>
      <c r="C37" s="21"/>
      <c r="D37" s="21"/>
      <c r="E37" s="22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4"/>
      <c r="AA37" s="25"/>
    </row>
    <row r="38" spans="1:27" ht="12.75">
      <c r="A38" s="13" t="s">
        <v>58</v>
      </c>
      <c r="B38" s="20"/>
      <c r="C38" s="35">
        <f aca="true" t="shared" si="3" ref="C38:Y38">+C17+C27+C36</f>
        <v>-26283769</v>
      </c>
      <c r="D38" s="35">
        <f>+D17+D27+D36</f>
        <v>0</v>
      </c>
      <c r="E38" s="36">
        <f t="shared" si="3"/>
        <v>15741887</v>
      </c>
      <c r="F38" s="37">
        <f t="shared" si="3"/>
        <v>15741887</v>
      </c>
      <c r="G38" s="37">
        <f t="shared" si="3"/>
        <v>24963185</v>
      </c>
      <c r="H38" s="37">
        <f t="shared" si="3"/>
        <v>-11285859</v>
      </c>
      <c r="I38" s="37">
        <f t="shared" si="3"/>
        <v>-181030</v>
      </c>
      <c r="J38" s="37">
        <f t="shared" si="3"/>
        <v>13496296</v>
      </c>
      <c r="K38" s="37">
        <f t="shared" si="3"/>
        <v>-1760808</v>
      </c>
      <c r="L38" s="37">
        <f t="shared" si="3"/>
        <v>-14886840</v>
      </c>
      <c r="M38" s="37">
        <f t="shared" si="3"/>
        <v>27720871</v>
      </c>
      <c r="N38" s="37">
        <f t="shared" si="3"/>
        <v>11073223</v>
      </c>
      <c r="O38" s="37">
        <f t="shared" si="3"/>
        <v>-15017658</v>
      </c>
      <c r="P38" s="37">
        <f t="shared" si="3"/>
        <v>0</v>
      </c>
      <c r="Q38" s="37">
        <f t="shared" si="3"/>
        <v>0</v>
      </c>
      <c r="R38" s="37">
        <f t="shared" si="3"/>
        <v>-15017658</v>
      </c>
      <c r="S38" s="37">
        <f t="shared" si="3"/>
        <v>0</v>
      </c>
      <c r="T38" s="37">
        <f t="shared" si="3"/>
        <v>0</v>
      </c>
      <c r="U38" s="37">
        <f t="shared" si="3"/>
        <v>0</v>
      </c>
      <c r="V38" s="37">
        <f t="shared" si="3"/>
        <v>0</v>
      </c>
      <c r="W38" s="37">
        <f t="shared" si="3"/>
        <v>9551861</v>
      </c>
      <c r="X38" s="37">
        <f t="shared" si="3"/>
        <v>42131915</v>
      </c>
      <c r="Y38" s="37">
        <f t="shared" si="3"/>
        <v>-32580054</v>
      </c>
      <c r="Z38" s="38">
        <f>+IF(X38&lt;&gt;0,+(Y38/X38)*100,0)</f>
        <v>-77.32868064506444</v>
      </c>
      <c r="AA38" s="39">
        <f>+AA17+AA27+AA36</f>
        <v>15741887</v>
      </c>
    </row>
    <row r="39" spans="1:27" ht="12.75">
      <c r="A39" s="26" t="s">
        <v>59</v>
      </c>
      <c r="B39" s="20"/>
      <c r="C39" s="35">
        <v>59763191</v>
      </c>
      <c r="D39" s="35"/>
      <c r="E39" s="36">
        <v>59763191</v>
      </c>
      <c r="F39" s="37">
        <v>59763191</v>
      </c>
      <c r="G39" s="37">
        <v>-2872130</v>
      </c>
      <c r="H39" s="37">
        <v>22091055</v>
      </c>
      <c r="I39" s="37">
        <v>10805196</v>
      </c>
      <c r="J39" s="37">
        <v>-2872130</v>
      </c>
      <c r="K39" s="37">
        <v>10624166</v>
      </c>
      <c r="L39" s="37">
        <v>8863358</v>
      </c>
      <c r="M39" s="37">
        <v>-6023482</v>
      </c>
      <c r="N39" s="37">
        <v>10624166</v>
      </c>
      <c r="O39" s="37">
        <v>21697389</v>
      </c>
      <c r="P39" s="37"/>
      <c r="Q39" s="37"/>
      <c r="R39" s="37">
        <v>21697389</v>
      </c>
      <c r="S39" s="37"/>
      <c r="T39" s="37"/>
      <c r="U39" s="37"/>
      <c r="V39" s="37"/>
      <c r="W39" s="37">
        <v>-2872130</v>
      </c>
      <c r="X39" s="37">
        <v>59763191</v>
      </c>
      <c r="Y39" s="37">
        <v>-62635321</v>
      </c>
      <c r="Z39" s="38">
        <v>-104.81</v>
      </c>
      <c r="AA39" s="39">
        <v>59763191</v>
      </c>
    </row>
    <row r="40" spans="1:27" ht="12.75">
      <c r="A40" s="45" t="s">
        <v>60</v>
      </c>
      <c r="B40" s="46"/>
      <c r="C40" s="47">
        <v>33479422</v>
      </c>
      <c r="D40" s="47"/>
      <c r="E40" s="48">
        <v>75505077</v>
      </c>
      <c r="F40" s="49">
        <v>75505077</v>
      </c>
      <c r="G40" s="49">
        <v>22091055</v>
      </c>
      <c r="H40" s="49">
        <v>10805196</v>
      </c>
      <c r="I40" s="49">
        <v>10624166</v>
      </c>
      <c r="J40" s="49">
        <v>10624166</v>
      </c>
      <c r="K40" s="49">
        <v>8863358</v>
      </c>
      <c r="L40" s="49">
        <v>-6023482</v>
      </c>
      <c r="M40" s="49">
        <v>21697389</v>
      </c>
      <c r="N40" s="49">
        <v>21697389</v>
      </c>
      <c r="O40" s="49">
        <v>6679731</v>
      </c>
      <c r="P40" s="49"/>
      <c r="Q40" s="49"/>
      <c r="R40" s="49">
        <v>6679731</v>
      </c>
      <c r="S40" s="49"/>
      <c r="T40" s="49"/>
      <c r="U40" s="49"/>
      <c r="V40" s="49"/>
      <c r="W40" s="49">
        <v>6679731</v>
      </c>
      <c r="X40" s="49">
        <v>101895105</v>
      </c>
      <c r="Y40" s="49">
        <v>-95215374</v>
      </c>
      <c r="Z40" s="50">
        <v>-93.44</v>
      </c>
      <c r="AA40" s="51">
        <v>75505077</v>
      </c>
    </row>
    <row r="41" spans="1:27" ht="12.75">
      <c r="A41" s="52" t="s">
        <v>88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  <row r="42" spans="1:27" ht="12.75">
      <c r="A42" s="54" t="s">
        <v>89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</row>
    <row r="43" spans="1:27" ht="12.75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A4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2" t="s">
        <v>78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90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2.7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2.7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2.75">
      <c r="A6" s="26" t="s">
        <v>33</v>
      </c>
      <c r="B6" s="20"/>
      <c r="C6" s="21">
        <v>50626309</v>
      </c>
      <c r="D6" s="21"/>
      <c r="E6" s="22">
        <v>89915492</v>
      </c>
      <c r="F6" s="23">
        <v>89915492</v>
      </c>
      <c r="G6" s="23">
        <v>6045417</v>
      </c>
      <c r="H6" s="23">
        <v>4436291</v>
      </c>
      <c r="I6" s="23">
        <v>5340656</v>
      </c>
      <c r="J6" s="23">
        <v>15822364</v>
      </c>
      <c r="K6" s="23">
        <v>5223929</v>
      </c>
      <c r="L6" s="23">
        <v>5090078</v>
      </c>
      <c r="M6" s="23">
        <v>4996796</v>
      </c>
      <c r="N6" s="23">
        <v>15310803</v>
      </c>
      <c r="O6" s="23">
        <v>5407909</v>
      </c>
      <c r="P6" s="23">
        <v>3083634</v>
      </c>
      <c r="Q6" s="23">
        <v>5227416</v>
      </c>
      <c r="R6" s="23">
        <v>13718959</v>
      </c>
      <c r="S6" s="23"/>
      <c r="T6" s="23"/>
      <c r="U6" s="23"/>
      <c r="V6" s="23"/>
      <c r="W6" s="23">
        <v>44852126</v>
      </c>
      <c r="X6" s="23">
        <v>56649931</v>
      </c>
      <c r="Y6" s="23">
        <v>-11797805</v>
      </c>
      <c r="Z6" s="24">
        <v>-20.83</v>
      </c>
      <c r="AA6" s="25">
        <v>89915492</v>
      </c>
    </row>
    <row r="7" spans="1:27" ht="12.75">
      <c r="A7" s="26" t="s">
        <v>34</v>
      </c>
      <c r="B7" s="20"/>
      <c r="C7" s="21">
        <v>151079497</v>
      </c>
      <c r="D7" s="21"/>
      <c r="E7" s="22">
        <v>164013084</v>
      </c>
      <c r="F7" s="23">
        <v>164013084</v>
      </c>
      <c r="G7" s="23">
        <v>12364826</v>
      </c>
      <c r="H7" s="23">
        <v>10897658</v>
      </c>
      <c r="I7" s="23">
        <v>11321610</v>
      </c>
      <c r="J7" s="23">
        <v>34584094</v>
      </c>
      <c r="K7" s="23">
        <v>11216348</v>
      </c>
      <c r="L7" s="23">
        <v>13256841</v>
      </c>
      <c r="M7" s="23">
        <v>13476484</v>
      </c>
      <c r="N7" s="23">
        <v>37949673</v>
      </c>
      <c r="O7" s="23">
        <v>14011154</v>
      </c>
      <c r="P7" s="23">
        <v>11677986</v>
      </c>
      <c r="Q7" s="23">
        <v>11561916</v>
      </c>
      <c r="R7" s="23">
        <v>37251056</v>
      </c>
      <c r="S7" s="23"/>
      <c r="T7" s="23"/>
      <c r="U7" s="23"/>
      <c r="V7" s="23"/>
      <c r="W7" s="23">
        <v>109784823</v>
      </c>
      <c r="X7" s="23">
        <v>106989649</v>
      </c>
      <c r="Y7" s="23">
        <v>2795174</v>
      </c>
      <c r="Z7" s="24">
        <v>2.61</v>
      </c>
      <c r="AA7" s="25">
        <v>164013084</v>
      </c>
    </row>
    <row r="8" spans="1:27" ht="12.75">
      <c r="A8" s="26" t="s">
        <v>35</v>
      </c>
      <c r="B8" s="20"/>
      <c r="C8" s="21">
        <v>9759015</v>
      </c>
      <c r="D8" s="21"/>
      <c r="E8" s="22">
        <v>35823000</v>
      </c>
      <c r="F8" s="23">
        <v>35823000</v>
      </c>
      <c r="G8" s="23">
        <v>1165288</v>
      </c>
      <c r="H8" s="23">
        <v>1120961</v>
      </c>
      <c r="I8" s="23">
        <v>1142686</v>
      </c>
      <c r="J8" s="23">
        <v>3428935</v>
      </c>
      <c r="K8" s="23">
        <v>1380408</v>
      </c>
      <c r="L8" s="23">
        <v>1212329</v>
      </c>
      <c r="M8" s="23">
        <v>13076215</v>
      </c>
      <c r="N8" s="23">
        <v>15668952</v>
      </c>
      <c r="O8" s="23">
        <v>1148615</v>
      </c>
      <c r="P8" s="23">
        <v>988262</v>
      </c>
      <c r="Q8" s="23">
        <v>1683994</v>
      </c>
      <c r="R8" s="23">
        <v>3820871</v>
      </c>
      <c r="S8" s="23"/>
      <c r="T8" s="23"/>
      <c r="U8" s="23"/>
      <c r="V8" s="23"/>
      <c r="W8" s="23">
        <v>22918758</v>
      </c>
      <c r="X8" s="23">
        <v>24153373</v>
      </c>
      <c r="Y8" s="23">
        <v>-1234615</v>
      </c>
      <c r="Z8" s="24">
        <v>-5.11</v>
      </c>
      <c r="AA8" s="25">
        <v>35823000</v>
      </c>
    </row>
    <row r="9" spans="1:27" ht="12.75">
      <c r="A9" s="26" t="s">
        <v>36</v>
      </c>
      <c r="B9" s="20"/>
      <c r="C9" s="21">
        <v>67205293</v>
      </c>
      <c r="D9" s="21"/>
      <c r="E9" s="22">
        <v>71118000</v>
      </c>
      <c r="F9" s="23">
        <v>71118000</v>
      </c>
      <c r="G9" s="23">
        <v>28505000</v>
      </c>
      <c r="H9" s="23"/>
      <c r="I9" s="23"/>
      <c r="J9" s="23">
        <v>28505000</v>
      </c>
      <c r="K9" s="23"/>
      <c r="L9" s="23"/>
      <c r="M9" s="23">
        <v>23289000</v>
      </c>
      <c r="N9" s="23">
        <v>23289000</v>
      </c>
      <c r="O9" s="23"/>
      <c r="P9" s="23"/>
      <c r="Q9" s="23">
        <v>17103000</v>
      </c>
      <c r="R9" s="23">
        <v>17103000</v>
      </c>
      <c r="S9" s="23"/>
      <c r="T9" s="23"/>
      <c r="U9" s="23"/>
      <c r="V9" s="23"/>
      <c r="W9" s="23">
        <v>68897000</v>
      </c>
      <c r="X9" s="23">
        <v>67877200</v>
      </c>
      <c r="Y9" s="23">
        <v>1019800</v>
      </c>
      <c r="Z9" s="24">
        <v>1.5</v>
      </c>
      <c r="AA9" s="25">
        <v>71118000</v>
      </c>
    </row>
    <row r="10" spans="1:27" ht="12.75">
      <c r="A10" s="26" t="s">
        <v>37</v>
      </c>
      <c r="B10" s="20"/>
      <c r="C10" s="21">
        <v>37047098</v>
      </c>
      <c r="D10" s="21"/>
      <c r="E10" s="22">
        <v>79442450</v>
      </c>
      <c r="F10" s="23">
        <v>79442450</v>
      </c>
      <c r="G10" s="23"/>
      <c r="H10" s="23"/>
      <c r="I10" s="23"/>
      <c r="J10" s="23"/>
      <c r="K10" s="23"/>
      <c r="L10" s="23"/>
      <c r="M10" s="23">
        <v>8430000</v>
      </c>
      <c r="N10" s="23">
        <v>8430000</v>
      </c>
      <c r="O10" s="23"/>
      <c r="P10" s="23"/>
      <c r="Q10" s="23">
        <v>15283000</v>
      </c>
      <c r="R10" s="23">
        <v>15283000</v>
      </c>
      <c r="S10" s="23"/>
      <c r="T10" s="23"/>
      <c r="U10" s="23"/>
      <c r="V10" s="23"/>
      <c r="W10" s="23">
        <v>23713000</v>
      </c>
      <c r="X10" s="23">
        <v>79442450</v>
      </c>
      <c r="Y10" s="23">
        <v>-55729450</v>
      </c>
      <c r="Z10" s="24">
        <v>-70.15</v>
      </c>
      <c r="AA10" s="25">
        <v>79442450</v>
      </c>
    </row>
    <row r="11" spans="1:27" ht="12.75">
      <c r="A11" s="26" t="s">
        <v>38</v>
      </c>
      <c r="B11" s="20"/>
      <c r="C11" s="21">
        <v>6235144</v>
      </c>
      <c r="D11" s="21"/>
      <c r="E11" s="22">
        <v>3799999</v>
      </c>
      <c r="F11" s="23">
        <v>3799999</v>
      </c>
      <c r="G11" s="23">
        <v>544224</v>
      </c>
      <c r="H11" s="23">
        <v>698319</v>
      </c>
      <c r="I11" s="23">
        <v>712069</v>
      </c>
      <c r="J11" s="23">
        <v>1954612</v>
      </c>
      <c r="K11" s="23">
        <v>988678</v>
      </c>
      <c r="L11" s="23">
        <v>511149</v>
      </c>
      <c r="M11" s="23">
        <v>663837</v>
      </c>
      <c r="N11" s="23">
        <v>2163664</v>
      </c>
      <c r="O11" s="23">
        <v>1570003</v>
      </c>
      <c r="P11" s="23">
        <v>815494</v>
      </c>
      <c r="Q11" s="23">
        <v>825585</v>
      </c>
      <c r="R11" s="23">
        <v>3211082</v>
      </c>
      <c r="S11" s="23"/>
      <c r="T11" s="23"/>
      <c r="U11" s="23"/>
      <c r="V11" s="23"/>
      <c r="W11" s="23">
        <v>7329358</v>
      </c>
      <c r="X11" s="23">
        <v>3195734</v>
      </c>
      <c r="Y11" s="23">
        <v>4133624</v>
      </c>
      <c r="Z11" s="24">
        <v>129.35</v>
      </c>
      <c r="AA11" s="25">
        <v>3799999</v>
      </c>
    </row>
    <row r="12" spans="1:27" ht="12.75">
      <c r="A12" s="26" t="s">
        <v>39</v>
      </c>
      <c r="B12" s="20"/>
      <c r="C12" s="21"/>
      <c r="D12" s="21"/>
      <c r="E12" s="22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4"/>
      <c r="AA12" s="25"/>
    </row>
    <row r="13" spans="1:27" ht="12.75">
      <c r="A13" s="13" t="s">
        <v>40</v>
      </c>
      <c r="B13" s="20"/>
      <c r="C13" s="21"/>
      <c r="D13" s="21"/>
      <c r="E13" s="22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4"/>
      <c r="AA13" s="25"/>
    </row>
    <row r="14" spans="1:27" ht="12.75">
      <c r="A14" s="26" t="s">
        <v>41</v>
      </c>
      <c r="B14" s="20"/>
      <c r="C14" s="21">
        <v>-202906457</v>
      </c>
      <c r="D14" s="21"/>
      <c r="E14" s="22">
        <v>-330557072</v>
      </c>
      <c r="F14" s="23">
        <v>-330557072</v>
      </c>
      <c r="G14" s="23">
        <v>-15126633</v>
      </c>
      <c r="H14" s="23">
        <v>-45632690</v>
      </c>
      <c r="I14" s="23">
        <v>-15177973</v>
      </c>
      <c r="J14" s="23">
        <v>-75937296</v>
      </c>
      <c r="K14" s="23">
        <v>-14861203</v>
      </c>
      <c r="L14" s="23">
        <v>-17884631</v>
      </c>
      <c r="M14" s="23">
        <v>-39612650</v>
      </c>
      <c r="N14" s="23">
        <v>-72358484</v>
      </c>
      <c r="O14" s="23">
        <v>-24161148</v>
      </c>
      <c r="P14" s="23">
        <v>-27213171</v>
      </c>
      <c r="Q14" s="23">
        <v>-24054335</v>
      </c>
      <c r="R14" s="23">
        <v>-75428654</v>
      </c>
      <c r="S14" s="23"/>
      <c r="T14" s="23"/>
      <c r="U14" s="23"/>
      <c r="V14" s="23"/>
      <c r="W14" s="23">
        <v>-223724434</v>
      </c>
      <c r="X14" s="23">
        <v>-193527890</v>
      </c>
      <c r="Y14" s="23">
        <v>-30196544</v>
      </c>
      <c r="Z14" s="24">
        <v>15.6</v>
      </c>
      <c r="AA14" s="25">
        <v>-330557072</v>
      </c>
    </row>
    <row r="15" spans="1:27" ht="12.75">
      <c r="A15" s="26" t="s">
        <v>42</v>
      </c>
      <c r="B15" s="20"/>
      <c r="C15" s="21">
        <v>-6495816</v>
      </c>
      <c r="D15" s="21"/>
      <c r="E15" s="22">
        <v>-2645742</v>
      </c>
      <c r="F15" s="23">
        <v>-2645742</v>
      </c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>
        <v>-1996979</v>
      </c>
      <c r="Y15" s="23">
        <v>1996979</v>
      </c>
      <c r="Z15" s="24">
        <v>-100</v>
      </c>
      <c r="AA15" s="25">
        <v>-2645742</v>
      </c>
    </row>
    <row r="16" spans="1:27" ht="12.75">
      <c r="A16" s="26" t="s">
        <v>43</v>
      </c>
      <c r="B16" s="20"/>
      <c r="C16" s="21"/>
      <c r="D16" s="21"/>
      <c r="E16" s="22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4"/>
      <c r="AA16" s="25"/>
    </row>
    <row r="17" spans="1:27" ht="12.75">
      <c r="A17" s="27" t="s">
        <v>44</v>
      </c>
      <c r="B17" s="28"/>
      <c r="C17" s="29">
        <f aca="true" t="shared" si="0" ref="C17:Y17">SUM(C6:C16)</f>
        <v>112550083</v>
      </c>
      <c r="D17" s="29">
        <f>SUM(D6:D16)</f>
        <v>0</v>
      </c>
      <c r="E17" s="30">
        <f t="shared" si="0"/>
        <v>110909211</v>
      </c>
      <c r="F17" s="31">
        <f t="shared" si="0"/>
        <v>110909211</v>
      </c>
      <c r="G17" s="31">
        <f t="shared" si="0"/>
        <v>33498122</v>
      </c>
      <c r="H17" s="31">
        <f t="shared" si="0"/>
        <v>-28479461</v>
      </c>
      <c r="I17" s="31">
        <f t="shared" si="0"/>
        <v>3339048</v>
      </c>
      <c r="J17" s="31">
        <f t="shared" si="0"/>
        <v>8357709</v>
      </c>
      <c r="K17" s="31">
        <f t="shared" si="0"/>
        <v>3948160</v>
      </c>
      <c r="L17" s="31">
        <f t="shared" si="0"/>
        <v>2185766</v>
      </c>
      <c r="M17" s="31">
        <f t="shared" si="0"/>
        <v>24319682</v>
      </c>
      <c r="N17" s="31">
        <f t="shared" si="0"/>
        <v>30453608</v>
      </c>
      <c r="O17" s="31">
        <f t="shared" si="0"/>
        <v>-2023467</v>
      </c>
      <c r="P17" s="31">
        <f t="shared" si="0"/>
        <v>-10647795</v>
      </c>
      <c r="Q17" s="31">
        <f t="shared" si="0"/>
        <v>27630576</v>
      </c>
      <c r="R17" s="31">
        <f t="shared" si="0"/>
        <v>14959314</v>
      </c>
      <c r="S17" s="31">
        <f t="shared" si="0"/>
        <v>0</v>
      </c>
      <c r="T17" s="31">
        <f t="shared" si="0"/>
        <v>0</v>
      </c>
      <c r="U17" s="31">
        <f t="shared" si="0"/>
        <v>0</v>
      </c>
      <c r="V17" s="31">
        <f t="shared" si="0"/>
        <v>0</v>
      </c>
      <c r="W17" s="31">
        <f t="shared" si="0"/>
        <v>53770631</v>
      </c>
      <c r="X17" s="31">
        <f t="shared" si="0"/>
        <v>142783468</v>
      </c>
      <c r="Y17" s="31">
        <f t="shared" si="0"/>
        <v>-89012837</v>
      </c>
      <c r="Z17" s="32">
        <f>+IF(X17&lt;&gt;0,+(Y17/X17)*100,0)</f>
        <v>-62.34113672039398</v>
      </c>
      <c r="AA17" s="33">
        <f>SUM(AA6:AA16)</f>
        <v>110909211</v>
      </c>
    </row>
    <row r="18" spans="1:27" ht="4.5" customHeight="1">
      <c r="A18" s="34"/>
      <c r="B18" s="20"/>
      <c r="C18" s="21"/>
      <c r="D18" s="21"/>
      <c r="E18" s="22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4"/>
      <c r="AA18" s="25"/>
    </row>
    <row r="19" spans="1:27" ht="12.75">
      <c r="A19" s="13" t="s">
        <v>45</v>
      </c>
      <c r="B19" s="20"/>
      <c r="C19" s="21"/>
      <c r="D19" s="21"/>
      <c r="E19" s="22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4"/>
      <c r="AA19" s="25"/>
    </row>
    <row r="20" spans="1:27" ht="12.75">
      <c r="A20" s="13" t="s">
        <v>32</v>
      </c>
      <c r="B20" s="20"/>
      <c r="C20" s="35"/>
      <c r="D20" s="35"/>
      <c r="E20" s="36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8"/>
      <c r="AA20" s="39"/>
    </row>
    <row r="21" spans="1:27" ht="12.75">
      <c r="A21" s="26" t="s">
        <v>46</v>
      </c>
      <c r="B21" s="20"/>
      <c r="C21" s="21"/>
      <c r="D21" s="21"/>
      <c r="E21" s="22">
        <v>50000</v>
      </c>
      <c r="F21" s="23">
        <v>50000</v>
      </c>
      <c r="G21" s="40"/>
      <c r="H21" s="40"/>
      <c r="I21" s="40"/>
      <c r="J21" s="23"/>
      <c r="K21" s="40"/>
      <c r="L21" s="40"/>
      <c r="M21" s="23"/>
      <c r="N21" s="40"/>
      <c r="O21" s="40"/>
      <c r="P21" s="40"/>
      <c r="Q21" s="23"/>
      <c r="R21" s="40"/>
      <c r="S21" s="40"/>
      <c r="T21" s="23"/>
      <c r="U21" s="40"/>
      <c r="V21" s="40"/>
      <c r="W21" s="40"/>
      <c r="X21" s="23"/>
      <c r="Y21" s="40"/>
      <c r="Z21" s="41"/>
      <c r="AA21" s="42">
        <v>50000</v>
      </c>
    </row>
    <row r="22" spans="1:27" ht="12.75">
      <c r="A22" s="26" t="s">
        <v>47</v>
      </c>
      <c r="B22" s="20"/>
      <c r="C22" s="21"/>
      <c r="D22" s="21"/>
      <c r="E22" s="43"/>
      <c r="F22" s="40"/>
      <c r="G22" s="23"/>
      <c r="H22" s="23"/>
      <c r="I22" s="23"/>
      <c r="J22" s="23"/>
      <c r="K22" s="23"/>
      <c r="L22" s="23"/>
      <c r="M22" s="40"/>
      <c r="N22" s="23"/>
      <c r="O22" s="23"/>
      <c r="P22" s="23"/>
      <c r="Q22" s="23"/>
      <c r="R22" s="23"/>
      <c r="S22" s="23"/>
      <c r="T22" s="40"/>
      <c r="U22" s="23"/>
      <c r="V22" s="23"/>
      <c r="W22" s="23"/>
      <c r="X22" s="23"/>
      <c r="Y22" s="23"/>
      <c r="Z22" s="24"/>
      <c r="AA22" s="25"/>
    </row>
    <row r="23" spans="1:27" ht="12.75">
      <c r="A23" s="26" t="s">
        <v>48</v>
      </c>
      <c r="B23" s="20"/>
      <c r="C23" s="44">
        <v>877689</v>
      </c>
      <c r="D23" s="44"/>
      <c r="E23" s="22"/>
      <c r="F23" s="23"/>
      <c r="G23" s="40">
        <v>-1054091</v>
      </c>
      <c r="H23" s="40">
        <v>60533</v>
      </c>
      <c r="I23" s="40">
        <v>42427</v>
      </c>
      <c r="J23" s="23">
        <v>-951131</v>
      </c>
      <c r="K23" s="40">
        <v>47109</v>
      </c>
      <c r="L23" s="40">
        <v>68062</v>
      </c>
      <c r="M23" s="23"/>
      <c r="N23" s="40">
        <v>115171</v>
      </c>
      <c r="O23" s="40">
        <v>122543</v>
      </c>
      <c r="P23" s="40">
        <v>25089</v>
      </c>
      <c r="Q23" s="23">
        <v>16142</v>
      </c>
      <c r="R23" s="40">
        <v>163774</v>
      </c>
      <c r="S23" s="40"/>
      <c r="T23" s="23"/>
      <c r="U23" s="40"/>
      <c r="V23" s="40"/>
      <c r="W23" s="40">
        <v>-672186</v>
      </c>
      <c r="X23" s="23"/>
      <c r="Y23" s="40">
        <v>-672186</v>
      </c>
      <c r="Z23" s="41"/>
      <c r="AA23" s="42"/>
    </row>
    <row r="24" spans="1:27" ht="12.75">
      <c r="A24" s="26" t="s">
        <v>49</v>
      </c>
      <c r="B24" s="20"/>
      <c r="C24" s="21"/>
      <c r="D24" s="21"/>
      <c r="E24" s="22">
        <v>10000000</v>
      </c>
      <c r="F24" s="23">
        <v>10000000</v>
      </c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4"/>
      <c r="AA24" s="25">
        <v>10000000</v>
      </c>
    </row>
    <row r="25" spans="1:27" ht="12.75">
      <c r="A25" s="13" t="s">
        <v>40</v>
      </c>
      <c r="B25" s="20"/>
      <c r="C25" s="21"/>
      <c r="D25" s="21"/>
      <c r="E25" s="22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4"/>
      <c r="AA25" s="25"/>
    </row>
    <row r="26" spans="1:27" ht="12.75">
      <c r="A26" s="26" t="s">
        <v>50</v>
      </c>
      <c r="B26" s="20"/>
      <c r="C26" s="21">
        <v>-61957523</v>
      </c>
      <c r="D26" s="21"/>
      <c r="E26" s="22">
        <v>-80752450</v>
      </c>
      <c r="F26" s="23">
        <v>-80752450</v>
      </c>
      <c r="G26" s="23">
        <v>-1403044</v>
      </c>
      <c r="H26" s="23">
        <v>-4503604</v>
      </c>
      <c r="I26" s="23">
        <v>-8787311</v>
      </c>
      <c r="J26" s="23">
        <v>-14693959</v>
      </c>
      <c r="K26" s="23">
        <v>-8270018</v>
      </c>
      <c r="L26" s="23">
        <v>-12612167</v>
      </c>
      <c r="M26" s="23">
        <v>-8822793</v>
      </c>
      <c r="N26" s="23">
        <v>-29704978</v>
      </c>
      <c r="O26" s="23">
        <v>-919221</v>
      </c>
      <c r="P26" s="23">
        <v>-93001</v>
      </c>
      <c r="Q26" s="23">
        <v>-6892551</v>
      </c>
      <c r="R26" s="23">
        <v>-7904773</v>
      </c>
      <c r="S26" s="23"/>
      <c r="T26" s="23"/>
      <c r="U26" s="23"/>
      <c r="V26" s="23"/>
      <c r="W26" s="23">
        <v>-52303710</v>
      </c>
      <c r="X26" s="23">
        <v>-72687163</v>
      </c>
      <c r="Y26" s="23">
        <v>20383453</v>
      </c>
      <c r="Z26" s="24">
        <v>-28.04</v>
      </c>
      <c r="AA26" s="25">
        <v>-80752450</v>
      </c>
    </row>
    <row r="27" spans="1:27" ht="12.75">
      <c r="A27" s="27" t="s">
        <v>51</v>
      </c>
      <c r="B27" s="28"/>
      <c r="C27" s="29">
        <f aca="true" t="shared" si="1" ref="C27:Y27">SUM(C21:C26)</f>
        <v>-61079834</v>
      </c>
      <c r="D27" s="29">
        <f>SUM(D21:D26)</f>
        <v>0</v>
      </c>
      <c r="E27" s="30">
        <f t="shared" si="1"/>
        <v>-70702450</v>
      </c>
      <c r="F27" s="31">
        <f t="shared" si="1"/>
        <v>-70702450</v>
      </c>
      <c r="G27" s="31">
        <f t="shared" si="1"/>
        <v>-2457135</v>
      </c>
      <c r="H27" s="31">
        <f t="shared" si="1"/>
        <v>-4443071</v>
      </c>
      <c r="I27" s="31">
        <f t="shared" si="1"/>
        <v>-8744884</v>
      </c>
      <c r="J27" s="31">
        <f t="shared" si="1"/>
        <v>-15645090</v>
      </c>
      <c r="K27" s="31">
        <f t="shared" si="1"/>
        <v>-8222909</v>
      </c>
      <c r="L27" s="31">
        <f t="shared" si="1"/>
        <v>-12544105</v>
      </c>
      <c r="M27" s="31">
        <f t="shared" si="1"/>
        <v>-8822793</v>
      </c>
      <c r="N27" s="31">
        <f t="shared" si="1"/>
        <v>-29589807</v>
      </c>
      <c r="O27" s="31">
        <f t="shared" si="1"/>
        <v>-796678</v>
      </c>
      <c r="P27" s="31">
        <f t="shared" si="1"/>
        <v>-67912</v>
      </c>
      <c r="Q27" s="31">
        <f t="shared" si="1"/>
        <v>-6876409</v>
      </c>
      <c r="R27" s="31">
        <f t="shared" si="1"/>
        <v>-7740999</v>
      </c>
      <c r="S27" s="31">
        <f t="shared" si="1"/>
        <v>0</v>
      </c>
      <c r="T27" s="31">
        <f t="shared" si="1"/>
        <v>0</v>
      </c>
      <c r="U27" s="31">
        <f t="shared" si="1"/>
        <v>0</v>
      </c>
      <c r="V27" s="31">
        <f t="shared" si="1"/>
        <v>0</v>
      </c>
      <c r="W27" s="31">
        <f t="shared" si="1"/>
        <v>-52975896</v>
      </c>
      <c r="X27" s="31">
        <f t="shared" si="1"/>
        <v>-72687163</v>
      </c>
      <c r="Y27" s="31">
        <f t="shared" si="1"/>
        <v>19711267</v>
      </c>
      <c r="Z27" s="32">
        <f>+IF(X27&lt;&gt;0,+(Y27/X27)*100,0)</f>
        <v>-27.11794791055471</v>
      </c>
      <c r="AA27" s="33">
        <f>SUM(AA21:AA26)</f>
        <v>-70702450</v>
      </c>
    </row>
    <row r="28" spans="1:27" ht="4.5" customHeight="1">
      <c r="A28" s="34"/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2.75">
      <c r="A29" s="13" t="s">
        <v>52</v>
      </c>
      <c r="B29" s="20"/>
      <c r="C29" s="21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2.75">
      <c r="A30" s="13" t="s">
        <v>32</v>
      </c>
      <c r="B30" s="20"/>
      <c r="C30" s="21"/>
      <c r="D30" s="21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5"/>
    </row>
    <row r="31" spans="1:27" ht="12.75">
      <c r="A31" s="26" t="s">
        <v>53</v>
      </c>
      <c r="B31" s="20"/>
      <c r="C31" s="21"/>
      <c r="D31" s="21"/>
      <c r="E31" s="22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4"/>
      <c r="AA31" s="25"/>
    </row>
    <row r="32" spans="1:27" ht="12.75">
      <c r="A32" s="26" t="s">
        <v>54</v>
      </c>
      <c r="B32" s="20"/>
      <c r="C32" s="21"/>
      <c r="D32" s="21"/>
      <c r="E32" s="22"/>
      <c r="F32" s="23"/>
      <c r="G32" s="23">
        <v>3278875</v>
      </c>
      <c r="H32" s="23"/>
      <c r="I32" s="23"/>
      <c r="J32" s="23">
        <v>3278875</v>
      </c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>
        <v>3278875</v>
      </c>
      <c r="X32" s="23"/>
      <c r="Y32" s="23">
        <v>3278875</v>
      </c>
      <c r="Z32" s="24"/>
      <c r="AA32" s="25"/>
    </row>
    <row r="33" spans="1:27" ht="12.75">
      <c r="A33" s="26" t="s">
        <v>55</v>
      </c>
      <c r="B33" s="20"/>
      <c r="C33" s="21">
        <v>-122603</v>
      </c>
      <c r="D33" s="21"/>
      <c r="E33" s="22">
        <v>2000000</v>
      </c>
      <c r="F33" s="23">
        <v>2000000</v>
      </c>
      <c r="G33" s="23">
        <v>-109443</v>
      </c>
      <c r="H33" s="40">
        <v>-4288</v>
      </c>
      <c r="I33" s="40">
        <v>33707</v>
      </c>
      <c r="J33" s="40">
        <v>-80024</v>
      </c>
      <c r="K33" s="23">
        <v>-1802</v>
      </c>
      <c r="L33" s="23">
        <v>13854</v>
      </c>
      <c r="M33" s="23">
        <v>486526</v>
      </c>
      <c r="N33" s="23">
        <v>498578</v>
      </c>
      <c r="O33" s="40">
        <v>2635</v>
      </c>
      <c r="P33" s="40">
        <v>613</v>
      </c>
      <c r="Q33" s="40">
        <v>8</v>
      </c>
      <c r="R33" s="23">
        <v>3256</v>
      </c>
      <c r="S33" s="23"/>
      <c r="T33" s="23"/>
      <c r="U33" s="23"/>
      <c r="V33" s="40"/>
      <c r="W33" s="40">
        <v>421810</v>
      </c>
      <c r="X33" s="40"/>
      <c r="Y33" s="23">
        <v>421810</v>
      </c>
      <c r="Z33" s="24"/>
      <c r="AA33" s="25">
        <v>2000000</v>
      </c>
    </row>
    <row r="34" spans="1:27" ht="12.75">
      <c r="A34" s="13" t="s">
        <v>40</v>
      </c>
      <c r="B34" s="20"/>
      <c r="C34" s="21"/>
      <c r="D34" s="21"/>
      <c r="E34" s="22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4"/>
      <c r="AA34" s="25"/>
    </row>
    <row r="35" spans="1:27" ht="12.75">
      <c r="A35" s="26" t="s">
        <v>56</v>
      </c>
      <c r="B35" s="20"/>
      <c r="C35" s="21">
        <v>-3278875</v>
      </c>
      <c r="D35" s="21"/>
      <c r="E35" s="22"/>
      <c r="F35" s="23"/>
      <c r="G35" s="23">
        <v>2140874</v>
      </c>
      <c r="H35" s="23"/>
      <c r="I35" s="23"/>
      <c r="J35" s="23">
        <v>2140874</v>
      </c>
      <c r="K35" s="23"/>
      <c r="L35" s="23"/>
      <c r="M35" s="23">
        <v>-1257094</v>
      </c>
      <c r="N35" s="23">
        <v>-1257094</v>
      </c>
      <c r="O35" s="23"/>
      <c r="P35" s="23"/>
      <c r="Q35" s="23"/>
      <c r="R35" s="23"/>
      <c r="S35" s="23"/>
      <c r="T35" s="23"/>
      <c r="U35" s="23"/>
      <c r="V35" s="23"/>
      <c r="W35" s="23">
        <v>883780</v>
      </c>
      <c r="X35" s="23"/>
      <c r="Y35" s="23">
        <v>883780</v>
      </c>
      <c r="Z35" s="24"/>
      <c r="AA35" s="25"/>
    </row>
    <row r="36" spans="1:27" ht="12.75">
      <c r="A36" s="27" t="s">
        <v>57</v>
      </c>
      <c r="B36" s="28"/>
      <c r="C36" s="29">
        <f aca="true" t="shared" si="2" ref="C36:Y36">SUM(C31:C35)</f>
        <v>-3401478</v>
      </c>
      <c r="D36" s="29">
        <f>SUM(D31:D35)</f>
        <v>0</v>
      </c>
      <c r="E36" s="30">
        <f t="shared" si="2"/>
        <v>2000000</v>
      </c>
      <c r="F36" s="31">
        <f t="shared" si="2"/>
        <v>2000000</v>
      </c>
      <c r="G36" s="31">
        <f t="shared" si="2"/>
        <v>5310306</v>
      </c>
      <c r="H36" s="31">
        <f t="shared" si="2"/>
        <v>-4288</v>
      </c>
      <c r="I36" s="31">
        <f t="shared" si="2"/>
        <v>33707</v>
      </c>
      <c r="J36" s="31">
        <f t="shared" si="2"/>
        <v>5339725</v>
      </c>
      <c r="K36" s="31">
        <f t="shared" si="2"/>
        <v>-1802</v>
      </c>
      <c r="L36" s="31">
        <f t="shared" si="2"/>
        <v>13854</v>
      </c>
      <c r="M36" s="31">
        <f t="shared" si="2"/>
        <v>-770568</v>
      </c>
      <c r="N36" s="31">
        <f t="shared" si="2"/>
        <v>-758516</v>
      </c>
      <c r="O36" s="31">
        <f t="shared" si="2"/>
        <v>2635</v>
      </c>
      <c r="P36" s="31">
        <f t="shared" si="2"/>
        <v>613</v>
      </c>
      <c r="Q36" s="31">
        <f t="shared" si="2"/>
        <v>8</v>
      </c>
      <c r="R36" s="31">
        <f t="shared" si="2"/>
        <v>3256</v>
      </c>
      <c r="S36" s="31">
        <f t="shared" si="2"/>
        <v>0</v>
      </c>
      <c r="T36" s="31">
        <f t="shared" si="2"/>
        <v>0</v>
      </c>
      <c r="U36" s="31">
        <f t="shared" si="2"/>
        <v>0</v>
      </c>
      <c r="V36" s="31">
        <f t="shared" si="2"/>
        <v>0</v>
      </c>
      <c r="W36" s="31">
        <f t="shared" si="2"/>
        <v>4584465</v>
      </c>
      <c r="X36" s="31">
        <f t="shared" si="2"/>
        <v>0</v>
      </c>
      <c r="Y36" s="31">
        <f t="shared" si="2"/>
        <v>4584465</v>
      </c>
      <c r="Z36" s="32">
        <f>+IF(X36&lt;&gt;0,+(Y36/X36)*100,0)</f>
        <v>0</v>
      </c>
      <c r="AA36" s="33">
        <f>SUM(AA31:AA35)</f>
        <v>2000000</v>
      </c>
    </row>
    <row r="37" spans="1:27" ht="4.5" customHeight="1">
      <c r="A37" s="34"/>
      <c r="B37" s="20"/>
      <c r="C37" s="21"/>
      <c r="D37" s="21"/>
      <c r="E37" s="22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4"/>
      <c r="AA37" s="25"/>
    </row>
    <row r="38" spans="1:27" ht="12.75">
      <c r="A38" s="13" t="s">
        <v>58</v>
      </c>
      <c r="B38" s="20"/>
      <c r="C38" s="35">
        <f aca="true" t="shared" si="3" ref="C38:Y38">+C17+C27+C36</f>
        <v>48068771</v>
      </c>
      <c r="D38" s="35">
        <f>+D17+D27+D36</f>
        <v>0</v>
      </c>
      <c r="E38" s="36">
        <f t="shared" si="3"/>
        <v>42206761</v>
      </c>
      <c r="F38" s="37">
        <f t="shared" si="3"/>
        <v>42206761</v>
      </c>
      <c r="G38" s="37">
        <f t="shared" si="3"/>
        <v>36351293</v>
      </c>
      <c r="H38" s="37">
        <f t="shared" si="3"/>
        <v>-32926820</v>
      </c>
      <c r="I38" s="37">
        <f t="shared" si="3"/>
        <v>-5372129</v>
      </c>
      <c r="J38" s="37">
        <f t="shared" si="3"/>
        <v>-1947656</v>
      </c>
      <c r="K38" s="37">
        <f t="shared" si="3"/>
        <v>-4276551</v>
      </c>
      <c r="L38" s="37">
        <f t="shared" si="3"/>
        <v>-10344485</v>
      </c>
      <c r="M38" s="37">
        <f t="shared" si="3"/>
        <v>14726321</v>
      </c>
      <c r="N38" s="37">
        <f t="shared" si="3"/>
        <v>105285</v>
      </c>
      <c r="O38" s="37">
        <f t="shared" si="3"/>
        <v>-2817510</v>
      </c>
      <c r="P38" s="37">
        <f t="shared" si="3"/>
        <v>-10715094</v>
      </c>
      <c r="Q38" s="37">
        <f t="shared" si="3"/>
        <v>20754175</v>
      </c>
      <c r="R38" s="37">
        <f t="shared" si="3"/>
        <v>7221571</v>
      </c>
      <c r="S38" s="37">
        <f t="shared" si="3"/>
        <v>0</v>
      </c>
      <c r="T38" s="37">
        <f t="shared" si="3"/>
        <v>0</v>
      </c>
      <c r="U38" s="37">
        <f t="shared" si="3"/>
        <v>0</v>
      </c>
      <c r="V38" s="37">
        <f t="shared" si="3"/>
        <v>0</v>
      </c>
      <c r="W38" s="37">
        <f t="shared" si="3"/>
        <v>5379200</v>
      </c>
      <c r="X38" s="37">
        <f t="shared" si="3"/>
        <v>70096305</v>
      </c>
      <c r="Y38" s="37">
        <f t="shared" si="3"/>
        <v>-64717105</v>
      </c>
      <c r="Z38" s="38">
        <f>+IF(X38&lt;&gt;0,+(Y38/X38)*100,0)</f>
        <v>-92.3259863697523</v>
      </c>
      <c r="AA38" s="39">
        <f>+AA17+AA27+AA36</f>
        <v>42206761</v>
      </c>
    </row>
    <row r="39" spans="1:27" ht="12.75">
      <c r="A39" s="26" t="s">
        <v>59</v>
      </c>
      <c r="B39" s="20"/>
      <c r="C39" s="35">
        <v>12656366</v>
      </c>
      <c r="D39" s="35"/>
      <c r="E39" s="36">
        <v>-35618361</v>
      </c>
      <c r="F39" s="37">
        <v>-35618361</v>
      </c>
      <c r="G39" s="37"/>
      <c r="H39" s="37">
        <v>36351293</v>
      </c>
      <c r="I39" s="37">
        <v>3424473</v>
      </c>
      <c r="J39" s="37"/>
      <c r="K39" s="37">
        <v>-1947656</v>
      </c>
      <c r="L39" s="37">
        <v>-6224207</v>
      </c>
      <c r="M39" s="37">
        <v>-16568692</v>
      </c>
      <c r="N39" s="37">
        <v>-1947656</v>
      </c>
      <c r="O39" s="37">
        <v>-1842371</v>
      </c>
      <c r="P39" s="37">
        <v>-4659881</v>
      </c>
      <c r="Q39" s="37">
        <v>-15374975</v>
      </c>
      <c r="R39" s="37">
        <v>-1842371</v>
      </c>
      <c r="S39" s="37"/>
      <c r="T39" s="37"/>
      <c r="U39" s="37"/>
      <c r="V39" s="37"/>
      <c r="W39" s="37"/>
      <c r="X39" s="37">
        <v>-35618361</v>
      </c>
      <c r="Y39" s="37">
        <v>35618361</v>
      </c>
      <c r="Z39" s="38">
        <v>-100</v>
      </c>
      <c r="AA39" s="39">
        <v>-35618361</v>
      </c>
    </row>
    <row r="40" spans="1:27" ht="12.75">
      <c r="A40" s="45" t="s">
        <v>60</v>
      </c>
      <c r="B40" s="46"/>
      <c r="C40" s="47">
        <v>60725137</v>
      </c>
      <c r="D40" s="47"/>
      <c r="E40" s="48">
        <v>6588400</v>
      </c>
      <c r="F40" s="49">
        <v>6588400</v>
      </c>
      <c r="G40" s="49">
        <v>36351293</v>
      </c>
      <c r="H40" s="49">
        <v>3424473</v>
      </c>
      <c r="I40" s="49">
        <v>-1947656</v>
      </c>
      <c r="J40" s="49">
        <v>-1947656</v>
      </c>
      <c r="K40" s="49">
        <v>-6224207</v>
      </c>
      <c r="L40" s="49">
        <v>-16568692</v>
      </c>
      <c r="M40" s="49">
        <v>-1842371</v>
      </c>
      <c r="N40" s="49">
        <v>-1842371</v>
      </c>
      <c r="O40" s="49">
        <v>-4659881</v>
      </c>
      <c r="P40" s="49">
        <v>-15374975</v>
      </c>
      <c r="Q40" s="49">
        <v>5379200</v>
      </c>
      <c r="R40" s="49">
        <v>5379200</v>
      </c>
      <c r="S40" s="49"/>
      <c r="T40" s="49"/>
      <c r="U40" s="49"/>
      <c r="V40" s="49"/>
      <c r="W40" s="49">
        <v>5379200</v>
      </c>
      <c r="X40" s="49">
        <v>34477944</v>
      </c>
      <c r="Y40" s="49">
        <v>-29098744</v>
      </c>
      <c r="Z40" s="50">
        <v>-84.4</v>
      </c>
      <c r="AA40" s="51">
        <v>6588400</v>
      </c>
    </row>
    <row r="41" spans="1:27" ht="12.75">
      <c r="A41" s="52" t="s">
        <v>88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  <row r="42" spans="1:27" ht="12.75">
      <c r="A42" s="54" t="s">
        <v>89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</row>
    <row r="43" spans="1:27" ht="12.75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4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2" t="s">
        <v>61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90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2.7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2.7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2.75">
      <c r="A6" s="26" t="s">
        <v>33</v>
      </c>
      <c r="B6" s="20"/>
      <c r="C6" s="21">
        <v>9192805</v>
      </c>
      <c r="D6" s="21"/>
      <c r="E6" s="22">
        <v>8217267</v>
      </c>
      <c r="F6" s="23">
        <v>8217267</v>
      </c>
      <c r="G6" s="23">
        <v>344369</v>
      </c>
      <c r="H6" s="23">
        <v>219367</v>
      </c>
      <c r="I6" s="23">
        <v>99107</v>
      </c>
      <c r="J6" s="23">
        <v>662843</v>
      </c>
      <c r="K6" s="23">
        <v>310851</v>
      </c>
      <c r="L6" s="23">
        <v>375486</v>
      </c>
      <c r="M6" s="23">
        <v>295121</v>
      </c>
      <c r="N6" s="23">
        <v>981458</v>
      </c>
      <c r="O6" s="23">
        <v>309160</v>
      </c>
      <c r="P6" s="23">
        <v>271184</v>
      </c>
      <c r="Q6" s="23">
        <v>105938</v>
      </c>
      <c r="R6" s="23">
        <v>686282</v>
      </c>
      <c r="S6" s="23"/>
      <c r="T6" s="23"/>
      <c r="U6" s="23"/>
      <c r="V6" s="23"/>
      <c r="W6" s="23">
        <v>2330583</v>
      </c>
      <c r="X6" s="23">
        <v>3911461</v>
      </c>
      <c r="Y6" s="23">
        <v>-1580878</v>
      </c>
      <c r="Z6" s="24">
        <v>-40.42</v>
      </c>
      <c r="AA6" s="25">
        <v>8217267</v>
      </c>
    </row>
    <row r="7" spans="1:27" ht="12.75">
      <c r="A7" s="26" t="s">
        <v>34</v>
      </c>
      <c r="B7" s="20"/>
      <c r="C7" s="21"/>
      <c r="D7" s="21"/>
      <c r="E7" s="22">
        <v>22242322</v>
      </c>
      <c r="F7" s="23">
        <v>22242322</v>
      </c>
      <c r="G7" s="23">
        <v>906481</v>
      </c>
      <c r="H7" s="23">
        <v>825590</v>
      </c>
      <c r="I7" s="23">
        <v>643780</v>
      </c>
      <c r="J7" s="23">
        <v>2375851</v>
      </c>
      <c r="K7" s="23">
        <v>686538</v>
      </c>
      <c r="L7" s="23">
        <v>1006944</v>
      </c>
      <c r="M7" s="23">
        <v>541449</v>
      </c>
      <c r="N7" s="23">
        <v>2234931</v>
      </c>
      <c r="O7" s="23">
        <v>1165810</v>
      </c>
      <c r="P7" s="23">
        <v>583250</v>
      </c>
      <c r="Q7" s="23">
        <v>815055</v>
      </c>
      <c r="R7" s="23">
        <v>2564115</v>
      </c>
      <c r="S7" s="23"/>
      <c r="T7" s="23"/>
      <c r="U7" s="23"/>
      <c r="V7" s="23"/>
      <c r="W7" s="23">
        <v>7174897</v>
      </c>
      <c r="X7" s="23">
        <v>11586093</v>
      </c>
      <c r="Y7" s="23">
        <v>-4411196</v>
      </c>
      <c r="Z7" s="24">
        <v>-38.07</v>
      </c>
      <c r="AA7" s="25">
        <v>22242322</v>
      </c>
    </row>
    <row r="8" spans="1:27" ht="12.75">
      <c r="A8" s="26" t="s">
        <v>35</v>
      </c>
      <c r="B8" s="20"/>
      <c r="C8" s="21">
        <v>4969496</v>
      </c>
      <c r="D8" s="21"/>
      <c r="E8" s="22">
        <v>12949332</v>
      </c>
      <c r="F8" s="23">
        <v>12949332</v>
      </c>
      <c r="G8" s="23">
        <v>801449</v>
      </c>
      <c r="H8" s="23">
        <v>704776</v>
      </c>
      <c r="I8" s="23">
        <v>772628</v>
      </c>
      <c r="J8" s="23">
        <v>2278853</v>
      </c>
      <c r="K8" s="23">
        <v>1946514</v>
      </c>
      <c r="L8" s="23">
        <v>484613</v>
      </c>
      <c r="M8" s="23">
        <v>719224</v>
      </c>
      <c r="N8" s="23">
        <v>3150351</v>
      </c>
      <c r="O8" s="23">
        <v>857425</v>
      </c>
      <c r="P8" s="23">
        <v>441694</v>
      </c>
      <c r="Q8" s="23">
        <v>835560</v>
      </c>
      <c r="R8" s="23">
        <v>2134679</v>
      </c>
      <c r="S8" s="23"/>
      <c r="T8" s="23"/>
      <c r="U8" s="23"/>
      <c r="V8" s="23"/>
      <c r="W8" s="23">
        <v>7563883</v>
      </c>
      <c r="X8" s="23">
        <v>8818629</v>
      </c>
      <c r="Y8" s="23">
        <v>-1254746</v>
      </c>
      <c r="Z8" s="24">
        <v>-14.23</v>
      </c>
      <c r="AA8" s="25">
        <v>12949332</v>
      </c>
    </row>
    <row r="9" spans="1:27" ht="12.75">
      <c r="A9" s="26" t="s">
        <v>36</v>
      </c>
      <c r="B9" s="20"/>
      <c r="C9" s="21">
        <v>277830000</v>
      </c>
      <c r="D9" s="21"/>
      <c r="E9" s="22">
        <v>216514000</v>
      </c>
      <c r="F9" s="23">
        <v>209514000</v>
      </c>
      <c r="G9" s="23">
        <v>88048000</v>
      </c>
      <c r="H9" s="23">
        <v>1062000</v>
      </c>
      <c r="I9" s="23">
        <v>1176000</v>
      </c>
      <c r="J9" s="23">
        <v>90286000</v>
      </c>
      <c r="K9" s="23"/>
      <c r="L9" s="23">
        <v>1514000</v>
      </c>
      <c r="M9" s="23">
        <v>68766000</v>
      </c>
      <c r="N9" s="23">
        <v>70280000</v>
      </c>
      <c r="O9" s="23">
        <v>703000</v>
      </c>
      <c r="P9" s="23">
        <v>422000</v>
      </c>
      <c r="Q9" s="23">
        <v>46777000</v>
      </c>
      <c r="R9" s="23">
        <v>47902000</v>
      </c>
      <c r="S9" s="23"/>
      <c r="T9" s="23"/>
      <c r="U9" s="23"/>
      <c r="V9" s="23"/>
      <c r="W9" s="23">
        <v>208468000</v>
      </c>
      <c r="X9" s="23">
        <v>205305000</v>
      </c>
      <c r="Y9" s="23">
        <v>3163000</v>
      </c>
      <c r="Z9" s="24">
        <v>1.54</v>
      </c>
      <c r="AA9" s="25">
        <v>209514000</v>
      </c>
    </row>
    <row r="10" spans="1:27" ht="12.75">
      <c r="A10" s="26" t="s">
        <v>37</v>
      </c>
      <c r="B10" s="20"/>
      <c r="C10" s="21"/>
      <c r="D10" s="21"/>
      <c r="E10" s="22">
        <v>54976000</v>
      </c>
      <c r="F10" s="23">
        <v>61976000</v>
      </c>
      <c r="G10" s="23">
        <v>20000000</v>
      </c>
      <c r="H10" s="23"/>
      <c r="I10" s="23"/>
      <c r="J10" s="23">
        <v>20000000</v>
      </c>
      <c r="K10" s="23"/>
      <c r="L10" s="23"/>
      <c r="M10" s="23">
        <v>20000000</v>
      </c>
      <c r="N10" s="23">
        <v>20000000</v>
      </c>
      <c r="O10" s="23"/>
      <c r="P10" s="23">
        <v>392000</v>
      </c>
      <c r="Q10" s="23">
        <v>21584000</v>
      </c>
      <c r="R10" s="23">
        <v>21976000</v>
      </c>
      <c r="S10" s="23"/>
      <c r="T10" s="23"/>
      <c r="U10" s="23"/>
      <c r="V10" s="23"/>
      <c r="W10" s="23">
        <v>61976000</v>
      </c>
      <c r="X10" s="23">
        <v>61976000</v>
      </c>
      <c r="Y10" s="23"/>
      <c r="Z10" s="24"/>
      <c r="AA10" s="25">
        <v>61976000</v>
      </c>
    </row>
    <row r="11" spans="1:27" ht="12.75">
      <c r="A11" s="26" t="s">
        <v>38</v>
      </c>
      <c r="B11" s="20"/>
      <c r="C11" s="21">
        <v>13671276</v>
      </c>
      <c r="D11" s="21"/>
      <c r="E11" s="22">
        <v>11811953</v>
      </c>
      <c r="F11" s="23">
        <v>11811953</v>
      </c>
      <c r="G11" s="23">
        <v>947968</v>
      </c>
      <c r="H11" s="23">
        <v>1053616</v>
      </c>
      <c r="I11" s="23">
        <v>1166114</v>
      </c>
      <c r="J11" s="23">
        <v>3167698</v>
      </c>
      <c r="K11" s="23">
        <v>1020443</v>
      </c>
      <c r="L11" s="23">
        <v>1167807</v>
      </c>
      <c r="M11" s="23">
        <v>1110549</v>
      </c>
      <c r="N11" s="23">
        <v>3298799</v>
      </c>
      <c r="O11" s="23">
        <v>891554</v>
      </c>
      <c r="P11" s="23">
        <v>1160463</v>
      </c>
      <c r="Q11" s="23">
        <v>1207928</v>
      </c>
      <c r="R11" s="23">
        <v>3259945</v>
      </c>
      <c r="S11" s="23"/>
      <c r="T11" s="23"/>
      <c r="U11" s="23"/>
      <c r="V11" s="23"/>
      <c r="W11" s="23">
        <v>9726442</v>
      </c>
      <c r="X11" s="23">
        <v>9331051</v>
      </c>
      <c r="Y11" s="23">
        <v>395391</v>
      </c>
      <c r="Z11" s="24">
        <v>4.24</v>
      </c>
      <c r="AA11" s="25">
        <v>11811953</v>
      </c>
    </row>
    <row r="12" spans="1:27" ht="12.75">
      <c r="A12" s="26" t="s">
        <v>39</v>
      </c>
      <c r="B12" s="20"/>
      <c r="C12" s="21"/>
      <c r="D12" s="21"/>
      <c r="E12" s="22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4"/>
      <c r="AA12" s="25"/>
    </row>
    <row r="13" spans="1:27" ht="12.75">
      <c r="A13" s="13" t="s">
        <v>40</v>
      </c>
      <c r="B13" s="20"/>
      <c r="C13" s="21"/>
      <c r="D13" s="21"/>
      <c r="E13" s="22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4"/>
      <c r="AA13" s="25"/>
    </row>
    <row r="14" spans="1:27" ht="12.75">
      <c r="A14" s="26" t="s">
        <v>41</v>
      </c>
      <c r="B14" s="20"/>
      <c r="C14" s="21">
        <v>-164938499</v>
      </c>
      <c r="D14" s="21"/>
      <c r="E14" s="22">
        <v>-188504752</v>
      </c>
      <c r="F14" s="23">
        <v>-186027627</v>
      </c>
      <c r="G14" s="23">
        <v>-11187567</v>
      </c>
      <c r="H14" s="23">
        <v>-13384190</v>
      </c>
      <c r="I14" s="23">
        <v>-13745752</v>
      </c>
      <c r="J14" s="23">
        <v>-38317509</v>
      </c>
      <c r="K14" s="23">
        <v>-27333261</v>
      </c>
      <c r="L14" s="23">
        <v>-11063329</v>
      </c>
      <c r="M14" s="23">
        <v>-15659818</v>
      </c>
      <c r="N14" s="23">
        <v>-54056408</v>
      </c>
      <c r="O14" s="23">
        <v>-11395621</v>
      </c>
      <c r="P14" s="23">
        <v>-12682545</v>
      </c>
      <c r="Q14" s="23">
        <v>-13032120</v>
      </c>
      <c r="R14" s="23">
        <v>-37110286</v>
      </c>
      <c r="S14" s="23"/>
      <c r="T14" s="23"/>
      <c r="U14" s="23"/>
      <c r="V14" s="23"/>
      <c r="W14" s="23">
        <v>-129484203</v>
      </c>
      <c r="X14" s="23">
        <v>-127007121</v>
      </c>
      <c r="Y14" s="23">
        <v>-2477082</v>
      </c>
      <c r="Z14" s="24">
        <v>1.95</v>
      </c>
      <c r="AA14" s="25">
        <v>-186027627</v>
      </c>
    </row>
    <row r="15" spans="1:27" ht="12.75">
      <c r="A15" s="26" t="s">
        <v>42</v>
      </c>
      <c r="B15" s="20"/>
      <c r="C15" s="21"/>
      <c r="D15" s="21"/>
      <c r="E15" s="22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4"/>
      <c r="AA15" s="25"/>
    </row>
    <row r="16" spans="1:27" ht="12.75">
      <c r="A16" s="26" t="s">
        <v>43</v>
      </c>
      <c r="B16" s="20"/>
      <c r="C16" s="21"/>
      <c r="D16" s="21"/>
      <c r="E16" s="22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4"/>
      <c r="AA16" s="25"/>
    </row>
    <row r="17" spans="1:27" ht="12.75">
      <c r="A17" s="27" t="s">
        <v>44</v>
      </c>
      <c r="B17" s="28"/>
      <c r="C17" s="29">
        <f aca="true" t="shared" si="0" ref="C17:Y17">SUM(C6:C16)</f>
        <v>140725078</v>
      </c>
      <c r="D17" s="29">
        <f>SUM(D6:D16)</f>
        <v>0</v>
      </c>
      <c r="E17" s="30">
        <f t="shared" si="0"/>
        <v>138206122</v>
      </c>
      <c r="F17" s="31">
        <f t="shared" si="0"/>
        <v>140683247</v>
      </c>
      <c r="G17" s="31">
        <f t="shared" si="0"/>
        <v>99860700</v>
      </c>
      <c r="H17" s="31">
        <f t="shared" si="0"/>
        <v>-9518841</v>
      </c>
      <c r="I17" s="31">
        <f t="shared" si="0"/>
        <v>-9888123</v>
      </c>
      <c r="J17" s="31">
        <f t="shared" si="0"/>
        <v>80453736</v>
      </c>
      <c r="K17" s="31">
        <f t="shared" si="0"/>
        <v>-23368915</v>
      </c>
      <c r="L17" s="31">
        <f t="shared" si="0"/>
        <v>-6514479</v>
      </c>
      <c r="M17" s="31">
        <f t="shared" si="0"/>
        <v>75772525</v>
      </c>
      <c r="N17" s="31">
        <f t="shared" si="0"/>
        <v>45889131</v>
      </c>
      <c r="O17" s="31">
        <f t="shared" si="0"/>
        <v>-7468672</v>
      </c>
      <c r="P17" s="31">
        <f t="shared" si="0"/>
        <v>-9411954</v>
      </c>
      <c r="Q17" s="31">
        <f t="shared" si="0"/>
        <v>58293361</v>
      </c>
      <c r="R17" s="31">
        <f t="shared" si="0"/>
        <v>41412735</v>
      </c>
      <c r="S17" s="31">
        <f t="shared" si="0"/>
        <v>0</v>
      </c>
      <c r="T17" s="31">
        <f t="shared" si="0"/>
        <v>0</v>
      </c>
      <c r="U17" s="31">
        <f t="shared" si="0"/>
        <v>0</v>
      </c>
      <c r="V17" s="31">
        <f t="shared" si="0"/>
        <v>0</v>
      </c>
      <c r="W17" s="31">
        <f t="shared" si="0"/>
        <v>167755602</v>
      </c>
      <c r="X17" s="31">
        <f t="shared" si="0"/>
        <v>173921113</v>
      </c>
      <c r="Y17" s="31">
        <f t="shared" si="0"/>
        <v>-6165511</v>
      </c>
      <c r="Z17" s="32">
        <f>+IF(X17&lt;&gt;0,+(Y17/X17)*100,0)</f>
        <v>-3.5450043376849822</v>
      </c>
      <c r="AA17" s="33">
        <f>SUM(AA6:AA16)</f>
        <v>140683247</v>
      </c>
    </row>
    <row r="18" spans="1:27" ht="4.5" customHeight="1">
      <c r="A18" s="34"/>
      <c r="B18" s="20"/>
      <c r="C18" s="21"/>
      <c r="D18" s="21"/>
      <c r="E18" s="22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4"/>
      <c r="AA18" s="25"/>
    </row>
    <row r="19" spans="1:27" ht="12.75">
      <c r="A19" s="13" t="s">
        <v>45</v>
      </c>
      <c r="B19" s="20"/>
      <c r="C19" s="21"/>
      <c r="D19" s="21"/>
      <c r="E19" s="22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4"/>
      <c r="AA19" s="25"/>
    </row>
    <row r="20" spans="1:27" ht="12.75">
      <c r="A20" s="13" t="s">
        <v>32</v>
      </c>
      <c r="B20" s="20"/>
      <c r="C20" s="35"/>
      <c r="D20" s="35"/>
      <c r="E20" s="36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8"/>
      <c r="AA20" s="39"/>
    </row>
    <row r="21" spans="1:27" ht="12.75">
      <c r="A21" s="26" t="s">
        <v>46</v>
      </c>
      <c r="B21" s="20"/>
      <c r="C21" s="21"/>
      <c r="D21" s="21"/>
      <c r="E21" s="22">
        <v>106200</v>
      </c>
      <c r="F21" s="23">
        <v>106200</v>
      </c>
      <c r="G21" s="40"/>
      <c r="H21" s="40"/>
      <c r="I21" s="40"/>
      <c r="J21" s="23"/>
      <c r="K21" s="40"/>
      <c r="L21" s="40"/>
      <c r="M21" s="23"/>
      <c r="N21" s="40"/>
      <c r="O21" s="40"/>
      <c r="P21" s="40"/>
      <c r="Q21" s="23"/>
      <c r="R21" s="40"/>
      <c r="S21" s="40"/>
      <c r="T21" s="23"/>
      <c r="U21" s="40"/>
      <c r="V21" s="40"/>
      <c r="W21" s="40"/>
      <c r="X21" s="23"/>
      <c r="Y21" s="40"/>
      <c r="Z21" s="41"/>
      <c r="AA21" s="42">
        <v>106200</v>
      </c>
    </row>
    <row r="22" spans="1:27" ht="12.75">
      <c r="A22" s="26" t="s">
        <v>47</v>
      </c>
      <c r="B22" s="20"/>
      <c r="C22" s="21"/>
      <c r="D22" s="21"/>
      <c r="E22" s="43"/>
      <c r="F22" s="40"/>
      <c r="G22" s="23"/>
      <c r="H22" s="23"/>
      <c r="I22" s="23"/>
      <c r="J22" s="23"/>
      <c r="K22" s="23"/>
      <c r="L22" s="23"/>
      <c r="M22" s="40"/>
      <c r="N22" s="23"/>
      <c r="O22" s="23"/>
      <c r="P22" s="23"/>
      <c r="Q22" s="23"/>
      <c r="R22" s="23"/>
      <c r="S22" s="23"/>
      <c r="T22" s="40"/>
      <c r="U22" s="23"/>
      <c r="V22" s="23"/>
      <c r="W22" s="23"/>
      <c r="X22" s="23"/>
      <c r="Y22" s="23"/>
      <c r="Z22" s="24"/>
      <c r="AA22" s="25"/>
    </row>
    <row r="23" spans="1:27" ht="12.75">
      <c r="A23" s="26" t="s">
        <v>48</v>
      </c>
      <c r="B23" s="20"/>
      <c r="C23" s="44"/>
      <c r="D23" s="44"/>
      <c r="E23" s="22"/>
      <c r="F23" s="23"/>
      <c r="G23" s="40"/>
      <c r="H23" s="40"/>
      <c r="I23" s="40"/>
      <c r="J23" s="23"/>
      <c r="K23" s="40"/>
      <c r="L23" s="40"/>
      <c r="M23" s="23"/>
      <c r="N23" s="40"/>
      <c r="O23" s="40"/>
      <c r="P23" s="40"/>
      <c r="Q23" s="23"/>
      <c r="R23" s="40"/>
      <c r="S23" s="40"/>
      <c r="T23" s="23"/>
      <c r="U23" s="40"/>
      <c r="V23" s="40"/>
      <c r="W23" s="40"/>
      <c r="X23" s="23"/>
      <c r="Y23" s="40"/>
      <c r="Z23" s="41"/>
      <c r="AA23" s="42"/>
    </row>
    <row r="24" spans="1:27" ht="12.75">
      <c r="A24" s="26" t="s">
        <v>49</v>
      </c>
      <c r="B24" s="20"/>
      <c r="C24" s="21"/>
      <c r="D24" s="21"/>
      <c r="E24" s="22">
        <v>17488656</v>
      </c>
      <c r="F24" s="23">
        <v>29661796</v>
      </c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4"/>
      <c r="AA24" s="25">
        <v>29661796</v>
      </c>
    </row>
    <row r="25" spans="1:27" ht="12.75">
      <c r="A25" s="13" t="s">
        <v>40</v>
      </c>
      <c r="B25" s="20"/>
      <c r="C25" s="21"/>
      <c r="D25" s="21"/>
      <c r="E25" s="22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4"/>
      <c r="AA25" s="25"/>
    </row>
    <row r="26" spans="1:27" ht="12.75">
      <c r="A26" s="26" t="s">
        <v>50</v>
      </c>
      <c r="B26" s="20"/>
      <c r="C26" s="21">
        <v>-174535735</v>
      </c>
      <c r="D26" s="21"/>
      <c r="E26" s="22">
        <v>-141810121</v>
      </c>
      <c r="F26" s="23">
        <v>-159810121</v>
      </c>
      <c r="G26" s="23">
        <v>-10903603</v>
      </c>
      <c r="H26" s="23">
        <v>-12388665</v>
      </c>
      <c r="I26" s="23">
        <v>-13526262</v>
      </c>
      <c r="J26" s="23">
        <v>-36818530</v>
      </c>
      <c r="K26" s="23">
        <v>-10894836</v>
      </c>
      <c r="L26" s="23">
        <v>-1084275</v>
      </c>
      <c r="M26" s="23">
        <v>-19464168</v>
      </c>
      <c r="N26" s="23">
        <v>-31443279</v>
      </c>
      <c r="O26" s="23">
        <v>-4294231</v>
      </c>
      <c r="P26" s="23">
        <v>-5575733</v>
      </c>
      <c r="Q26" s="23">
        <v>-1811930</v>
      </c>
      <c r="R26" s="23">
        <v>-11681894</v>
      </c>
      <c r="S26" s="23"/>
      <c r="T26" s="23"/>
      <c r="U26" s="23"/>
      <c r="V26" s="23"/>
      <c r="W26" s="23">
        <v>-79943703</v>
      </c>
      <c r="X26" s="23">
        <v>-103002430</v>
      </c>
      <c r="Y26" s="23">
        <v>23058727</v>
      </c>
      <c r="Z26" s="24">
        <v>-22.39</v>
      </c>
      <c r="AA26" s="25">
        <v>-159810121</v>
      </c>
    </row>
    <row r="27" spans="1:27" ht="12.75">
      <c r="A27" s="27" t="s">
        <v>51</v>
      </c>
      <c r="B27" s="28"/>
      <c r="C27" s="29">
        <f aca="true" t="shared" si="1" ref="C27:Y27">SUM(C21:C26)</f>
        <v>-174535735</v>
      </c>
      <c r="D27" s="29">
        <f>SUM(D21:D26)</f>
        <v>0</v>
      </c>
      <c r="E27" s="30">
        <f t="shared" si="1"/>
        <v>-124215265</v>
      </c>
      <c r="F27" s="31">
        <f t="shared" si="1"/>
        <v>-130042125</v>
      </c>
      <c r="G27" s="31">
        <f t="shared" si="1"/>
        <v>-10903603</v>
      </c>
      <c r="H27" s="31">
        <f t="shared" si="1"/>
        <v>-12388665</v>
      </c>
      <c r="I27" s="31">
        <f t="shared" si="1"/>
        <v>-13526262</v>
      </c>
      <c r="J27" s="31">
        <f t="shared" si="1"/>
        <v>-36818530</v>
      </c>
      <c r="K27" s="31">
        <f t="shared" si="1"/>
        <v>-10894836</v>
      </c>
      <c r="L27" s="31">
        <f t="shared" si="1"/>
        <v>-1084275</v>
      </c>
      <c r="M27" s="31">
        <f t="shared" si="1"/>
        <v>-19464168</v>
      </c>
      <c r="N27" s="31">
        <f t="shared" si="1"/>
        <v>-31443279</v>
      </c>
      <c r="O27" s="31">
        <f t="shared" si="1"/>
        <v>-4294231</v>
      </c>
      <c r="P27" s="31">
        <f t="shared" si="1"/>
        <v>-5575733</v>
      </c>
      <c r="Q27" s="31">
        <f t="shared" si="1"/>
        <v>-1811930</v>
      </c>
      <c r="R27" s="31">
        <f t="shared" si="1"/>
        <v>-11681894</v>
      </c>
      <c r="S27" s="31">
        <f t="shared" si="1"/>
        <v>0</v>
      </c>
      <c r="T27" s="31">
        <f t="shared" si="1"/>
        <v>0</v>
      </c>
      <c r="U27" s="31">
        <f t="shared" si="1"/>
        <v>0</v>
      </c>
      <c r="V27" s="31">
        <f t="shared" si="1"/>
        <v>0</v>
      </c>
      <c r="W27" s="31">
        <f t="shared" si="1"/>
        <v>-79943703</v>
      </c>
      <c r="X27" s="31">
        <f t="shared" si="1"/>
        <v>-103002430</v>
      </c>
      <c r="Y27" s="31">
        <f t="shared" si="1"/>
        <v>23058727</v>
      </c>
      <c r="Z27" s="32">
        <f>+IF(X27&lt;&gt;0,+(Y27/X27)*100,0)</f>
        <v>-22.386585442692954</v>
      </c>
      <c r="AA27" s="33">
        <f>SUM(AA21:AA26)</f>
        <v>-130042125</v>
      </c>
    </row>
    <row r="28" spans="1:27" ht="4.5" customHeight="1">
      <c r="A28" s="34"/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2.75">
      <c r="A29" s="13" t="s">
        <v>52</v>
      </c>
      <c r="B29" s="20"/>
      <c r="C29" s="21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2.75">
      <c r="A30" s="13" t="s">
        <v>32</v>
      </c>
      <c r="B30" s="20"/>
      <c r="C30" s="21"/>
      <c r="D30" s="21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5"/>
    </row>
    <row r="31" spans="1:27" ht="12.75">
      <c r="A31" s="26" t="s">
        <v>53</v>
      </c>
      <c r="B31" s="20"/>
      <c r="C31" s="21"/>
      <c r="D31" s="21"/>
      <c r="E31" s="22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4"/>
      <c r="AA31" s="25"/>
    </row>
    <row r="32" spans="1:27" ht="12.75">
      <c r="A32" s="26" t="s">
        <v>54</v>
      </c>
      <c r="B32" s="20"/>
      <c r="C32" s="21"/>
      <c r="D32" s="21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4"/>
      <c r="AA32" s="25"/>
    </row>
    <row r="33" spans="1:27" ht="12.75">
      <c r="A33" s="26" t="s">
        <v>55</v>
      </c>
      <c r="B33" s="20"/>
      <c r="C33" s="21"/>
      <c r="D33" s="21"/>
      <c r="E33" s="22"/>
      <c r="F33" s="23"/>
      <c r="G33" s="23"/>
      <c r="H33" s="40"/>
      <c r="I33" s="40"/>
      <c r="J33" s="40"/>
      <c r="K33" s="23"/>
      <c r="L33" s="23"/>
      <c r="M33" s="23"/>
      <c r="N33" s="23"/>
      <c r="O33" s="40"/>
      <c r="P33" s="40"/>
      <c r="Q33" s="40"/>
      <c r="R33" s="23"/>
      <c r="S33" s="23"/>
      <c r="T33" s="23"/>
      <c r="U33" s="23"/>
      <c r="V33" s="40"/>
      <c r="W33" s="40"/>
      <c r="X33" s="40"/>
      <c r="Y33" s="23"/>
      <c r="Z33" s="24"/>
      <c r="AA33" s="25"/>
    </row>
    <row r="34" spans="1:27" ht="12.75">
      <c r="A34" s="13" t="s">
        <v>40</v>
      </c>
      <c r="B34" s="20"/>
      <c r="C34" s="21"/>
      <c r="D34" s="21"/>
      <c r="E34" s="22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4"/>
      <c r="AA34" s="25"/>
    </row>
    <row r="35" spans="1:27" ht="12.75">
      <c r="A35" s="26" t="s">
        <v>56</v>
      </c>
      <c r="B35" s="20"/>
      <c r="C35" s="21"/>
      <c r="D35" s="21"/>
      <c r="E35" s="22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4"/>
      <c r="AA35" s="25"/>
    </row>
    <row r="36" spans="1:27" ht="12.75">
      <c r="A36" s="27" t="s">
        <v>57</v>
      </c>
      <c r="B36" s="28"/>
      <c r="C36" s="29">
        <f aca="true" t="shared" si="2" ref="C36:Y36">SUM(C31:C35)</f>
        <v>0</v>
      </c>
      <c r="D36" s="29">
        <f>SUM(D31:D35)</f>
        <v>0</v>
      </c>
      <c r="E36" s="30">
        <f t="shared" si="2"/>
        <v>0</v>
      </c>
      <c r="F36" s="31">
        <f t="shared" si="2"/>
        <v>0</v>
      </c>
      <c r="G36" s="31">
        <f t="shared" si="2"/>
        <v>0</v>
      </c>
      <c r="H36" s="31">
        <f t="shared" si="2"/>
        <v>0</v>
      </c>
      <c r="I36" s="31">
        <f t="shared" si="2"/>
        <v>0</v>
      </c>
      <c r="J36" s="31">
        <f t="shared" si="2"/>
        <v>0</v>
      </c>
      <c r="K36" s="31">
        <f t="shared" si="2"/>
        <v>0</v>
      </c>
      <c r="L36" s="31">
        <f t="shared" si="2"/>
        <v>0</v>
      </c>
      <c r="M36" s="31">
        <f t="shared" si="2"/>
        <v>0</v>
      </c>
      <c r="N36" s="31">
        <f t="shared" si="2"/>
        <v>0</v>
      </c>
      <c r="O36" s="31">
        <f t="shared" si="2"/>
        <v>0</v>
      </c>
      <c r="P36" s="31">
        <f t="shared" si="2"/>
        <v>0</v>
      </c>
      <c r="Q36" s="31">
        <f t="shared" si="2"/>
        <v>0</v>
      </c>
      <c r="R36" s="31">
        <f t="shared" si="2"/>
        <v>0</v>
      </c>
      <c r="S36" s="31">
        <f t="shared" si="2"/>
        <v>0</v>
      </c>
      <c r="T36" s="31">
        <f t="shared" si="2"/>
        <v>0</v>
      </c>
      <c r="U36" s="31">
        <f t="shared" si="2"/>
        <v>0</v>
      </c>
      <c r="V36" s="31">
        <f t="shared" si="2"/>
        <v>0</v>
      </c>
      <c r="W36" s="31">
        <f t="shared" si="2"/>
        <v>0</v>
      </c>
      <c r="X36" s="31">
        <f t="shared" si="2"/>
        <v>0</v>
      </c>
      <c r="Y36" s="31">
        <f t="shared" si="2"/>
        <v>0</v>
      </c>
      <c r="Z36" s="32">
        <f>+IF(X36&lt;&gt;0,+(Y36/X36)*100,0)</f>
        <v>0</v>
      </c>
      <c r="AA36" s="33">
        <f>SUM(AA31:AA35)</f>
        <v>0</v>
      </c>
    </row>
    <row r="37" spans="1:27" ht="4.5" customHeight="1">
      <c r="A37" s="34"/>
      <c r="B37" s="20"/>
      <c r="C37" s="21"/>
      <c r="D37" s="21"/>
      <c r="E37" s="22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4"/>
      <c r="AA37" s="25"/>
    </row>
    <row r="38" spans="1:27" ht="12.75">
      <c r="A38" s="13" t="s">
        <v>58</v>
      </c>
      <c r="B38" s="20"/>
      <c r="C38" s="35">
        <f aca="true" t="shared" si="3" ref="C38:Y38">+C17+C27+C36</f>
        <v>-33810657</v>
      </c>
      <c r="D38" s="35">
        <f>+D17+D27+D36</f>
        <v>0</v>
      </c>
      <c r="E38" s="36">
        <f t="shared" si="3"/>
        <v>13990857</v>
      </c>
      <c r="F38" s="37">
        <f t="shared" si="3"/>
        <v>10641122</v>
      </c>
      <c r="G38" s="37">
        <f t="shared" si="3"/>
        <v>88957097</v>
      </c>
      <c r="H38" s="37">
        <f t="shared" si="3"/>
        <v>-21907506</v>
      </c>
      <c r="I38" s="37">
        <f t="shared" si="3"/>
        <v>-23414385</v>
      </c>
      <c r="J38" s="37">
        <f t="shared" si="3"/>
        <v>43635206</v>
      </c>
      <c r="K38" s="37">
        <f t="shared" si="3"/>
        <v>-34263751</v>
      </c>
      <c r="L38" s="37">
        <f t="shared" si="3"/>
        <v>-7598754</v>
      </c>
      <c r="M38" s="37">
        <f t="shared" si="3"/>
        <v>56308357</v>
      </c>
      <c r="N38" s="37">
        <f t="shared" si="3"/>
        <v>14445852</v>
      </c>
      <c r="O38" s="37">
        <f t="shared" si="3"/>
        <v>-11762903</v>
      </c>
      <c r="P38" s="37">
        <f t="shared" si="3"/>
        <v>-14987687</v>
      </c>
      <c r="Q38" s="37">
        <f t="shared" si="3"/>
        <v>56481431</v>
      </c>
      <c r="R38" s="37">
        <f t="shared" si="3"/>
        <v>29730841</v>
      </c>
      <c r="S38" s="37">
        <f t="shared" si="3"/>
        <v>0</v>
      </c>
      <c r="T38" s="37">
        <f t="shared" si="3"/>
        <v>0</v>
      </c>
      <c r="U38" s="37">
        <f t="shared" si="3"/>
        <v>0</v>
      </c>
      <c r="V38" s="37">
        <f t="shared" si="3"/>
        <v>0</v>
      </c>
      <c r="W38" s="37">
        <f t="shared" si="3"/>
        <v>87811899</v>
      </c>
      <c r="X38" s="37">
        <f t="shared" si="3"/>
        <v>70918683</v>
      </c>
      <c r="Y38" s="37">
        <f t="shared" si="3"/>
        <v>16893216</v>
      </c>
      <c r="Z38" s="38">
        <f>+IF(X38&lt;&gt;0,+(Y38/X38)*100,0)</f>
        <v>23.820543875582125</v>
      </c>
      <c r="AA38" s="39">
        <f>+AA17+AA27+AA36</f>
        <v>10641122</v>
      </c>
    </row>
    <row r="39" spans="1:27" ht="12.75">
      <c r="A39" s="26" t="s">
        <v>59</v>
      </c>
      <c r="B39" s="20"/>
      <c r="C39" s="35">
        <v>94525018</v>
      </c>
      <c r="D39" s="35"/>
      <c r="E39" s="36">
        <v>9445000</v>
      </c>
      <c r="F39" s="37">
        <v>1234015</v>
      </c>
      <c r="G39" s="37">
        <v>1234015</v>
      </c>
      <c r="H39" s="37">
        <v>90191112</v>
      </c>
      <c r="I39" s="37">
        <v>68283606</v>
      </c>
      <c r="J39" s="37">
        <v>1234015</v>
      </c>
      <c r="K39" s="37">
        <v>44869221</v>
      </c>
      <c r="L39" s="37">
        <v>10605470</v>
      </c>
      <c r="M39" s="37">
        <v>3006716</v>
      </c>
      <c r="N39" s="37">
        <v>44869221</v>
      </c>
      <c r="O39" s="37">
        <v>59315073</v>
      </c>
      <c r="P39" s="37">
        <v>47552170</v>
      </c>
      <c r="Q39" s="37">
        <v>32564483</v>
      </c>
      <c r="R39" s="37">
        <v>59315073</v>
      </c>
      <c r="S39" s="37"/>
      <c r="T39" s="37"/>
      <c r="U39" s="37"/>
      <c r="V39" s="37"/>
      <c r="W39" s="37">
        <v>1234015</v>
      </c>
      <c r="X39" s="37">
        <v>1234015</v>
      </c>
      <c r="Y39" s="37"/>
      <c r="Z39" s="38"/>
      <c r="AA39" s="39">
        <v>1234015</v>
      </c>
    </row>
    <row r="40" spans="1:27" ht="12.75">
      <c r="A40" s="45" t="s">
        <v>60</v>
      </c>
      <c r="B40" s="46"/>
      <c r="C40" s="47">
        <v>60714361</v>
      </c>
      <c r="D40" s="47"/>
      <c r="E40" s="48">
        <v>23435857</v>
      </c>
      <c r="F40" s="49">
        <v>11875137</v>
      </c>
      <c r="G40" s="49">
        <v>90191112</v>
      </c>
      <c r="H40" s="49">
        <v>68283606</v>
      </c>
      <c r="I40" s="49">
        <v>44869221</v>
      </c>
      <c r="J40" s="49">
        <v>44869221</v>
      </c>
      <c r="K40" s="49">
        <v>10605470</v>
      </c>
      <c r="L40" s="49">
        <v>3006716</v>
      </c>
      <c r="M40" s="49">
        <v>59315073</v>
      </c>
      <c r="N40" s="49">
        <v>59315073</v>
      </c>
      <c r="O40" s="49">
        <v>47552170</v>
      </c>
      <c r="P40" s="49">
        <v>32564483</v>
      </c>
      <c r="Q40" s="49">
        <v>89045914</v>
      </c>
      <c r="R40" s="49">
        <v>89045914</v>
      </c>
      <c r="S40" s="49"/>
      <c r="T40" s="49"/>
      <c r="U40" s="49"/>
      <c r="V40" s="49"/>
      <c r="W40" s="49">
        <v>89045914</v>
      </c>
      <c r="X40" s="49">
        <v>72152698</v>
      </c>
      <c r="Y40" s="49">
        <v>16893216</v>
      </c>
      <c r="Z40" s="50">
        <v>23.41</v>
      </c>
      <c r="AA40" s="51">
        <v>11875137</v>
      </c>
    </row>
    <row r="41" spans="1:27" ht="12.75">
      <c r="A41" s="52" t="s">
        <v>88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  <row r="42" spans="1:27" ht="12.75">
      <c r="A42" s="54" t="s">
        <v>89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</row>
    <row r="43" spans="1:27" ht="12.75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A4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2" t="s">
        <v>79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90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2.7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2.7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2.75">
      <c r="A6" s="26" t="s">
        <v>33</v>
      </c>
      <c r="B6" s="20"/>
      <c r="C6" s="21"/>
      <c r="D6" s="21"/>
      <c r="E6" s="22">
        <v>50971704</v>
      </c>
      <c r="F6" s="23">
        <v>50971704</v>
      </c>
      <c r="G6" s="23">
        <v>4974842</v>
      </c>
      <c r="H6" s="23">
        <v>4983206</v>
      </c>
      <c r="I6" s="23">
        <v>4960117</v>
      </c>
      <c r="J6" s="23">
        <v>14918165</v>
      </c>
      <c r="K6" s="23">
        <v>5002102</v>
      </c>
      <c r="L6" s="23">
        <v>5076593</v>
      </c>
      <c r="M6" s="23">
        <v>5033820</v>
      </c>
      <c r="N6" s="23">
        <v>15112515</v>
      </c>
      <c r="O6" s="23">
        <v>4423889</v>
      </c>
      <c r="P6" s="23"/>
      <c r="Q6" s="23"/>
      <c r="R6" s="23">
        <v>4423889</v>
      </c>
      <c r="S6" s="23"/>
      <c r="T6" s="23"/>
      <c r="U6" s="23"/>
      <c r="V6" s="23"/>
      <c r="W6" s="23">
        <v>34454569</v>
      </c>
      <c r="X6" s="23">
        <v>38228778</v>
      </c>
      <c r="Y6" s="23">
        <v>-3774209</v>
      </c>
      <c r="Z6" s="24">
        <v>-9.87</v>
      </c>
      <c r="AA6" s="25">
        <v>50971704</v>
      </c>
    </row>
    <row r="7" spans="1:27" ht="12.75">
      <c r="A7" s="26" t="s">
        <v>34</v>
      </c>
      <c r="B7" s="20"/>
      <c r="C7" s="21"/>
      <c r="D7" s="21"/>
      <c r="E7" s="22">
        <v>291571992</v>
      </c>
      <c r="F7" s="23">
        <v>291571992</v>
      </c>
      <c r="G7" s="23">
        <v>26437408</v>
      </c>
      <c r="H7" s="23">
        <v>27029302</v>
      </c>
      <c r="I7" s="23">
        <v>23415948</v>
      </c>
      <c r="J7" s="23">
        <v>76882658</v>
      </c>
      <c r="K7" s="23">
        <v>26324784</v>
      </c>
      <c r="L7" s="23">
        <v>26679897</v>
      </c>
      <c r="M7" s="23">
        <v>27488094</v>
      </c>
      <c r="N7" s="23">
        <v>80492775</v>
      </c>
      <c r="O7" s="23">
        <v>25494843</v>
      </c>
      <c r="P7" s="23"/>
      <c r="Q7" s="23"/>
      <c r="R7" s="23">
        <v>25494843</v>
      </c>
      <c r="S7" s="23"/>
      <c r="T7" s="23"/>
      <c r="U7" s="23"/>
      <c r="V7" s="23"/>
      <c r="W7" s="23">
        <v>182870276</v>
      </c>
      <c r="X7" s="23">
        <v>218678994</v>
      </c>
      <c r="Y7" s="23">
        <v>-35808718</v>
      </c>
      <c r="Z7" s="24">
        <v>-16.38</v>
      </c>
      <c r="AA7" s="25">
        <v>291571992</v>
      </c>
    </row>
    <row r="8" spans="1:27" ht="12.75">
      <c r="A8" s="26" t="s">
        <v>35</v>
      </c>
      <c r="B8" s="20"/>
      <c r="C8" s="21"/>
      <c r="D8" s="21"/>
      <c r="E8" s="22">
        <v>19291500</v>
      </c>
      <c r="F8" s="23">
        <v>19291500</v>
      </c>
      <c r="G8" s="23">
        <v>160363</v>
      </c>
      <c r="H8" s="23">
        <v>409674</v>
      </c>
      <c r="I8" s="23">
        <v>2739296</v>
      </c>
      <c r="J8" s="23">
        <v>3309333</v>
      </c>
      <c r="K8" s="23">
        <v>356126</v>
      </c>
      <c r="L8" s="23">
        <v>258578</v>
      </c>
      <c r="M8" s="23">
        <v>2342585</v>
      </c>
      <c r="N8" s="23">
        <v>2957289</v>
      </c>
      <c r="O8" s="23">
        <v>513130</v>
      </c>
      <c r="P8" s="23"/>
      <c r="Q8" s="23"/>
      <c r="R8" s="23">
        <v>513130</v>
      </c>
      <c r="S8" s="23"/>
      <c r="T8" s="23"/>
      <c r="U8" s="23"/>
      <c r="V8" s="23"/>
      <c r="W8" s="23">
        <v>6779752</v>
      </c>
      <c r="X8" s="23">
        <v>14468625</v>
      </c>
      <c r="Y8" s="23">
        <v>-7688873</v>
      </c>
      <c r="Z8" s="24">
        <v>-53.14</v>
      </c>
      <c r="AA8" s="25">
        <v>19291500</v>
      </c>
    </row>
    <row r="9" spans="1:27" ht="12.75">
      <c r="A9" s="26" t="s">
        <v>36</v>
      </c>
      <c r="B9" s="20"/>
      <c r="C9" s="21"/>
      <c r="D9" s="21"/>
      <c r="E9" s="22">
        <v>364452852</v>
      </c>
      <c r="F9" s="23">
        <v>364452852</v>
      </c>
      <c r="G9" s="23">
        <v>145048000</v>
      </c>
      <c r="H9" s="23">
        <v>518000</v>
      </c>
      <c r="I9" s="23">
        <v>-1060223</v>
      </c>
      <c r="J9" s="23">
        <v>144505777</v>
      </c>
      <c r="K9" s="23"/>
      <c r="L9" s="23">
        <v>447265</v>
      </c>
      <c r="M9" s="23">
        <v>99832243</v>
      </c>
      <c r="N9" s="23">
        <v>100279508</v>
      </c>
      <c r="O9" s="23"/>
      <c r="P9" s="23"/>
      <c r="Q9" s="23"/>
      <c r="R9" s="23"/>
      <c r="S9" s="23"/>
      <c r="T9" s="23"/>
      <c r="U9" s="23"/>
      <c r="V9" s="23"/>
      <c r="W9" s="23">
        <v>244785285</v>
      </c>
      <c r="X9" s="23">
        <v>273339639</v>
      </c>
      <c r="Y9" s="23">
        <v>-28554354</v>
      </c>
      <c r="Z9" s="24">
        <v>-10.45</v>
      </c>
      <c r="AA9" s="25">
        <v>364452852</v>
      </c>
    </row>
    <row r="10" spans="1:27" ht="12.75">
      <c r="A10" s="26" t="s">
        <v>37</v>
      </c>
      <c r="B10" s="20"/>
      <c r="C10" s="21"/>
      <c r="D10" s="21"/>
      <c r="E10" s="22">
        <v>318486000</v>
      </c>
      <c r="F10" s="23">
        <v>318486000</v>
      </c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>
        <v>238864500</v>
      </c>
      <c r="Y10" s="23">
        <v>-238864500</v>
      </c>
      <c r="Z10" s="24">
        <v>-100</v>
      </c>
      <c r="AA10" s="25">
        <v>318486000</v>
      </c>
    </row>
    <row r="11" spans="1:27" ht="12.75">
      <c r="A11" s="26" t="s">
        <v>38</v>
      </c>
      <c r="B11" s="20"/>
      <c r="C11" s="21"/>
      <c r="D11" s="21"/>
      <c r="E11" s="22">
        <v>36024672</v>
      </c>
      <c r="F11" s="23">
        <v>36024672</v>
      </c>
      <c r="G11" s="23">
        <v>-104869</v>
      </c>
      <c r="H11" s="23">
        <v>2712030</v>
      </c>
      <c r="I11" s="23">
        <v>2612732</v>
      </c>
      <c r="J11" s="23">
        <v>5219893</v>
      </c>
      <c r="K11" s="23">
        <v>3332439</v>
      </c>
      <c r="L11" s="23">
        <v>3463794</v>
      </c>
      <c r="M11" s="23">
        <v>2600459</v>
      </c>
      <c r="N11" s="23">
        <v>9396692</v>
      </c>
      <c r="O11" s="23">
        <v>2205576</v>
      </c>
      <c r="P11" s="23"/>
      <c r="Q11" s="23"/>
      <c r="R11" s="23">
        <v>2205576</v>
      </c>
      <c r="S11" s="23"/>
      <c r="T11" s="23"/>
      <c r="U11" s="23"/>
      <c r="V11" s="23"/>
      <c r="W11" s="23">
        <v>16822161</v>
      </c>
      <c r="X11" s="23">
        <v>27018504</v>
      </c>
      <c r="Y11" s="23">
        <v>-10196343</v>
      </c>
      <c r="Z11" s="24">
        <v>-37.74</v>
      </c>
      <c r="AA11" s="25">
        <v>36024672</v>
      </c>
    </row>
    <row r="12" spans="1:27" ht="12.75">
      <c r="A12" s="26" t="s">
        <v>39</v>
      </c>
      <c r="B12" s="20"/>
      <c r="C12" s="21"/>
      <c r="D12" s="21"/>
      <c r="E12" s="22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4"/>
      <c r="AA12" s="25"/>
    </row>
    <row r="13" spans="1:27" ht="12.75">
      <c r="A13" s="13" t="s">
        <v>40</v>
      </c>
      <c r="B13" s="20"/>
      <c r="C13" s="21"/>
      <c r="D13" s="21"/>
      <c r="E13" s="22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4"/>
      <c r="AA13" s="25"/>
    </row>
    <row r="14" spans="1:27" ht="12.75">
      <c r="A14" s="26" t="s">
        <v>41</v>
      </c>
      <c r="B14" s="20"/>
      <c r="C14" s="21"/>
      <c r="D14" s="21"/>
      <c r="E14" s="22">
        <v>-704074488</v>
      </c>
      <c r="F14" s="23">
        <v>-704074488</v>
      </c>
      <c r="G14" s="23">
        <v>-45290129</v>
      </c>
      <c r="H14" s="23">
        <v>-57762446</v>
      </c>
      <c r="I14" s="23">
        <v>-57021895</v>
      </c>
      <c r="J14" s="23">
        <v>-160074470</v>
      </c>
      <c r="K14" s="23">
        <v>-67286136</v>
      </c>
      <c r="L14" s="23">
        <v>-84174786</v>
      </c>
      <c r="M14" s="23">
        <v>-64539564</v>
      </c>
      <c r="N14" s="23">
        <v>-216000486</v>
      </c>
      <c r="O14" s="23">
        <v>-48121843</v>
      </c>
      <c r="P14" s="23"/>
      <c r="Q14" s="23"/>
      <c r="R14" s="23">
        <v>-48121843</v>
      </c>
      <c r="S14" s="23"/>
      <c r="T14" s="23"/>
      <c r="U14" s="23"/>
      <c r="V14" s="23"/>
      <c r="W14" s="23">
        <v>-424196799</v>
      </c>
      <c r="X14" s="23">
        <v>-528055866</v>
      </c>
      <c r="Y14" s="23">
        <v>103859067</v>
      </c>
      <c r="Z14" s="24">
        <v>-19.67</v>
      </c>
      <c r="AA14" s="25">
        <v>-704074488</v>
      </c>
    </row>
    <row r="15" spans="1:27" ht="12.75">
      <c r="A15" s="26" t="s">
        <v>42</v>
      </c>
      <c r="B15" s="20"/>
      <c r="C15" s="21"/>
      <c r="D15" s="21"/>
      <c r="E15" s="22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4"/>
      <c r="AA15" s="25"/>
    </row>
    <row r="16" spans="1:27" ht="12.75">
      <c r="A16" s="26" t="s">
        <v>43</v>
      </c>
      <c r="B16" s="20"/>
      <c r="C16" s="21"/>
      <c r="D16" s="21"/>
      <c r="E16" s="22">
        <v>-29414760</v>
      </c>
      <c r="F16" s="23">
        <v>-29414760</v>
      </c>
      <c r="G16" s="23">
        <v>-494192</v>
      </c>
      <c r="H16" s="23">
        <v>-941920</v>
      </c>
      <c r="I16" s="23">
        <v>-823584</v>
      </c>
      <c r="J16" s="23">
        <v>-2259696</v>
      </c>
      <c r="K16" s="23">
        <v>-1462025</v>
      </c>
      <c r="L16" s="23">
        <v>-126025</v>
      </c>
      <c r="M16" s="23">
        <v>-477196</v>
      </c>
      <c r="N16" s="23">
        <v>-2065246</v>
      </c>
      <c r="O16" s="23">
        <v>-1274333</v>
      </c>
      <c r="P16" s="23"/>
      <c r="Q16" s="23"/>
      <c r="R16" s="23">
        <v>-1274333</v>
      </c>
      <c r="S16" s="23"/>
      <c r="T16" s="23"/>
      <c r="U16" s="23"/>
      <c r="V16" s="23"/>
      <c r="W16" s="23">
        <v>-5599275</v>
      </c>
      <c r="X16" s="23">
        <v>-22061070</v>
      </c>
      <c r="Y16" s="23">
        <v>16461795</v>
      </c>
      <c r="Z16" s="24">
        <v>-74.62</v>
      </c>
      <c r="AA16" s="25">
        <v>-29414760</v>
      </c>
    </row>
    <row r="17" spans="1:27" ht="12.75">
      <c r="A17" s="27" t="s">
        <v>44</v>
      </c>
      <c r="B17" s="28"/>
      <c r="C17" s="29">
        <f aca="true" t="shared" si="0" ref="C17:Y17">SUM(C6:C16)</f>
        <v>0</v>
      </c>
      <c r="D17" s="29">
        <f>SUM(D6:D16)</f>
        <v>0</v>
      </c>
      <c r="E17" s="30">
        <f t="shared" si="0"/>
        <v>347309472</v>
      </c>
      <c r="F17" s="31">
        <f t="shared" si="0"/>
        <v>347309472</v>
      </c>
      <c r="G17" s="31">
        <f t="shared" si="0"/>
        <v>130731423</v>
      </c>
      <c r="H17" s="31">
        <f t="shared" si="0"/>
        <v>-23052154</v>
      </c>
      <c r="I17" s="31">
        <f t="shared" si="0"/>
        <v>-25177609</v>
      </c>
      <c r="J17" s="31">
        <f t="shared" si="0"/>
        <v>82501660</v>
      </c>
      <c r="K17" s="31">
        <f t="shared" si="0"/>
        <v>-33732710</v>
      </c>
      <c r="L17" s="31">
        <f t="shared" si="0"/>
        <v>-48374684</v>
      </c>
      <c r="M17" s="31">
        <f t="shared" si="0"/>
        <v>72280441</v>
      </c>
      <c r="N17" s="31">
        <f t="shared" si="0"/>
        <v>-9826953</v>
      </c>
      <c r="O17" s="31">
        <f t="shared" si="0"/>
        <v>-16758738</v>
      </c>
      <c r="P17" s="31">
        <f t="shared" si="0"/>
        <v>0</v>
      </c>
      <c r="Q17" s="31">
        <f t="shared" si="0"/>
        <v>0</v>
      </c>
      <c r="R17" s="31">
        <f t="shared" si="0"/>
        <v>-16758738</v>
      </c>
      <c r="S17" s="31">
        <f t="shared" si="0"/>
        <v>0</v>
      </c>
      <c r="T17" s="31">
        <f t="shared" si="0"/>
        <v>0</v>
      </c>
      <c r="U17" s="31">
        <f t="shared" si="0"/>
        <v>0</v>
      </c>
      <c r="V17" s="31">
        <f t="shared" si="0"/>
        <v>0</v>
      </c>
      <c r="W17" s="31">
        <f t="shared" si="0"/>
        <v>55915969</v>
      </c>
      <c r="X17" s="31">
        <f t="shared" si="0"/>
        <v>260482104</v>
      </c>
      <c r="Y17" s="31">
        <f t="shared" si="0"/>
        <v>-204566135</v>
      </c>
      <c r="Z17" s="32">
        <f>+IF(X17&lt;&gt;0,+(Y17/X17)*100,0)</f>
        <v>-78.53366195168633</v>
      </c>
      <c r="AA17" s="33">
        <f>SUM(AA6:AA16)</f>
        <v>347309472</v>
      </c>
    </row>
    <row r="18" spans="1:27" ht="4.5" customHeight="1">
      <c r="A18" s="34"/>
      <c r="B18" s="20"/>
      <c r="C18" s="21"/>
      <c r="D18" s="21"/>
      <c r="E18" s="22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4"/>
      <c r="AA18" s="25"/>
    </row>
    <row r="19" spans="1:27" ht="12.75">
      <c r="A19" s="13" t="s">
        <v>45</v>
      </c>
      <c r="B19" s="20"/>
      <c r="C19" s="21"/>
      <c r="D19" s="21"/>
      <c r="E19" s="22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4"/>
      <c r="AA19" s="25"/>
    </row>
    <row r="20" spans="1:27" ht="12.75">
      <c r="A20" s="13" t="s">
        <v>32</v>
      </c>
      <c r="B20" s="20"/>
      <c r="C20" s="35"/>
      <c r="D20" s="35"/>
      <c r="E20" s="36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8"/>
      <c r="AA20" s="39"/>
    </row>
    <row r="21" spans="1:27" ht="12.75">
      <c r="A21" s="26" t="s">
        <v>46</v>
      </c>
      <c r="B21" s="20"/>
      <c r="C21" s="21"/>
      <c r="D21" s="21"/>
      <c r="E21" s="22">
        <v>27099996</v>
      </c>
      <c r="F21" s="23">
        <v>27099996</v>
      </c>
      <c r="G21" s="40">
        <v>2422950</v>
      </c>
      <c r="H21" s="40">
        <v>1109150</v>
      </c>
      <c r="I21" s="40">
        <v>2309111</v>
      </c>
      <c r="J21" s="23">
        <v>5841211</v>
      </c>
      <c r="K21" s="40">
        <v>1515620</v>
      </c>
      <c r="L21" s="40">
        <v>729910</v>
      </c>
      <c r="M21" s="23">
        <v>1081051</v>
      </c>
      <c r="N21" s="40">
        <v>3326581</v>
      </c>
      <c r="O21" s="40">
        <v>457950</v>
      </c>
      <c r="P21" s="40"/>
      <c r="Q21" s="23"/>
      <c r="R21" s="40">
        <v>457950</v>
      </c>
      <c r="S21" s="40"/>
      <c r="T21" s="23"/>
      <c r="U21" s="40"/>
      <c r="V21" s="40"/>
      <c r="W21" s="40">
        <v>9625742</v>
      </c>
      <c r="X21" s="23">
        <v>20324997</v>
      </c>
      <c r="Y21" s="40">
        <v>-10699255</v>
      </c>
      <c r="Z21" s="41">
        <v>-52.64</v>
      </c>
      <c r="AA21" s="42">
        <v>27099996</v>
      </c>
    </row>
    <row r="22" spans="1:27" ht="12.75">
      <c r="A22" s="26" t="s">
        <v>47</v>
      </c>
      <c r="B22" s="20"/>
      <c r="C22" s="21"/>
      <c r="D22" s="21"/>
      <c r="E22" s="43"/>
      <c r="F22" s="40"/>
      <c r="G22" s="23"/>
      <c r="H22" s="23"/>
      <c r="I22" s="23"/>
      <c r="J22" s="23"/>
      <c r="K22" s="23"/>
      <c r="L22" s="23"/>
      <c r="M22" s="40"/>
      <c r="N22" s="23"/>
      <c r="O22" s="23"/>
      <c r="P22" s="23"/>
      <c r="Q22" s="23"/>
      <c r="R22" s="23"/>
      <c r="S22" s="23"/>
      <c r="T22" s="40"/>
      <c r="U22" s="23"/>
      <c r="V22" s="23"/>
      <c r="W22" s="23"/>
      <c r="X22" s="23"/>
      <c r="Y22" s="23"/>
      <c r="Z22" s="24"/>
      <c r="AA22" s="25"/>
    </row>
    <row r="23" spans="1:27" ht="12.75">
      <c r="A23" s="26" t="s">
        <v>48</v>
      </c>
      <c r="B23" s="20"/>
      <c r="C23" s="44"/>
      <c r="D23" s="44"/>
      <c r="E23" s="22"/>
      <c r="F23" s="23"/>
      <c r="G23" s="40"/>
      <c r="H23" s="40"/>
      <c r="I23" s="40"/>
      <c r="J23" s="23"/>
      <c r="K23" s="40"/>
      <c r="L23" s="40"/>
      <c r="M23" s="23"/>
      <c r="N23" s="40"/>
      <c r="O23" s="40"/>
      <c r="P23" s="40"/>
      <c r="Q23" s="23"/>
      <c r="R23" s="40"/>
      <c r="S23" s="40"/>
      <c r="T23" s="23"/>
      <c r="U23" s="40"/>
      <c r="V23" s="40"/>
      <c r="W23" s="40"/>
      <c r="X23" s="23"/>
      <c r="Y23" s="40"/>
      <c r="Z23" s="41"/>
      <c r="AA23" s="42"/>
    </row>
    <row r="24" spans="1:27" ht="12.75">
      <c r="A24" s="26" t="s">
        <v>49</v>
      </c>
      <c r="B24" s="20"/>
      <c r="C24" s="21"/>
      <c r="D24" s="21"/>
      <c r="E24" s="22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4"/>
      <c r="AA24" s="25"/>
    </row>
    <row r="25" spans="1:27" ht="12.75">
      <c r="A25" s="13" t="s">
        <v>40</v>
      </c>
      <c r="B25" s="20"/>
      <c r="C25" s="21"/>
      <c r="D25" s="21"/>
      <c r="E25" s="22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4"/>
      <c r="AA25" s="25"/>
    </row>
    <row r="26" spans="1:27" ht="12.75">
      <c r="A26" s="26" t="s">
        <v>50</v>
      </c>
      <c r="B26" s="20"/>
      <c r="C26" s="21"/>
      <c r="D26" s="21"/>
      <c r="E26" s="22">
        <v>-408401496</v>
      </c>
      <c r="F26" s="23">
        <v>-408401496</v>
      </c>
      <c r="G26" s="23">
        <v>-16299135</v>
      </c>
      <c r="H26" s="23">
        <v>-30066619</v>
      </c>
      <c r="I26" s="23">
        <v>-47574445</v>
      </c>
      <c r="J26" s="23">
        <v>-93940199</v>
      </c>
      <c r="K26" s="23">
        <v>-33688722</v>
      </c>
      <c r="L26" s="23">
        <v>-72453432</v>
      </c>
      <c r="M26" s="23">
        <v>-47971059</v>
      </c>
      <c r="N26" s="23">
        <v>-154113213</v>
      </c>
      <c r="O26" s="23">
        <v>-6952767</v>
      </c>
      <c r="P26" s="23"/>
      <c r="Q26" s="23"/>
      <c r="R26" s="23">
        <v>-6952767</v>
      </c>
      <c r="S26" s="23"/>
      <c r="T26" s="23"/>
      <c r="U26" s="23"/>
      <c r="V26" s="23"/>
      <c r="W26" s="23">
        <v>-255006179</v>
      </c>
      <c r="X26" s="23">
        <v>-306301122</v>
      </c>
      <c r="Y26" s="23">
        <v>51294943</v>
      </c>
      <c r="Z26" s="24">
        <v>-16.75</v>
      </c>
      <c r="AA26" s="25">
        <v>-408401496</v>
      </c>
    </row>
    <row r="27" spans="1:27" ht="12.75">
      <c r="A27" s="27" t="s">
        <v>51</v>
      </c>
      <c r="B27" s="28"/>
      <c r="C27" s="29">
        <f aca="true" t="shared" si="1" ref="C27:Y27">SUM(C21:C26)</f>
        <v>0</v>
      </c>
      <c r="D27" s="29">
        <f>SUM(D21:D26)</f>
        <v>0</v>
      </c>
      <c r="E27" s="30">
        <f t="shared" si="1"/>
        <v>-381301500</v>
      </c>
      <c r="F27" s="31">
        <f t="shared" si="1"/>
        <v>-381301500</v>
      </c>
      <c r="G27" s="31">
        <f t="shared" si="1"/>
        <v>-13876185</v>
      </c>
      <c r="H27" s="31">
        <f t="shared" si="1"/>
        <v>-28957469</v>
      </c>
      <c r="I27" s="31">
        <f t="shared" si="1"/>
        <v>-45265334</v>
      </c>
      <c r="J27" s="31">
        <f t="shared" si="1"/>
        <v>-88098988</v>
      </c>
      <c r="K27" s="31">
        <f t="shared" si="1"/>
        <v>-32173102</v>
      </c>
      <c r="L27" s="31">
        <f t="shared" si="1"/>
        <v>-71723522</v>
      </c>
      <c r="M27" s="31">
        <f t="shared" si="1"/>
        <v>-46890008</v>
      </c>
      <c r="N27" s="31">
        <f t="shared" si="1"/>
        <v>-150786632</v>
      </c>
      <c r="O27" s="31">
        <f t="shared" si="1"/>
        <v>-6494817</v>
      </c>
      <c r="P27" s="31">
        <f t="shared" si="1"/>
        <v>0</v>
      </c>
      <c r="Q27" s="31">
        <f t="shared" si="1"/>
        <v>0</v>
      </c>
      <c r="R27" s="31">
        <f t="shared" si="1"/>
        <v>-6494817</v>
      </c>
      <c r="S27" s="31">
        <f t="shared" si="1"/>
        <v>0</v>
      </c>
      <c r="T27" s="31">
        <f t="shared" si="1"/>
        <v>0</v>
      </c>
      <c r="U27" s="31">
        <f t="shared" si="1"/>
        <v>0</v>
      </c>
      <c r="V27" s="31">
        <f t="shared" si="1"/>
        <v>0</v>
      </c>
      <c r="W27" s="31">
        <f t="shared" si="1"/>
        <v>-245380437</v>
      </c>
      <c r="X27" s="31">
        <f t="shared" si="1"/>
        <v>-285976125</v>
      </c>
      <c r="Y27" s="31">
        <f t="shared" si="1"/>
        <v>40595688</v>
      </c>
      <c r="Z27" s="32">
        <f>+IF(X27&lt;&gt;0,+(Y27/X27)*100,0)</f>
        <v>-14.195481528396819</v>
      </c>
      <c r="AA27" s="33">
        <f>SUM(AA21:AA26)</f>
        <v>-381301500</v>
      </c>
    </row>
    <row r="28" spans="1:27" ht="4.5" customHeight="1">
      <c r="A28" s="34"/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2.75">
      <c r="A29" s="13" t="s">
        <v>52</v>
      </c>
      <c r="B29" s="20"/>
      <c r="C29" s="21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2.75">
      <c r="A30" s="13" t="s">
        <v>32</v>
      </c>
      <c r="B30" s="20"/>
      <c r="C30" s="21"/>
      <c r="D30" s="21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5"/>
    </row>
    <row r="31" spans="1:27" ht="12.75">
      <c r="A31" s="26" t="s">
        <v>53</v>
      </c>
      <c r="B31" s="20"/>
      <c r="C31" s="21"/>
      <c r="D31" s="21"/>
      <c r="E31" s="22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4"/>
      <c r="AA31" s="25"/>
    </row>
    <row r="32" spans="1:27" ht="12.75">
      <c r="A32" s="26" t="s">
        <v>54</v>
      </c>
      <c r="B32" s="20"/>
      <c r="C32" s="21"/>
      <c r="D32" s="21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4"/>
      <c r="AA32" s="25"/>
    </row>
    <row r="33" spans="1:27" ht="12.75">
      <c r="A33" s="26" t="s">
        <v>55</v>
      </c>
      <c r="B33" s="20"/>
      <c r="C33" s="21"/>
      <c r="D33" s="21"/>
      <c r="E33" s="22"/>
      <c r="F33" s="23"/>
      <c r="G33" s="23"/>
      <c r="H33" s="40"/>
      <c r="I33" s="40"/>
      <c r="J33" s="40"/>
      <c r="K33" s="23"/>
      <c r="L33" s="23"/>
      <c r="M33" s="23"/>
      <c r="N33" s="23"/>
      <c r="O33" s="40"/>
      <c r="P33" s="40"/>
      <c r="Q33" s="40"/>
      <c r="R33" s="23"/>
      <c r="S33" s="23"/>
      <c r="T33" s="23"/>
      <c r="U33" s="23"/>
      <c r="V33" s="40"/>
      <c r="W33" s="40"/>
      <c r="X33" s="40"/>
      <c r="Y33" s="23"/>
      <c r="Z33" s="24"/>
      <c r="AA33" s="25"/>
    </row>
    <row r="34" spans="1:27" ht="12.75">
      <c r="A34" s="13" t="s">
        <v>40</v>
      </c>
      <c r="B34" s="20"/>
      <c r="C34" s="21"/>
      <c r="D34" s="21"/>
      <c r="E34" s="22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4"/>
      <c r="AA34" s="25"/>
    </row>
    <row r="35" spans="1:27" ht="12.75">
      <c r="A35" s="26" t="s">
        <v>56</v>
      </c>
      <c r="B35" s="20"/>
      <c r="C35" s="21"/>
      <c r="D35" s="21"/>
      <c r="E35" s="22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4"/>
      <c r="AA35" s="25"/>
    </row>
    <row r="36" spans="1:27" ht="12.75">
      <c r="A36" s="27" t="s">
        <v>57</v>
      </c>
      <c r="B36" s="28"/>
      <c r="C36" s="29">
        <f aca="true" t="shared" si="2" ref="C36:Y36">SUM(C31:C35)</f>
        <v>0</v>
      </c>
      <c r="D36" s="29">
        <f>SUM(D31:D35)</f>
        <v>0</v>
      </c>
      <c r="E36" s="30">
        <f t="shared" si="2"/>
        <v>0</v>
      </c>
      <c r="F36" s="31">
        <f t="shared" si="2"/>
        <v>0</v>
      </c>
      <c r="G36" s="31">
        <f t="shared" si="2"/>
        <v>0</v>
      </c>
      <c r="H36" s="31">
        <f t="shared" si="2"/>
        <v>0</v>
      </c>
      <c r="I36" s="31">
        <f t="shared" si="2"/>
        <v>0</v>
      </c>
      <c r="J36" s="31">
        <f t="shared" si="2"/>
        <v>0</v>
      </c>
      <c r="K36" s="31">
        <f t="shared" si="2"/>
        <v>0</v>
      </c>
      <c r="L36" s="31">
        <f t="shared" si="2"/>
        <v>0</v>
      </c>
      <c r="M36" s="31">
        <f t="shared" si="2"/>
        <v>0</v>
      </c>
      <c r="N36" s="31">
        <f t="shared" si="2"/>
        <v>0</v>
      </c>
      <c r="O36" s="31">
        <f t="shared" si="2"/>
        <v>0</v>
      </c>
      <c r="P36" s="31">
        <f t="shared" si="2"/>
        <v>0</v>
      </c>
      <c r="Q36" s="31">
        <f t="shared" si="2"/>
        <v>0</v>
      </c>
      <c r="R36" s="31">
        <f t="shared" si="2"/>
        <v>0</v>
      </c>
      <c r="S36" s="31">
        <f t="shared" si="2"/>
        <v>0</v>
      </c>
      <c r="T36" s="31">
        <f t="shared" si="2"/>
        <v>0</v>
      </c>
      <c r="U36" s="31">
        <f t="shared" si="2"/>
        <v>0</v>
      </c>
      <c r="V36" s="31">
        <f t="shared" si="2"/>
        <v>0</v>
      </c>
      <c r="W36" s="31">
        <f t="shared" si="2"/>
        <v>0</v>
      </c>
      <c r="X36" s="31">
        <f t="shared" si="2"/>
        <v>0</v>
      </c>
      <c r="Y36" s="31">
        <f t="shared" si="2"/>
        <v>0</v>
      </c>
      <c r="Z36" s="32">
        <f>+IF(X36&lt;&gt;0,+(Y36/X36)*100,0)</f>
        <v>0</v>
      </c>
      <c r="AA36" s="33">
        <f>SUM(AA31:AA35)</f>
        <v>0</v>
      </c>
    </row>
    <row r="37" spans="1:27" ht="4.5" customHeight="1">
      <c r="A37" s="34"/>
      <c r="B37" s="20"/>
      <c r="C37" s="21"/>
      <c r="D37" s="21"/>
      <c r="E37" s="22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4"/>
      <c r="AA37" s="25"/>
    </row>
    <row r="38" spans="1:27" ht="12.75">
      <c r="A38" s="13" t="s">
        <v>58</v>
      </c>
      <c r="B38" s="20"/>
      <c r="C38" s="35">
        <f aca="true" t="shared" si="3" ref="C38:Y38">+C17+C27+C36</f>
        <v>0</v>
      </c>
      <c r="D38" s="35">
        <f>+D17+D27+D36</f>
        <v>0</v>
      </c>
      <c r="E38" s="36">
        <f t="shared" si="3"/>
        <v>-33992028</v>
      </c>
      <c r="F38" s="37">
        <f t="shared" si="3"/>
        <v>-33992028</v>
      </c>
      <c r="G38" s="37">
        <f t="shared" si="3"/>
        <v>116855238</v>
      </c>
      <c r="H38" s="37">
        <f t="shared" si="3"/>
        <v>-52009623</v>
      </c>
      <c r="I38" s="37">
        <f t="shared" si="3"/>
        <v>-70442943</v>
      </c>
      <c r="J38" s="37">
        <f t="shared" si="3"/>
        <v>-5597328</v>
      </c>
      <c r="K38" s="37">
        <f t="shared" si="3"/>
        <v>-65905812</v>
      </c>
      <c r="L38" s="37">
        <f t="shared" si="3"/>
        <v>-120098206</v>
      </c>
      <c r="M38" s="37">
        <f t="shared" si="3"/>
        <v>25390433</v>
      </c>
      <c r="N38" s="37">
        <f t="shared" si="3"/>
        <v>-160613585</v>
      </c>
      <c r="O38" s="37">
        <f t="shared" si="3"/>
        <v>-23253555</v>
      </c>
      <c r="P38" s="37">
        <f t="shared" si="3"/>
        <v>0</v>
      </c>
      <c r="Q38" s="37">
        <f t="shared" si="3"/>
        <v>0</v>
      </c>
      <c r="R38" s="37">
        <f t="shared" si="3"/>
        <v>-23253555</v>
      </c>
      <c r="S38" s="37">
        <f t="shared" si="3"/>
        <v>0</v>
      </c>
      <c r="T38" s="37">
        <f t="shared" si="3"/>
        <v>0</v>
      </c>
      <c r="U38" s="37">
        <f t="shared" si="3"/>
        <v>0</v>
      </c>
      <c r="V38" s="37">
        <f t="shared" si="3"/>
        <v>0</v>
      </c>
      <c r="W38" s="37">
        <f t="shared" si="3"/>
        <v>-189464468</v>
      </c>
      <c r="X38" s="37">
        <f t="shared" si="3"/>
        <v>-25494021</v>
      </c>
      <c r="Y38" s="37">
        <f t="shared" si="3"/>
        <v>-163970447</v>
      </c>
      <c r="Z38" s="38">
        <f>+IF(X38&lt;&gt;0,+(Y38/X38)*100,0)</f>
        <v>643.1721657403514</v>
      </c>
      <c r="AA38" s="39">
        <f>+AA17+AA27+AA36</f>
        <v>-33992028</v>
      </c>
    </row>
    <row r="39" spans="1:27" ht="12.75">
      <c r="A39" s="26" t="s">
        <v>59</v>
      </c>
      <c r="B39" s="20"/>
      <c r="C39" s="35"/>
      <c r="D39" s="35"/>
      <c r="E39" s="36">
        <v>656658124</v>
      </c>
      <c r="F39" s="37">
        <v>656658124</v>
      </c>
      <c r="G39" s="37"/>
      <c r="H39" s="37">
        <v>116855238</v>
      </c>
      <c r="I39" s="37">
        <v>64845615</v>
      </c>
      <c r="J39" s="37"/>
      <c r="K39" s="37">
        <v>-5597328</v>
      </c>
      <c r="L39" s="37">
        <v>-71503140</v>
      </c>
      <c r="M39" s="37">
        <v>-191601346</v>
      </c>
      <c r="N39" s="37">
        <v>-5597328</v>
      </c>
      <c r="O39" s="37">
        <v>-166210913</v>
      </c>
      <c r="P39" s="37"/>
      <c r="Q39" s="37"/>
      <c r="R39" s="37">
        <v>-166210913</v>
      </c>
      <c r="S39" s="37"/>
      <c r="T39" s="37"/>
      <c r="U39" s="37"/>
      <c r="V39" s="37"/>
      <c r="W39" s="37"/>
      <c r="X39" s="37">
        <v>656658124</v>
      </c>
      <c r="Y39" s="37">
        <v>-656658124</v>
      </c>
      <c r="Z39" s="38">
        <v>-100</v>
      </c>
      <c r="AA39" s="39">
        <v>656658124</v>
      </c>
    </row>
    <row r="40" spans="1:27" ht="12.75">
      <c r="A40" s="45" t="s">
        <v>60</v>
      </c>
      <c r="B40" s="46"/>
      <c r="C40" s="47"/>
      <c r="D40" s="47"/>
      <c r="E40" s="48">
        <v>622666096</v>
      </c>
      <c r="F40" s="49">
        <v>622666096</v>
      </c>
      <c r="G40" s="49">
        <v>116855238</v>
      </c>
      <c r="H40" s="49">
        <v>64845615</v>
      </c>
      <c r="I40" s="49">
        <v>-5597328</v>
      </c>
      <c r="J40" s="49">
        <v>-5597328</v>
      </c>
      <c r="K40" s="49">
        <v>-71503140</v>
      </c>
      <c r="L40" s="49">
        <v>-191601346</v>
      </c>
      <c r="M40" s="49">
        <v>-166210913</v>
      </c>
      <c r="N40" s="49">
        <v>-166210913</v>
      </c>
      <c r="O40" s="49">
        <v>-189464468</v>
      </c>
      <c r="P40" s="49"/>
      <c r="Q40" s="49"/>
      <c r="R40" s="49">
        <v>-189464468</v>
      </c>
      <c r="S40" s="49"/>
      <c r="T40" s="49"/>
      <c r="U40" s="49"/>
      <c r="V40" s="49"/>
      <c r="W40" s="49">
        <v>-189464468</v>
      </c>
      <c r="X40" s="49">
        <v>631164103</v>
      </c>
      <c r="Y40" s="49">
        <v>-820628571</v>
      </c>
      <c r="Z40" s="50">
        <v>-130.02</v>
      </c>
      <c r="AA40" s="51">
        <v>622666096</v>
      </c>
    </row>
    <row r="41" spans="1:27" ht="12.75">
      <c r="A41" s="52" t="s">
        <v>88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  <row r="42" spans="1:27" ht="12.75">
      <c r="A42" s="54" t="s">
        <v>89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</row>
    <row r="43" spans="1:27" ht="12.75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A4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2" t="s">
        <v>80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90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2.7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2.7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2.75">
      <c r="A6" s="26" t="s">
        <v>33</v>
      </c>
      <c r="B6" s="20"/>
      <c r="C6" s="21"/>
      <c r="D6" s="21"/>
      <c r="E6" s="22">
        <v>51314688</v>
      </c>
      <c r="F6" s="23">
        <v>51314688</v>
      </c>
      <c r="G6" s="23"/>
      <c r="H6" s="23">
        <v>793030</v>
      </c>
      <c r="I6" s="23">
        <v>3830578</v>
      </c>
      <c r="J6" s="23">
        <v>4623608</v>
      </c>
      <c r="K6" s="23">
        <v>3024214</v>
      </c>
      <c r="L6" s="23">
        <v>3362229</v>
      </c>
      <c r="M6" s="23">
        <v>3115295</v>
      </c>
      <c r="N6" s="23">
        <v>9501738</v>
      </c>
      <c r="O6" s="23">
        <v>3381236</v>
      </c>
      <c r="P6" s="23">
        <v>3138381</v>
      </c>
      <c r="Q6" s="23">
        <v>3640932</v>
      </c>
      <c r="R6" s="23">
        <v>10160549</v>
      </c>
      <c r="S6" s="23"/>
      <c r="T6" s="23"/>
      <c r="U6" s="23"/>
      <c r="V6" s="23"/>
      <c r="W6" s="23">
        <v>24285895</v>
      </c>
      <c r="X6" s="23">
        <v>38486016</v>
      </c>
      <c r="Y6" s="23">
        <v>-14200121</v>
      </c>
      <c r="Z6" s="24">
        <v>-36.9</v>
      </c>
      <c r="AA6" s="25">
        <v>51314688</v>
      </c>
    </row>
    <row r="7" spans="1:27" ht="12.75">
      <c r="A7" s="26" t="s">
        <v>34</v>
      </c>
      <c r="B7" s="20"/>
      <c r="C7" s="21"/>
      <c r="D7" s="21"/>
      <c r="E7" s="22">
        <v>238851152</v>
      </c>
      <c r="F7" s="23">
        <v>238851152</v>
      </c>
      <c r="G7" s="23"/>
      <c r="H7" s="23">
        <v>3671530</v>
      </c>
      <c r="I7" s="23">
        <v>18174822</v>
      </c>
      <c r="J7" s="23">
        <v>21846352</v>
      </c>
      <c r="K7" s="23">
        <v>13954069</v>
      </c>
      <c r="L7" s="23">
        <v>15393886</v>
      </c>
      <c r="M7" s="23">
        <v>17506921</v>
      </c>
      <c r="N7" s="23">
        <v>46854876</v>
      </c>
      <c r="O7" s="23">
        <v>13306889</v>
      </c>
      <c r="P7" s="23">
        <v>12167578</v>
      </c>
      <c r="Q7" s="23">
        <v>16519902</v>
      </c>
      <c r="R7" s="23">
        <v>41994369</v>
      </c>
      <c r="S7" s="23"/>
      <c r="T7" s="23"/>
      <c r="U7" s="23"/>
      <c r="V7" s="23"/>
      <c r="W7" s="23">
        <v>110695597</v>
      </c>
      <c r="X7" s="23">
        <v>179138349</v>
      </c>
      <c r="Y7" s="23">
        <v>-68442752</v>
      </c>
      <c r="Z7" s="24">
        <v>-38.21</v>
      </c>
      <c r="AA7" s="25">
        <v>238851152</v>
      </c>
    </row>
    <row r="8" spans="1:27" ht="12.75">
      <c r="A8" s="26" t="s">
        <v>35</v>
      </c>
      <c r="B8" s="20"/>
      <c r="C8" s="21"/>
      <c r="D8" s="21"/>
      <c r="E8" s="22">
        <v>10636544</v>
      </c>
      <c r="F8" s="23">
        <v>10636544</v>
      </c>
      <c r="G8" s="23"/>
      <c r="H8" s="23">
        <v>1541231</v>
      </c>
      <c r="I8" s="23">
        <v>4887385</v>
      </c>
      <c r="J8" s="23">
        <v>6428616</v>
      </c>
      <c r="K8" s="23">
        <v>8537895</v>
      </c>
      <c r="L8" s="23">
        <v>3152418</v>
      </c>
      <c r="M8" s="23">
        <v>2564640</v>
      </c>
      <c r="N8" s="23">
        <v>14254953</v>
      </c>
      <c r="O8" s="23">
        <v>579653</v>
      </c>
      <c r="P8" s="23">
        <v>5882296</v>
      </c>
      <c r="Q8" s="23">
        <v>4884941</v>
      </c>
      <c r="R8" s="23">
        <v>11346890</v>
      </c>
      <c r="S8" s="23"/>
      <c r="T8" s="23"/>
      <c r="U8" s="23"/>
      <c r="V8" s="23"/>
      <c r="W8" s="23">
        <v>32030459</v>
      </c>
      <c r="X8" s="23">
        <v>7977402</v>
      </c>
      <c r="Y8" s="23">
        <v>24053057</v>
      </c>
      <c r="Z8" s="24">
        <v>301.51</v>
      </c>
      <c r="AA8" s="25">
        <v>10636544</v>
      </c>
    </row>
    <row r="9" spans="1:27" ht="12.75">
      <c r="A9" s="26" t="s">
        <v>36</v>
      </c>
      <c r="B9" s="20"/>
      <c r="C9" s="21"/>
      <c r="D9" s="21"/>
      <c r="E9" s="22">
        <v>113884750</v>
      </c>
      <c r="F9" s="23">
        <v>113884750</v>
      </c>
      <c r="G9" s="23"/>
      <c r="H9" s="23"/>
      <c r="I9" s="23">
        <v>27348000</v>
      </c>
      <c r="J9" s="23">
        <v>27348000</v>
      </c>
      <c r="K9" s="23"/>
      <c r="L9" s="23"/>
      <c r="M9" s="23">
        <v>37122000</v>
      </c>
      <c r="N9" s="23">
        <v>37122000</v>
      </c>
      <c r="O9" s="23"/>
      <c r="P9" s="23"/>
      <c r="Q9" s="23">
        <v>23827000</v>
      </c>
      <c r="R9" s="23">
        <v>23827000</v>
      </c>
      <c r="S9" s="23"/>
      <c r="T9" s="23"/>
      <c r="U9" s="23"/>
      <c r="V9" s="23"/>
      <c r="W9" s="23">
        <v>88297000</v>
      </c>
      <c r="X9" s="23">
        <v>113885000</v>
      </c>
      <c r="Y9" s="23">
        <v>-25588000</v>
      </c>
      <c r="Z9" s="24">
        <v>-22.47</v>
      </c>
      <c r="AA9" s="25">
        <v>113884750</v>
      </c>
    </row>
    <row r="10" spans="1:27" ht="12.75">
      <c r="A10" s="26" t="s">
        <v>37</v>
      </c>
      <c r="B10" s="20"/>
      <c r="C10" s="21"/>
      <c r="D10" s="21"/>
      <c r="E10" s="22">
        <v>87442250</v>
      </c>
      <c r="F10" s="23">
        <v>87442250</v>
      </c>
      <c r="G10" s="23"/>
      <c r="H10" s="23"/>
      <c r="I10" s="23">
        <v>2000000</v>
      </c>
      <c r="J10" s="23">
        <v>2000000</v>
      </c>
      <c r="K10" s="23">
        <v>47161000</v>
      </c>
      <c r="L10" s="23">
        <v>2000000</v>
      </c>
      <c r="M10" s="23"/>
      <c r="N10" s="23">
        <v>49161000</v>
      </c>
      <c r="O10" s="23">
        <v>9000000</v>
      </c>
      <c r="P10" s="23"/>
      <c r="Q10" s="23">
        <v>28494000</v>
      </c>
      <c r="R10" s="23">
        <v>37494000</v>
      </c>
      <c r="S10" s="23"/>
      <c r="T10" s="23"/>
      <c r="U10" s="23"/>
      <c r="V10" s="23"/>
      <c r="W10" s="23">
        <v>88655000</v>
      </c>
      <c r="X10" s="23">
        <v>60941250</v>
      </c>
      <c r="Y10" s="23">
        <v>27713750</v>
      </c>
      <c r="Z10" s="24">
        <v>45.48</v>
      </c>
      <c r="AA10" s="25">
        <v>87442250</v>
      </c>
    </row>
    <row r="11" spans="1:27" ht="12.75">
      <c r="A11" s="26" t="s">
        <v>38</v>
      </c>
      <c r="B11" s="20"/>
      <c r="C11" s="21"/>
      <c r="D11" s="21"/>
      <c r="E11" s="22">
        <v>2271924</v>
      </c>
      <c r="F11" s="23">
        <v>2271924</v>
      </c>
      <c r="G11" s="23"/>
      <c r="H11" s="23">
        <v>60481</v>
      </c>
      <c r="I11" s="23">
        <v>493903</v>
      </c>
      <c r="J11" s="23">
        <v>554384</v>
      </c>
      <c r="K11" s="23">
        <v>633272</v>
      </c>
      <c r="L11" s="23">
        <v>171623</v>
      </c>
      <c r="M11" s="23">
        <v>486329</v>
      </c>
      <c r="N11" s="23">
        <v>1291224</v>
      </c>
      <c r="O11" s="23">
        <v>662188</v>
      </c>
      <c r="P11" s="23">
        <v>921962</v>
      </c>
      <c r="Q11" s="23">
        <v>383878</v>
      </c>
      <c r="R11" s="23">
        <v>1968028</v>
      </c>
      <c r="S11" s="23"/>
      <c r="T11" s="23"/>
      <c r="U11" s="23"/>
      <c r="V11" s="23"/>
      <c r="W11" s="23">
        <v>3813636</v>
      </c>
      <c r="X11" s="23">
        <v>1763442</v>
      </c>
      <c r="Y11" s="23">
        <v>2050194</v>
      </c>
      <c r="Z11" s="24">
        <v>116.26</v>
      </c>
      <c r="AA11" s="25">
        <v>2271924</v>
      </c>
    </row>
    <row r="12" spans="1:27" ht="12.75">
      <c r="A12" s="26" t="s">
        <v>39</v>
      </c>
      <c r="B12" s="20"/>
      <c r="C12" s="21"/>
      <c r="D12" s="21"/>
      <c r="E12" s="22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4"/>
      <c r="AA12" s="25"/>
    </row>
    <row r="13" spans="1:27" ht="12.75">
      <c r="A13" s="13" t="s">
        <v>40</v>
      </c>
      <c r="B13" s="20"/>
      <c r="C13" s="21"/>
      <c r="D13" s="21"/>
      <c r="E13" s="22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4"/>
      <c r="AA13" s="25"/>
    </row>
    <row r="14" spans="1:27" ht="12.75">
      <c r="A14" s="26" t="s">
        <v>41</v>
      </c>
      <c r="B14" s="20"/>
      <c r="C14" s="21"/>
      <c r="D14" s="21"/>
      <c r="E14" s="22">
        <v>-435940008</v>
      </c>
      <c r="F14" s="23">
        <v>-435940008</v>
      </c>
      <c r="G14" s="23"/>
      <c r="H14" s="23">
        <v>-11174127</v>
      </c>
      <c r="I14" s="23">
        <v>-44360785</v>
      </c>
      <c r="J14" s="23">
        <v>-55534912</v>
      </c>
      <c r="K14" s="23">
        <v>-47254102</v>
      </c>
      <c r="L14" s="23">
        <v>-19436940</v>
      </c>
      <c r="M14" s="23">
        <v>-48327379</v>
      </c>
      <c r="N14" s="23">
        <v>-115018421</v>
      </c>
      <c r="O14" s="23">
        <v>-31335267</v>
      </c>
      <c r="P14" s="23">
        <v>-29927984</v>
      </c>
      <c r="Q14" s="23">
        <v>-46389083</v>
      </c>
      <c r="R14" s="23">
        <v>-107652334</v>
      </c>
      <c r="S14" s="23"/>
      <c r="T14" s="23"/>
      <c r="U14" s="23"/>
      <c r="V14" s="23"/>
      <c r="W14" s="23">
        <v>-278205667</v>
      </c>
      <c r="X14" s="23">
        <v>-328830444</v>
      </c>
      <c r="Y14" s="23">
        <v>50624777</v>
      </c>
      <c r="Z14" s="24">
        <v>-15.4</v>
      </c>
      <c r="AA14" s="25">
        <v>-435940008</v>
      </c>
    </row>
    <row r="15" spans="1:27" ht="12.75">
      <c r="A15" s="26" t="s">
        <v>42</v>
      </c>
      <c r="B15" s="20"/>
      <c r="C15" s="21"/>
      <c r="D15" s="21"/>
      <c r="E15" s="22">
        <v>-7850800</v>
      </c>
      <c r="F15" s="23">
        <v>-7850800</v>
      </c>
      <c r="G15" s="23"/>
      <c r="H15" s="23"/>
      <c r="I15" s="23">
        <v>-158121</v>
      </c>
      <c r="J15" s="23">
        <v>-158121</v>
      </c>
      <c r="K15" s="23">
        <v>-69037</v>
      </c>
      <c r="L15" s="23">
        <v>-625703</v>
      </c>
      <c r="M15" s="23"/>
      <c r="N15" s="23">
        <v>-694740</v>
      </c>
      <c r="O15" s="23">
        <v>-318139</v>
      </c>
      <c r="P15" s="23">
        <v>-255412</v>
      </c>
      <c r="Q15" s="23">
        <v>-332908</v>
      </c>
      <c r="R15" s="23">
        <v>-906459</v>
      </c>
      <c r="S15" s="23"/>
      <c r="T15" s="23"/>
      <c r="U15" s="23"/>
      <c r="V15" s="23"/>
      <c r="W15" s="23">
        <v>-1759320</v>
      </c>
      <c r="X15" s="23">
        <v>-5888097</v>
      </c>
      <c r="Y15" s="23">
        <v>4128777</v>
      </c>
      <c r="Z15" s="24">
        <v>-70.12</v>
      </c>
      <c r="AA15" s="25">
        <v>-7850800</v>
      </c>
    </row>
    <row r="16" spans="1:27" ht="12.75">
      <c r="A16" s="26" t="s">
        <v>43</v>
      </c>
      <c r="B16" s="20"/>
      <c r="C16" s="21"/>
      <c r="D16" s="21"/>
      <c r="E16" s="22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4"/>
      <c r="AA16" s="25"/>
    </row>
    <row r="17" spans="1:27" ht="12.75">
      <c r="A17" s="27" t="s">
        <v>44</v>
      </c>
      <c r="B17" s="28"/>
      <c r="C17" s="29">
        <f aca="true" t="shared" si="0" ref="C17:Y17">SUM(C6:C16)</f>
        <v>0</v>
      </c>
      <c r="D17" s="29">
        <f>SUM(D6:D16)</f>
        <v>0</v>
      </c>
      <c r="E17" s="30">
        <f t="shared" si="0"/>
        <v>60610500</v>
      </c>
      <c r="F17" s="31">
        <f t="shared" si="0"/>
        <v>60610500</v>
      </c>
      <c r="G17" s="31">
        <f t="shared" si="0"/>
        <v>0</v>
      </c>
      <c r="H17" s="31">
        <f t="shared" si="0"/>
        <v>-5107855</v>
      </c>
      <c r="I17" s="31">
        <f t="shared" si="0"/>
        <v>12215782</v>
      </c>
      <c r="J17" s="31">
        <f t="shared" si="0"/>
        <v>7107927</v>
      </c>
      <c r="K17" s="31">
        <f t="shared" si="0"/>
        <v>25987311</v>
      </c>
      <c r="L17" s="31">
        <f t="shared" si="0"/>
        <v>4017513</v>
      </c>
      <c r="M17" s="31">
        <f t="shared" si="0"/>
        <v>12467806</v>
      </c>
      <c r="N17" s="31">
        <f t="shared" si="0"/>
        <v>42472630</v>
      </c>
      <c r="O17" s="31">
        <f t="shared" si="0"/>
        <v>-4723440</v>
      </c>
      <c r="P17" s="31">
        <f t="shared" si="0"/>
        <v>-8073179</v>
      </c>
      <c r="Q17" s="31">
        <f t="shared" si="0"/>
        <v>31028662</v>
      </c>
      <c r="R17" s="31">
        <f t="shared" si="0"/>
        <v>18232043</v>
      </c>
      <c r="S17" s="31">
        <f t="shared" si="0"/>
        <v>0</v>
      </c>
      <c r="T17" s="31">
        <f t="shared" si="0"/>
        <v>0</v>
      </c>
      <c r="U17" s="31">
        <f t="shared" si="0"/>
        <v>0</v>
      </c>
      <c r="V17" s="31">
        <f t="shared" si="0"/>
        <v>0</v>
      </c>
      <c r="W17" s="31">
        <f t="shared" si="0"/>
        <v>67812600</v>
      </c>
      <c r="X17" s="31">
        <f t="shared" si="0"/>
        <v>67472918</v>
      </c>
      <c r="Y17" s="31">
        <f t="shared" si="0"/>
        <v>339682</v>
      </c>
      <c r="Z17" s="32">
        <f>+IF(X17&lt;&gt;0,+(Y17/X17)*100,0)</f>
        <v>0.5034345780035776</v>
      </c>
      <c r="AA17" s="33">
        <f>SUM(AA6:AA16)</f>
        <v>60610500</v>
      </c>
    </row>
    <row r="18" spans="1:27" ht="4.5" customHeight="1">
      <c r="A18" s="34"/>
      <c r="B18" s="20"/>
      <c r="C18" s="21"/>
      <c r="D18" s="21"/>
      <c r="E18" s="22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4"/>
      <c r="AA18" s="25"/>
    </row>
    <row r="19" spans="1:27" ht="12.75">
      <c r="A19" s="13" t="s">
        <v>45</v>
      </c>
      <c r="B19" s="20"/>
      <c r="C19" s="21"/>
      <c r="D19" s="21"/>
      <c r="E19" s="22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4"/>
      <c r="AA19" s="25"/>
    </row>
    <row r="20" spans="1:27" ht="12.75">
      <c r="A20" s="13" t="s">
        <v>32</v>
      </c>
      <c r="B20" s="20"/>
      <c r="C20" s="35"/>
      <c r="D20" s="35"/>
      <c r="E20" s="36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8"/>
      <c r="AA20" s="39"/>
    </row>
    <row r="21" spans="1:27" ht="12.75">
      <c r="A21" s="26" t="s">
        <v>46</v>
      </c>
      <c r="B21" s="20"/>
      <c r="C21" s="21"/>
      <c r="D21" s="21"/>
      <c r="E21" s="22"/>
      <c r="F21" s="23"/>
      <c r="G21" s="40"/>
      <c r="H21" s="40"/>
      <c r="I21" s="40"/>
      <c r="J21" s="23"/>
      <c r="K21" s="40"/>
      <c r="L21" s="40"/>
      <c r="M21" s="23"/>
      <c r="N21" s="40"/>
      <c r="O21" s="40"/>
      <c r="P21" s="40"/>
      <c r="Q21" s="23"/>
      <c r="R21" s="40"/>
      <c r="S21" s="40"/>
      <c r="T21" s="23"/>
      <c r="U21" s="40"/>
      <c r="V21" s="40"/>
      <c r="W21" s="40"/>
      <c r="X21" s="23"/>
      <c r="Y21" s="40"/>
      <c r="Z21" s="41"/>
      <c r="AA21" s="42"/>
    </row>
    <row r="22" spans="1:27" ht="12.75">
      <c r="A22" s="26" t="s">
        <v>47</v>
      </c>
      <c r="B22" s="20"/>
      <c r="C22" s="21"/>
      <c r="D22" s="21"/>
      <c r="E22" s="43"/>
      <c r="F22" s="40"/>
      <c r="G22" s="23"/>
      <c r="H22" s="23"/>
      <c r="I22" s="23"/>
      <c r="J22" s="23"/>
      <c r="K22" s="23"/>
      <c r="L22" s="23"/>
      <c r="M22" s="40"/>
      <c r="N22" s="23"/>
      <c r="O22" s="23"/>
      <c r="P22" s="23"/>
      <c r="Q22" s="23"/>
      <c r="R22" s="23"/>
      <c r="S22" s="23"/>
      <c r="T22" s="40"/>
      <c r="U22" s="23"/>
      <c r="V22" s="23"/>
      <c r="W22" s="23"/>
      <c r="X22" s="23"/>
      <c r="Y22" s="23"/>
      <c r="Z22" s="24"/>
      <c r="AA22" s="25"/>
    </row>
    <row r="23" spans="1:27" ht="12.75">
      <c r="A23" s="26" t="s">
        <v>48</v>
      </c>
      <c r="B23" s="20"/>
      <c r="C23" s="44"/>
      <c r="D23" s="44"/>
      <c r="E23" s="22"/>
      <c r="F23" s="23"/>
      <c r="G23" s="40"/>
      <c r="H23" s="40"/>
      <c r="I23" s="40"/>
      <c r="J23" s="23"/>
      <c r="K23" s="40"/>
      <c r="L23" s="40"/>
      <c r="M23" s="23"/>
      <c r="N23" s="40"/>
      <c r="O23" s="40"/>
      <c r="P23" s="40"/>
      <c r="Q23" s="23"/>
      <c r="R23" s="40"/>
      <c r="S23" s="40"/>
      <c r="T23" s="23"/>
      <c r="U23" s="40"/>
      <c r="V23" s="40"/>
      <c r="W23" s="40"/>
      <c r="X23" s="23"/>
      <c r="Y23" s="40"/>
      <c r="Z23" s="41"/>
      <c r="AA23" s="42"/>
    </row>
    <row r="24" spans="1:27" ht="12.75">
      <c r="A24" s="26" t="s">
        <v>49</v>
      </c>
      <c r="B24" s="20"/>
      <c r="C24" s="21"/>
      <c r="D24" s="21"/>
      <c r="E24" s="22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4"/>
      <c r="AA24" s="25"/>
    </row>
    <row r="25" spans="1:27" ht="12.75">
      <c r="A25" s="13" t="s">
        <v>40</v>
      </c>
      <c r="B25" s="20"/>
      <c r="C25" s="21"/>
      <c r="D25" s="21"/>
      <c r="E25" s="22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4"/>
      <c r="AA25" s="25"/>
    </row>
    <row r="26" spans="1:27" ht="12.75">
      <c r="A26" s="26" t="s">
        <v>50</v>
      </c>
      <c r="B26" s="20"/>
      <c r="C26" s="21"/>
      <c r="D26" s="21"/>
      <c r="E26" s="22">
        <v>-87442250</v>
      </c>
      <c r="F26" s="23">
        <v>-87442250</v>
      </c>
      <c r="G26" s="23"/>
      <c r="H26" s="23">
        <v>-135802</v>
      </c>
      <c r="I26" s="23"/>
      <c r="J26" s="23">
        <v>-135802</v>
      </c>
      <c r="K26" s="23">
        <v>-4186486</v>
      </c>
      <c r="L26" s="23">
        <v>-6530457</v>
      </c>
      <c r="M26" s="23">
        <v>-10428052</v>
      </c>
      <c r="N26" s="23">
        <v>-21144995</v>
      </c>
      <c r="O26" s="23">
        <v>-6280497</v>
      </c>
      <c r="P26" s="23">
        <v>-9363496</v>
      </c>
      <c r="Q26" s="23">
        <v>-7717579</v>
      </c>
      <c r="R26" s="23">
        <v>-23361572</v>
      </c>
      <c r="S26" s="23"/>
      <c r="T26" s="23"/>
      <c r="U26" s="23"/>
      <c r="V26" s="23"/>
      <c r="W26" s="23">
        <v>-44642369</v>
      </c>
      <c r="X26" s="23">
        <v>-60941250</v>
      </c>
      <c r="Y26" s="23">
        <v>16298881</v>
      </c>
      <c r="Z26" s="24">
        <v>-26.75</v>
      </c>
      <c r="AA26" s="25">
        <v>-87442250</v>
      </c>
    </row>
    <row r="27" spans="1:27" ht="12.75">
      <c r="A27" s="27" t="s">
        <v>51</v>
      </c>
      <c r="B27" s="28"/>
      <c r="C27" s="29">
        <f aca="true" t="shared" si="1" ref="C27:Y27">SUM(C21:C26)</f>
        <v>0</v>
      </c>
      <c r="D27" s="29">
        <f>SUM(D21:D26)</f>
        <v>0</v>
      </c>
      <c r="E27" s="30">
        <f t="shared" si="1"/>
        <v>-87442250</v>
      </c>
      <c r="F27" s="31">
        <f t="shared" si="1"/>
        <v>-87442250</v>
      </c>
      <c r="G27" s="31">
        <f t="shared" si="1"/>
        <v>0</v>
      </c>
      <c r="H27" s="31">
        <f t="shared" si="1"/>
        <v>-135802</v>
      </c>
      <c r="I27" s="31">
        <f t="shared" si="1"/>
        <v>0</v>
      </c>
      <c r="J27" s="31">
        <f t="shared" si="1"/>
        <v>-135802</v>
      </c>
      <c r="K27" s="31">
        <f t="shared" si="1"/>
        <v>-4186486</v>
      </c>
      <c r="L27" s="31">
        <f t="shared" si="1"/>
        <v>-6530457</v>
      </c>
      <c r="M27" s="31">
        <f t="shared" si="1"/>
        <v>-10428052</v>
      </c>
      <c r="N27" s="31">
        <f t="shared" si="1"/>
        <v>-21144995</v>
      </c>
      <c r="O27" s="31">
        <f t="shared" si="1"/>
        <v>-6280497</v>
      </c>
      <c r="P27" s="31">
        <f t="shared" si="1"/>
        <v>-9363496</v>
      </c>
      <c r="Q27" s="31">
        <f t="shared" si="1"/>
        <v>-7717579</v>
      </c>
      <c r="R27" s="31">
        <f t="shared" si="1"/>
        <v>-23361572</v>
      </c>
      <c r="S27" s="31">
        <f t="shared" si="1"/>
        <v>0</v>
      </c>
      <c r="T27" s="31">
        <f t="shared" si="1"/>
        <v>0</v>
      </c>
      <c r="U27" s="31">
        <f t="shared" si="1"/>
        <v>0</v>
      </c>
      <c r="V27" s="31">
        <f t="shared" si="1"/>
        <v>0</v>
      </c>
      <c r="W27" s="31">
        <f t="shared" si="1"/>
        <v>-44642369</v>
      </c>
      <c r="X27" s="31">
        <f t="shared" si="1"/>
        <v>-60941250</v>
      </c>
      <c r="Y27" s="31">
        <f t="shared" si="1"/>
        <v>16298881</v>
      </c>
      <c r="Z27" s="32">
        <f>+IF(X27&lt;&gt;0,+(Y27/X27)*100,0)</f>
        <v>-26.745235780362236</v>
      </c>
      <c r="AA27" s="33">
        <f>SUM(AA21:AA26)</f>
        <v>-87442250</v>
      </c>
    </row>
    <row r="28" spans="1:27" ht="4.5" customHeight="1">
      <c r="A28" s="34"/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2.75">
      <c r="A29" s="13" t="s">
        <v>52</v>
      </c>
      <c r="B29" s="20"/>
      <c r="C29" s="21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2.75">
      <c r="A30" s="13" t="s">
        <v>32</v>
      </c>
      <c r="B30" s="20"/>
      <c r="C30" s="21"/>
      <c r="D30" s="21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5"/>
    </row>
    <row r="31" spans="1:27" ht="12.75">
      <c r="A31" s="26" t="s">
        <v>53</v>
      </c>
      <c r="B31" s="20"/>
      <c r="C31" s="21"/>
      <c r="D31" s="21"/>
      <c r="E31" s="22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4"/>
      <c r="AA31" s="25"/>
    </row>
    <row r="32" spans="1:27" ht="12.75">
      <c r="A32" s="26" t="s">
        <v>54</v>
      </c>
      <c r="B32" s="20"/>
      <c r="C32" s="21"/>
      <c r="D32" s="21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4"/>
      <c r="AA32" s="25"/>
    </row>
    <row r="33" spans="1:27" ht="12.75">
      <c r="A33" s="26" t="s">
        <v>55</v>
      </c>
      <c r="B33" s="20"/>
      <c r="C33" s="21"/>
      <c r="D33" s="21"/>
      <c r="E33" s="22"/>
      <c r="F33" s="23"/>
      <c r="G33" s="23"/>
      <c r="H33" s="40">
        <v>-5385</v>
      </c>
      <c r="I33" s="40">
        <v>2830</v>
      </c>
      <c r="J33" s="40">
        <v>-2555</v>
      </c>
      <c r="K33" s="23">
        <v>35251</v>
      </c>
      <c r="L33" s="23">
        <v>-5014</v>
      </c>
      <c r="M33" s="23">
        <v>-2218</v>
      </c>
      <c r="N33" s="23">
        <v>28019</v>
      </c>
      <c r="O33" s="40">
        <v>-25261</v>
      </c>
      <c r="P33" s="40">
        <v>-7523</v>
      </c>
      <c r="Q33" s="40">
        <v>-4030</v>
      </c>
      <c r="R33" s="23">
        <v>-36814</v>
      </c>
      <c r="S33" s="23"/>
      <c r="T33" s="23"/>
      <c r="U33" s="23"/>
      <c r="V33" s="40"/>
      <c r="W33" s="40">
        <v>-11350</v>
      </c>
      <c r="X33" s="40"/>
      <c r="Y33" s="23">
        <v>-11350</v>
      </c>
      <c r="Z33" s="24"/>
      <c r="AA33" s="25"/>
    </row>
    <row r="34" spans="1:27" ht="12.75">
      <c r="A34" s="13" t="s">
        <v>40</v>
      </c>
      <c r="B34" s="20"/>
      <c r="C34" s="21"/>
      <c r="D34" s="21"/>
      <c r="E34" s="22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4"/>
      <c r="AA34" s="25"/>
    </row>
    <row r="35" spans="1:27" ht="12.75">
      <c r="A35" s="26" t="s">
        <v>56</v>
      </c>
      <c r="B35" s="20"/>
      <c r="C35" s="21"/>
      <c r="D35" s="21"/>
      <c r="E35" s="22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>
        <v>-142517</v>
      </c>
      <c r="R35" s="23">
        <v>-142517</v>
      </c>
      <c r="S35" s="23"/>
      <c r="T35" s="23"/>
      <c r="U35" s="23"/>
      <c r="V35" s="23"/>
      <c r="W35" s="23">
        <v>-142517</v>
      </c>
      <c r="X35" s="23"/>
      <c r="Y35" s="23">
        <v>-142517</v>
      </c>
      <c r="Z35" s="24"/>
      <c r="AA35" s="25"/>
    </row>
    <row r="36" spans="1:27" ht="12.75">
      <c r="A36" s="27" t="s">
        <v>57</v>
      </c>
      <c r="B36" s="28"/>
      <c r="C36" s="29">
        <f aca="true" t="shared" si="2" ref="C36:Y36">SUM(C31:C35)</f>
        <v>0</v>
      </c>
      <c r="D36" s="29">
        <f>SUM(D31:D35)</f>
        <v>0</v>
      </c>
      <c r="E36" s="30">
        <f t="shared" si="2"/>
        <v>0</v>
      </c>
      <c r="F36" s="31">
        <f t="shared" si="2"/>
        <v>0</v>
      </c>
      <c r="G36" s="31">
        <f t="shared" si="2"/>
        <v>0</v>
      </c>
      <c r="H36" s="31">
        <f t="shared" si="2"/>
        <v>-5385</v>
      </c>
      <c r="I36" s="31">
        <f t="shared" si="2"/>
        <v>2830</v>
      </c>
      <c r="J36" s="31">
        <f t="shared" si="2"/>
        <v>-2555</v>
      </c>
      <c r="K36" s="31">
        <f t="shared" si="2"/>
        <v>35251</v>
      </c>
      <c r="L36" s="31">
        <f t="shared" si="2"/>
        <v>-5014</v>
      </c>
      <c r="M36" s="31">
        <f t="shared" si="2"/>
        <v>-2218</v>
      </c>
      <c r="N36" s="31">
        <f t="shared" si="2"/>
        <v>28019</v>
      </c>
      <c r="O36" s="31">
        <f t="shared" si="2"/>
        <v>-25261</v>
      </c>
      <c r="P36" s="31">
        <f t="shared" si="2"/>
        <v>-7523</v>
      </c>
      <c r="Q36" s="31">
        <f t="shared" si="2"/>
        <v>-146547</v>
      </c>
      <c r="R36" s="31">
        <f t="shared" si="2"/>
        <v>-179331</v>
      </c>
      <c r="S36" s="31">
        <f t="shared" si="2"/>
        <v>0</v>
      </c>
      <c r="T36" s="31">
        <f t="shared" si="2"/>
        <v>0</v>
      </c>
      <c r="U36" s="31">
        <f t="shared" si="2"/>
        <v>0</v>
      </c>
      <c r="V36" s="31">
        <f t="shared" si="2"/>
        <v>0</v>
      </c>
      <c r="W36" s="31">
        <f t="shared" si="2"/>
        <v>-153867</v>
      </c>
      <c r="X36" s="31">
        <f t="shared" si="2"/>
        <v>0</v>
      </c>
      <c r="Y36" s="31">
        <f t="shared" si="2"/>
        <v>-153867</v>
      </c>
      <c r="Z36" s="32">
        <f>+IF(X36&lt;&gt;0,+(Y36/X36)*100,0)</f>
        <v>0</v>
      </c>
      <c r="AA36" s="33">
        <f>SUM(AA31:AA35)</f>
        <v>0</v>
      </c>
    </row>
    <row r="37" spans="1:27" ht="4.5" customHeight="1">
      <c r="A37" s="34"/>
      <c r="B37" s="20"/>
      <c r="C37" s="21"/>
      <c r="D37" s="21"/>
      <c r="E37" s="22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4"/>
      <c r="AA37" s="25"/>
    </row>
    <row r="38" spans="1:27" ht="12.75">
      <c r="A38" s="13" t="s">
        <v>58</v>
      </c>
      <c r="B38" s="20"/>
      <c r="C38" s="35">
        <f aca="true" t="shared" si="3" ref="C38:Y38">+C17+C27+C36</f>
        <v>0</v>
      </c>
      <c r="D38" s="35">
        <f>+D17+D27+D36</f>
        <v>0</v>
      </c>
      <c r="E38" s="36">
        <f t="shared" si="3"/>
        <v>-26831750</v>
      </c>
      <c r="F38" s="37">
        <f t="shared" si="3"/>
        <v>-26831750</v>
      </c>
      <c r="G38" s="37">
        <f t="shared" si="3"/>
        <v>0</v>
      </c>
      <c r="H38" s="37">
        <f t="shared" si="3"/>
        <v>-5249042</v>
      </c>
      <c r="I38" s="37">
        <f t="shared" si="3"/>
        <v>12218612</v>
      </c>
      <c r="J38" s="37">
        <f t="shared" si="3"/>
        <v>6969570</v>
      </c>
      <c r="K38" s="37">
        <f t="shared" si="3"/>
        <v>21836076</v>
      </c>
      <c r="L38" s="37">
        <f t="shared" si="3"/>
        <v>-2517958</v>
      </c>
      <c r="M38" s="37">
        <f t="shared" si="3"/>
        <v>2037536</v>
      </c>
      <c r="N38" s="37">
        <f t="shared" si="3"/>
        <v>21355654</v>
      </c>
      <c r="O38" s="37">
        <f t="shared" si="3"/>
        <v>-11029198</v>
      </c>
      <c r="P38" s="37">
        <f t="shared" si="3"/>
        <v>-17444198</v>
      </c>
      <c r="Q38" s="37">
        <f t="shared" si="3"/>
        <v>23164536</v>
      </c>
      <c r="R38" s="37">
        <f t="shared" si="3"/>
        <v>-5308860</v>
      </c>
      <c r="S38" s="37">
        <f t="shared" si="3"/>
        <v>0</v>
      </c>
      <c r="T38" s="37">
        <f t="shared" si="3"/>
        <v>0</v>
      </c>
      <c r="U38" s="37">
        <f t="shared" si="3"/>
        <v>0</v>
      </c>
      <c r="V38" s="37">
        <f t="shared" si="3"/>
        <v>0</v>
      </c>
      <c r="W38" s="37">
        <f t="shared" si="3"/>
        <v>23016364</v>
      </c>
      <c r="X38" s="37">
        <f t="shared" si="3"/>
        <v>6531668</v>
      </c>
      <c r="Y38" s="37">
        <f t="shared" si="3"/>
        <v>16484696</v>
      </c>
      <c r="Z38" s="38">
        <f>+IF(X38&lt;&gt;0,+(Y38/X38)*100,0)</f>
        <v>252.38110693929943</v>
      </c>
      <c r="AA38" s="39">
        <f>+AA17+AA27+AA36</f>
        <v>-26831750</v>
      </c>
    </row>
    <row r="39" spans="1:27" ht="12.75">
      <c r="A39" s="26" t="s">
        <v>59</v>
      </c>
      <c r="B39" s="20"/>
      <c r="C39" s="35"/>
      <c r="D39" s="35"/>
      <c r="E39" s="36">
        <v>824000</v>
      </c>
      <c r="F39" s="37">
        <v>824000</v>
      </c>
      <c r="G39" s="37">
        <v>34933615</v>
      </c>
      <c r="H39" s="37">
        <v>34933615</v>
      </c>
      <c r="I39" s="37">
        <v>29684573</v>
      </c>
      <c r="J39" s="37">
        <v>34933615</v>
      </c>
      <c r="K39" s="37">
        <v>41903185</v>
      </c>
      <c r="L39" s="37">
        <v>63739261</v>
      </c>
      <c r="M39" s="37">
        <v>61221303</v>
      </c>
      <c r="N39" s="37">
        <v>41903185</v>
      </c>
      <c r="O39" s="37">
        <v>63258839</v>
      </c>
      <c r="P39" s="37">
        <v>52229641</v>
      </c>
      <c r="Q39" s="37">
        <v>34785443</v>
      </c>
      <c r="R39" s="37">
        <v>63258839</v>
      </c>
      <c r="S39" s="37"/>
      <c r="T39" s="37"/>
      <c r="U39" s="37"/>
      <c r="V39" s="37"/>
      <c r="W39" s="37">
        <v>34933615</v>
      </c>
      <c r="X39" s="37">
        <v>824000</v>
      </c>
      <c r="Y39" s="37">
        <v>34109615</v>
      </c>
      <c r="Z39" s="38">
        <v>4139.52</v>
      </c>
      <c r="AA39" s="39">
        <v>824000</v>
      </c>
    </row>
    <row r="40" spans="1:27" ht="12.75">
      <c r="A40" s="45" t="s">
        <v>60</v>
      </c>
      <c r="B40" s="46"/>
      <c r="C40" s="47"/>
      <c r="D40" s="47"/>
      <c r="E40" s="48">
        <v>-26007750</v>
      </c>
      <c r="F40" s="49">
        <v>-26007750</v>
      </c>
      <c r="G40" s="49">
        <v>34933615</v>
      </c>
      <c r="H40" s="49">
        <v>29684573</v>
      </c>
      <c r="I40" s="49">
        <v>41903185</v>
      </c>
      <c r="J40" s="49">
        <v>41903185</v>
      </c>
      <c r="K40" s="49">
        <v>63739261</v>
      </c>
      <c r="L40" s="49">
        <v>61221303</v>
      </c>
      <c r="M40" s="49">
        <v>63258839</v>
      </c>
      <c r="N40" s="49">
        <v>63258839</v>
      </c>
      <c r="O40" s="49">
        <v>52229641</v>
      </c>
      <c r="P40" s="49">
        <v>34785443</v>
      </c>
      <c r="Q40" s="49">
        <v>57949979</v>
      </c>
      <c r="R40" s="49">
        <v>57949979</v>
      </c>
      <c r="S40" s="49"/>
      <c r="T40" s="49"/>
      <c r="U40" s="49"/>
      <c r="V40" s="49"/>
      <c r="W40" s="49">
        <v>57949979</v>
      </c>
      <c r="X40" s="49">
        <v>7355668</v>
      </c>
      <c r="Y40" s="49">
        <v>50594311</v>
      </c>
      <c r="Z40" s="50">
        <v>687.83</v>
      </c>
      <c r="AA40" s="51">
        <v>-26007750</v>
      </c>
    </row>
    <row r="41" spans="1:27" ht="12.75">
      <c r="A41" s="52" t="s">
        <v>88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  <row r="42" spans="1:27" ht="12.75">
      <c r="A42" s="54" t="s">
        <v>89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</row>
    <row r="43" spans="1:27" ht="12.75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A4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2" t="s">
        <v>81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90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2.7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2.7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2.75">
      <c r="A6" s="26" t="s">
        <v>33</v>
      </c>
      <c r="B6" s="20"/>
      <c r="C6" s="21"/>
      <c r="D6" s="21"/>
      <c r="E6" s="22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4"/>
      <c r="AA6" s="25"/>
    </row>
    <row r="7" spans="1:27" ht="12.75">
      <c r="A7" s="26" t="s">
        <v>34</v>
      </c>
      <c r="B7" s="20"/>
      <c r="C7" s="21"/>
      <c r="D7" s="21"/>
      <c r="E7" s="22">
        <v>1847796</v>
      </c>
      <c r="F7" s="23">
        <v>1847796</v>
      </c>
      <c r="G7" s="23">
        <v>91068</v>
      </c>
      <c r="H7" s="23">
        <v>92887</v>
      </c>
      <c r="I7" s="23">
        <v>83602</v>
      </c>
      <c r="J7" s="23">
        <v>267557</v>
      </c>
      <c r="K7" s="23">
        <v>342453</v>
      </c>
      <c r="L7" s="23">
        <v>68069</v>
      </c>
      <c r="M7" s="23">
        <v>99358</v>
      </c>
      <c r="N7" s="23">
        <v>509880</v>
      </c>
      <c r="O7" s="23">
        <v>63181</v>
      </c>
      <c r="P7" s="23">
        <v>64723</v>
      </c>
      <c r="Q7" s="23">
        <v>74115</v>
      </c>
      <c r="R7" s="23">
        <v>202019</v>
      </c>
      <c r="S7" s="23"/>
      <c r="T7" s="23"/>
      <c r="U7" s="23"/>
      <c r="V7" s="23"/>
      <c r="W7" s="23">
        <v>979456</v>
      </c>
      <c r="X7" s="23">
        <v>1385847</v>
      </c>
      <c r="Y7" s="23">
        <v>-406391</v>
      </c>
      <c r="Z7" s="24">
        <v>-29.32</v>
      </c>
      <c r="AA7" s="25">
        <v>1847796</v>
      </c>
    </row>
    <row r="8" spans="1:27" ht="12.75">
      <c r="A8" s="26" t="s">
        <v>35</v>
      </c>
      <c r="B8" s="20"/>
      <c r="C8" s="21"/>
      <c r="D8" s="21"/>
      <c r="E8" s="22">
        <v>30000</v>
      </c>
      <c r="F8" s="23">
        <v>30000</v>
      </c>
      <c r="G8" s="23">
        <v>626</v>
      </c>
      <c r="H8" s="23">
        <v>802</v>
      </c>
      <c r="I8" s="23">
        <v>1215</v>
      </c>
      <c r="J8" s="23">
        <v>2643</v>
      </c>
      <c r="K8" s="23">
        <v>11083</v>
      </c>
      <c r="L8" s="23">
        <v>3147</v>
      </c>
      <c r="M8" s="23">
        <v>23470</v>
      </c>
      <c r="N8" s="23">
        <v>37700</v>
      </c>
      <c r="O8" s="23">
        <v>732</v>
      </c>
      <c r="P8" s="23">
        <v>7315</v>
      </c>
      <c r="Q8" s="23">
        <v>2067</v>
      </c>
      <c r="R8" s="23">
        <v>10114</v>
      </c>
      <c r="S8" s="23"/>
      <c r="T8" s="23"/>
      <c r="U8" s="23"/>
      <c r="V8" s="23"/>
      <c r="W8" s="23">
        <v>50457</v>
      </c>
      <c r="X8" s="23">
        <v>22500</v>
      </c>
      <c r="Y8" s="23">
        <v>27957</v>
      </c>
      <c r="Z8" s="24">
        <v>124.25</v>
      </c>
      <c r="AA8" s="25">
        <v>30000</v>
      </c>
    </row>
    <row r="9" spans="1:27" ht="12.75">
      <c r="A9" s="26" t="s">
        <v>36</v>
      </c>
      <c r="B9" s="20"/>
      <c r="C9" s="21"/>
      <c r="D9" s="21"/>
      <c r="E9" s="22">
        <v>118566000</v>
      </c>
      <c r="F9" s="23">
        <v>118566000</v>
      </c>
      <c r="G9" s="23">
        <v>47199000</v>
      </c>
      <c r="H9" s="23">
        <v>91532</v>
      </c>
      <c r="I9" s="23">
        <v>8532729</v>
      </c>
      <c r="J9" s="23">
        <v>55823261</v>
      </c>
      <c r="K9" s="23">
        <v>6378786</v>
      </c>
      <c r="L9" s="23">
        <v>33003</v>
      </c>
      <c r="M9" s="23">
        <v>37927435</v>
      </c>
      <c r="N9" s="23">
        <v>44339224</v>
      </c>
      <c r="O9" s="23">
        <v>70203</v>
      </c>
      <c r="P9" s="23">
        <v>132533</v>
      </c>
      <c r="Q9" s="23">
        <v>28352002</v>
      </c>
      <c r="R9" s="23">
        <v>28554738</v>
      </c>
      <c r="S9" s="23"/>
      <c r="T9" s="23"/>
      <c r="U9" s="23"/>
      <c r="V9" s="23"/>
      <c r="W9" s="23">
        <v>128717223</v>
      </c>
      <c r="X9" s="23">
        <v>118566000</v>
      </c>
      <c r="Y9" s="23">
        <v>10151223</v>
      </c>
      <c r="Z9" s="24">
        <v>8.56</v>
      </c>
      <c r="AA9" s="25">
        <v>118566000</v>
      </c>
    </row>
    <row r="10" spans="1:27" ht="12.75">
      <c r="A10" s="26" t="s">
        <v>37</v>
      </c>
      <c r="B10" s="20"/>
      <c r="C10" s="21"/>
      <c r="D10" s="21"/>
      <c r="E10" s="22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4"/>
      <c r="AA10" s="25"/>
    </row>
    <row r="11" spans="1:27" ht="12.75">
      <c r="A11" s="26" t="s">
        <v>38</v>
      </c>
      <c r="B11" s="20"/>
      <c r="C11" s="21"/>
      <c r="D11" s="21"/>
      <c r="E11" s="22">
        <v>8677092</v>
      </c>
      <c r="F11" s="23">
        <v>8677092</v>
      </c>
      <c r="G11" s="23">
        <v>829696</v>
      </c>
      <c r="H11" s="23">
        <v>1182015</v>
      </c>
      <c r="I11" s="23">
        <v>715856</v>
      </c>
      <c r="J11" s="23">
        <v>2727567</v>
      </c>
      <c r="K11" s="23">
        <v>992500</v>
      </c>
      <c r="L11" s="23">
        <v>1094598</v>
      </c>
      <c r="M11" s="23">
        <v>1075789</v>
      </c>
      <c r="N11" s="23">
        <v>3162887</v>
      </c>
      <c r="O11" s="23">
        <v>1085593</v>
      </c>
      <c r="P11" s="23">
        <v>1131516</v>
      </c>
      <c r="Q11" s="23">
        <v>832668</v>
      </c>
      <c r="R11" s="23">
        <v>3049777</v>
      </c>
      <c r="S11" s="23"/>
      <c r="T11" s="23"/>
      <c r="U11" s="23"/>
      <c r="V11" s="23"/>
      <c r="W11" s="23">
        <v>8940231</v>
      </c>
      <c r="X11" s="23">
        <v>6507819</v>
      </c>
      <c r="Y11" s="23">
        <v>2432412</v>
      </c>
      <c r="Z11" s="24">
        <v>37.38</v>
      </c>
      <c r="AA11" s="25">
        <v>8677092</v>
      </c>
    </row>
    <row r="12" spans="1:27" ht="12.75">
      <c r="A12" s="26" t="s">
        <v>39</v>
      </c>
      <c r="B12" s="20"/>
      <c r="C12" s="21"/>
      <c r="D12" s="21"/>
      <c r="E12" s="22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4"/>
      <c r="AA12" s="25"/>
    </row>
    <row r="13" spans="1:27" ht="12.75">
      <c r="A13" s="13" t="s">
        <v>40</v>
      </c>
      <c r="B13" s="20"/>
      <c r="C13" s="21"/>
      <c r="D13" s="21"/>
      <c r="E13" s="22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4"/>
      <c r="AA13" s="25"/>
    </row>
    <row r="14" spans="1:27" ht="12.75">
      <c r="A14" s="26" t="s">
        <v>41</v>
      </c>
      <c r="B14" s="20"/>
      <c r="C14" s="21"/>
      <c r="D14" s="21"/>
      <c r="E14" s="22">
        <v>-142956799</v>
      </c>
      <c r="F14" s="23">
        <v>-142956799</v>
      </c>
      <c r="G14" s="23">
        <v>-563803</v>
      </c>
      <c r="H14" s="23">
        <v>-1525759</v>
      </c>
      <c r="I14" s="23">
        <v>-21269911</v>
      </c>
      <c r="J14" s="23">
        <v>-23359473</v>
      </c>
      <c r="K14" s="23">
        <v>-9713697</v>
      </c>
      <c r="L14" s="23">
        <v>-7663719</v>
      </c>
      <c r="M14" s="23">
        <v>-9929751</v>
      </c>
      <c r="N14" s="23">
        <v>-27307167</v>
      </c>
      <c r="O14" s="23">
        <v>-7002461</v>
      </c>
      <c r="P14" s="23">
        <v>-9657620</v>
      </c>
      <c r="Q14" s="23">
        <v>-9993352</v>
      </c>
      <c r="R14" s="23">
        <v>-26653433</v>
      </c>
      <c r="S14" s="23"/>
      <c r="T14" s="23"/>
      <c r="U14" s="23"/>
      <c r="V14" s="23"/>
      <c r="W14" s="23">
        <v>-77320073</v>
      </c>
      <c r="X14" s="23">
        <v>-106899380</v>
      </c>
      <c r="Y14" s="23">
        <v>29579307</v>
      </c>
      <c r="Z14" s="24">
        <v>-27.67</v>
      </c>
      <c r="AA14" s="25">
        <v>-142956799</v>
      </c>
    </row>
    <row r="15" spans="1:27" ht="12.75">
      <c r="A15" s="26" t="s">
        <v>42</v>
      </c>
      <c r="B15" s="20"/>
      <c r="C15" s="21"/>
      <c r="D15" s="21"/>
      <c r="E15" s="22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4"/>
      <c r="AA15" s="25"/>
    </row>
    <row r="16" spans="1:27" ht="12.75">
      <c r="A16" s="26" t="s">
        <v>43</v>
      </c>
      <c r="B16" s="20"/>
      <c r="C16" s="21"/>
      <c r="D16" s="21"/>
      <c r="E16" s="22">
        <v>-10844000</v>
      </c>
      <c r="F16" s="23">
        <v>-10844000</v>
      </c>
      <c r="G16" s="23"/>
      <c r="H16" s="23"/>
      <c r="I16" s="23">
        <v>-7447674</v>
      </c>
      <c r="J16" s="23">
        <v>-7447674</v>
      </c>
      <c r="K16" s="23">
        <v>-5895230</v>
      </c>
      <c r="L16" s="23">
        <v>-3081264</v>
      </c>
      <c r="M16" s="23">
        <v>-658080</v>
      </c>
      <c r="N16" s="23">
        <v>-9634574</v>
      </c>
      <c r="O16" s="23">
        <v>-6969</v>
      </c>
      <c r="P16" s="23">
        <v>-4376032</v>
      </c>
      <c r="Q16" s="23">
        <v>-3183185</v>
      </c>
      <c r="R16" s="23">
        <v>-7566186</v>
      </c>
      <c r="S16" s="23"/>
      <c r="T16" s="23"/>
      <c r="U16" s="23"/>
      <c r="V16" s="23"/>
      <c r="W16" s="23">
        <v>-24648434</v>
      </c>
      <c r="X16" s="23">
        <v>-14423625</v>
      </c>
      <c r="Y16" s="23">
        <v>-10224809</v>
      </c>
      <c r="Z16" s="24">
        <v>70.89</v>
      </c>
      <c r="AA16" s="25">
        <v>-10844000</v>
      </c>
    </row>
    <row r="17" spans="1:27" ht="12.75">
      <c r="A17" s="27" t="s">
        <v>44</v>
      </c>
      <c r="B17" s="28"/>
      <c r="C17" s="29">
        <f aca="true" t="shared" si="0" ref="C17:Y17">SUM(C6:C16)</f>
        <v>0</v>
      </c>
      <c r="D17" s="29">
        <f>SUM(D6:D16)</f>
        <v>0</v>
      </c>
      <c r="E17" s="30">
        <f t="shared" si="0"/>
        <v>-24679911</v>
      </c>
      <c r="F17" s="31">
        <f t="shared" si="0"/>
        <v>-24679911</v>
      </c>
      <c r="G17" s="31">
        <f t="shared" si="0"/>
        <v>47556587</v>
      </c>
      <c r="H17" s="31">
        <f t="shared" si="0"/>
        <v>-158523</v>
      </c>
      <c r="I17" s="31">
        <f t="shared" si="0"/>
        <v>-19384183</v>
      </c>
      <c r="J17" s="31">
        <f t="shared" si="0"/>
        <v>28013881</v>
      </c>
      <c r="K17" s="31">
        <f t="shared" si="0"/>
        <v>-7884105</v>
      </c>
      <c r="L17" s="31">
        <f t="shared" si="0"/>
        <v>-9546166</v>
      </c>
      <c r="M17" s="31">
        <f t="shared" si="0"/>
        <v>28538221</v>
      </c>
      <c r="N17" s="31">
        <f t="shared" si="0"/>
        <v>11107950</v>
      </c>
      <c r="O17" s="31">
        <f t="shared" si="0"/>
        <v>-5789721</v>
      </c>
      <c r="P17" s="31">
        <f t="shared" si="0"/>
        <v>-12697565</v>
      </c>
      <c r="Q17" s="31">
        <f t="shared" si="0"/>
        <v>16084315</v>
      </c>
      <c r="R17" s="31">
        <f t="shared" si="0"/>
        <v>-2402971</v>
      </c>
      <c r="S17" s="31">
        <f t="shared" si="0"/>
        <v>0</v>
      </c>
      <c r="T17" s="31">
        <f t="shared" si="0"/>
        <v>0</v>
      </c>
      <c r="U17" s="31">
        <f t="shared" si="0"/>
        <v>0</v>
      </c>
      <c r="V17" s="31">
        <f t="shared" si="0"/>
        <v>0</v>
      </c>
      <c r="W17" s="31">
        <f t="shared" si="0"/>
        <v>36718860</v>
      </c>
      <c r="X17" s="31">
        <f t="shared" si="0"/>
        <v>5159161</v>
      </c>
      <c r="Y17" s="31">
        <f t="shared" si="0"/>
        <v>31559699</v>
      </c>
      <c r="Z17" s="32">
        <f>+IF(X17&lt;&gt;0,+(Y17/X17)*100,0)</f>
        <v>611.7215376686248</v>
      </c>
      <c r="AA17" s="33">
        <f>SUM(AA6:AA16)</f>
        <v>-24679911</v>
      </c>
    </row>
    <row r="18" spans="1:27" ht="4.5" customHeight="1">
      <c r="A18" s="34"/>
      <c r="B18" s="20"/>
      <c r="C18" s="21"/>
      <c r="D18" s="21"/>
      <c r="E18" s="22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4"/>
      <c r="AA18" s="25"/>
    </row>
    <row r="19" spans="1:27" ht="12.75">
      <c r="A19" s="13" t="s">
        <v>45</v>
      </c>
      <c r="B19" s="20"/>
      <c r="C19" s="21"/>
      <c r="D19" s="21"/>
      <c r="E19" s="22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4"/>
      <c r="AA19" s="25"/>
    </row>
    <row r="20" spans="1:27" ht="12.75">
      <c r="A20" s="13" t="s">
        <v>32</v>
      </c>
      <c r="B20" s="20"/>
      <c r="C20" s="35"/>
      <c r="D20" s="35"/>
      <c r="E20" s="36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8"/>
      <c r="AA20" s="39"/>
    </row>
    <row r="21" spans="1:27" ht="12.75">
      <c r="A21" s="26" t="s">
        <v>46</v>
      </c>
      <c r="B21" s="20"/>
      <c r="C21" s="21"/>
      <c r="D21" s="21"/>
      <c r="E21" s="22"/>
      <c r="F21" s="23"/>
      <c r="G21" s="40"/>
      <c r="H21" s="40"/>
      <c r="I21" s="40"/>
      <c r="J21" s="23"/>
      <c r="K21" s="40"/>
      <c r="L21" s="40"/>
      <c r="M21" s="23"/>
      <c r="N21" s="40"/>
      <c r="O21" s="40"/>
      <c r="P21" s="40"/>
      <c r="Q21" s="23"/>
      <c r="R21" s="40"/>
      <c r="S21" s="40"/>
      <c r="T21" s="23"/>
      <c r="U21" s="40"/>
      <c r="V21" s="40"/>
      <c r="W21" s="40"/>
      <c r="X21" s="23"/>
      <c r="Y21" s="40"/>
      <c r="Z21" s="41"/>
      <c r="AA21" s="42"/>
    </row>
    <row r="22" spans="1:27" ht="12.75">
      <c r="A22" s="26" t="s">
        <v>47</v>
      </c>
      <c r="B22" s="20"/>
      <c r="C22" s="21"/>
      <c r="D22" s="21"/>
      <c r="E22" s="43"/>
      <c r="F22" s="40"/>
      <c r="G22" s="23"/>
      <c r="H22" s="23"/>
      <c r="I22" s="23"/>
      <c r="J22" s="23"/>
      <c r="K22" s="23"/>
      <c r="L22" s="23"/>
      <c r="M22" s="40"/>
      <c r="N22" s="23"/>
      <c r="O22" s="23"/>
      <c r="P22" s="23"/>
      <c r="Q22" s="23"/>
      <c r="R22" s="23"/>
      <c r="S22" s="23"/>
      <c r="T22" s="40"/>
      <c r="U22" s="23"/>
      <c r="V22" s="23"/>
      <c r="W22" s="23"/>
      <c r="X22" s="23"/>
      <c r="Y22" s="23"/>
      <c r="Z22" s="24"/>
      <c r="AA22" s="25"/>
    </row>
    <row r="23" spans="1:27" ht="12.75">
      <c r="A23" s="26" t="s">
        <v>48</v>
      </c>
      <c r="B23" s="20"/>
      <c r="C23" s="44"/>
      <c r="D23" s="44"/>
      <c r="E23" s="22"/>
      <c r="F23" s="23"/>
      <c r="G23" s="40"/>
      <c r="H23" s="40"/>
      <c r="I23" s="40"/>
      <c r="J23" s="23"/>
      <c r="K23" s="40"/>
      <c r="L23" s="40"/>
      <c r="M23" s="23"/>
      <c r="N23" s="40"/>
      <c r="O23" s="40"/>
      <c r="P23" s="40"/>
      <c r="Q23" s="23"/>
      <c r="R23" s="40"/>
      <c r="S23" s="40"/>
      <c r="T23" s="23"/>
      <c r="U23" s="40"/>
      <c r="V23" s="40"/>
      <c r="W23" s="40"/>
      <c r="X23" s="23"/>
      <c r="Y23" s="40"/>
      <c r="Z23" s="41"/>
      <c r="AA23" s="42"/>
    </row>
    <row r="24" spans="1:27" ht="12.75">
      <c r="A24" s="26" t="s">
        <v>49</v>
      </c>
      <c r="B24" s="20"/>
      <c r="C24" s="21"/>
      <c r="D24" s="21"/>
      <c r="E24" s="22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4"/>
      <c r="AA24" s="25"/>
    </row>
    <row r="25" spans="1:27" ht="12.75">
      <c r="A25" s="13" t="s">
        <v>40</v>
      </c>
      <c r="B25" s="20"/>
      <c r="C25" s="21"/>
      <c r="D25" s="21"/>
      <c r="E25" s="22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4"/>
      <c r="AA25" s="25"/>
    </row>
    <row r="26" spans="1:27" ht="12.75">
      <c r="A26" s="26" t="s">
        <v>50</v>
      </c>
      <c r="B26" s="20"/>
      <c r="C26" s="21"/>
      <c r="D26" s="21"/>
      <c r="E26" s="22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4"/>
      <c r="AA26" s="25"/>
    </row>
    <row r="27" spans="1:27" ht="12.75">
      <c r="A27" s="27" t="s">
        <v>51</v>
      </c>
      <c r="B27" s="28"/>
      <c r="C27" s="29">
        <f aca="true" t="shared" si="1" ref="C27:Y27">SUM(C21:C26)</f>
        <v>0</v>
      </c>
      <c r="D27" s="29">
        <f>SUM(D21:D26)</f>
        <v>0</v>
      </c>
      <c r="E27" s="30">
        <f t="shared" si="1"/>
        <v>0</v>
      </c>
      <c r="F27" s="31">
        <f t="shared" si="1"/>
        <v>0</v>
      </c>
      <c r="G27" s="31">
        <f t="shared" si="1"/>
        <v>0</v>
      </c>
      <c r="H27" s="31">
        <f t="shared" si="1"/>
        <v>0</v>
      </c>
      <c r="I27" s="31">
        <f t="shared" si="1"/>
        <v>0</v>
      </c>
      <c r="J27" s="31">
        <f t="shared" si="1"/>
        <v>0</v>
      </c>
      <c r="K27" s="31">
        <f t="shared" si="1"/>
        <v>0</v>
      </c>
      <c r="L27" s="31">
        <f t="shared" si="1"/>
        <v>0</v>
      </c>
      <c r="M27" s="31">
        <f t="shared" si="1"/>
        <v>0</v>
      </c>
      <c r="N27" s="31">
        <f t="shared" si="1"/>
        <v>0</v>
      </c>
      <c r="O27" s="31">
        <f t="shared" si="1"/>
        <v>0</v>
      </c>
      <c r="P27" s="31">
        <f t="shared" si="1"/>
        <v>0</v>
      </c>
      <c r="Q27" s="31">
        <f t="shared" si="1"/>
        <v>0</v>
      </c>
      <c r="R27" s="31">
        <f t="shared" si="1"/>
        <v>0</v>
      </c>
      <c r="S27" s="31">
        <f t="shared" si="1"/>
        <v>0</v>
      </c>
      <c r="T27" s="31">
        <f t="shared" si="1"/>
        <v>0</v>
      </c>
      <c r="U27" s="31">
        <f t="shared" si="1"/>
        <v>0</v>
      </c>
      <c r="V27" s="31">
        <f t="shared" si="1"/>
        <v>0</v>
      </c>
      <c r="W27" s="31">
        <f t="shared" si="1"/>
        <v>0</v>
      </c>
      <c r="X27" s="31">
        <f t="shared" si="1"/>
        <v>0</v>
      </c>
      <c r="Y27" s="31">
        <f t="shared" si="1"/>
        <v>0</v>
      </c>
      <c r="Z27" s="32">
        <f>+IF(X27&lt;&gt;0,+(Y27/X27)*100,0)</f>
        <v>0</v>
      </c>
      <c r="AA27" s="33">
        <f>SUM(AA21:AA26)</f>
        <v>0</v>
      </c>
    </row>
    <row r="28" spans="1:27" ht="4.5" customHeight="1">
      <c r="A28" s="34"/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2.75">
      <c r="A29" s="13" t="s">
        <v>52</v>
      </c>
      <c r="B29" s="20"/>
      <c r="C29" s="21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2.75">
      <c r="A30" s="13" t="s">
        <v>32</v>
      </c>
      <c r="B30" s="20"/>
      <c r="C30" s="21"/>
      <c r="D30" s="21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5"/>
    </row>
    <row r="31" spans="1:27" ht="12.75">
      <c r="A31" s="26" t="s">
        <v>53</v>
      </c>
      <c r="B31" s="20"/>
      <c r="C31" s="21"/>
      <c r="D31" s="21"/>
      <c r="E31" s="22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4"/>
      <c r="AA31" s="25"/>
    </row>
    <row r="32" spans="1:27" ht="12.75">
      <c r="A32" s="26" t="s">
        <v>54</v>
      </c>
      <c r="B32" s="20"/>
      <c r="C32" s="21"/>
      <c r="D32" s="21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4"/>
      <c r="AA32" s="25"/>
    </row>
    <row r="33" spans="1:27" ht="12.75">
      <c r="A33" s="26" t="s">
        <v>55</v>
      </c>
      <c r="B33" s="20"/>
      <c r="C33" s="21"/>
      <c r="D33" s="21"/>
      <c r="E33" s="22"/>
      <c r="F33" s="23"/>
      <c r="G33" s="23"/>
      <c r="H33" s="40"/>
      <c r="I33" s="40"/>
      <c r="J33" s="40"/>
      <c r="K33" s="23"/>
      <c r="L33" s="23"/>
      <c r="M33" s="23"/>
      <c r="N33" s="23"/>
      <c r="O33" s="40"/>
      <c r="P33" s="40"/>
      <c r="Q33" s="40"/>
      <c r="R33" s="23"/>
      <c r="S33" s="23"/>
      <c r="T33" s="23"/>
      <c r="U33" s="23"/>
      <c r="V33" s="40"/>
      <c r="W33" s="40"/>
      <c r="X33" s="40"/>
      <c r="Y33" s="23"/>
      <c r="Z33" s="24"/>
      <c r="AA33" s="25"/>
    </row>
    <row r="34" spans="1:27" ht="12.75">
      <c r="A34" s="13" t="s">
        <v>40</v>
      </c>
      <c r="B34" s="20"/>
      <c r="C34" s="21"/>
      <c r="D34" s="21"/>
      <c r="E34" s="22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4"/>
      <c r="AA34" s="25"/>
    </row>
    <row r="35" spans="1:27" ht="12.75">
      <c r="A35" s="26" t="s">
        <v>56</v>
      </c>
      <c r="B35" s="20"/>
      <c r="C35" s="21"/>
      <c r="D35" s="21"/>
      <c r="E35" s="22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4"/>
      <c r="AA35" s="25"/>
    </row>
    <row r="36" spans="1:27" ht="12.75">
      <c r="A36" s="27" t="s">
        <v>57</v>
      </c>
      <c r="B36" s="28"/>
      <c r="C36" s="29">
        <f aca="true" t="shared" si="2" ref="C36:Y36">SUM(C31:C35)</f>
        <v>0</v>
      </c>
      <c r="D36" s="29">
        <f>SUM(D31:D35)</f>
        <v>0</v>
      </c>
      <c r="E36" s="30">
        <f t="shared" si="2"/>
        <v>0</v>
      </c>
      <c r="F36" s="31">
        <f t="shared" si="2"/>
        <v>0</v>
      </c>
      <c r="G36" s="31">
        <f t="shared" si="2"/>
        <v>0</v>
      </c>
      <c r="H36" s="31">
        <f t="shared" si="2"/>
        <v>0</v>
      </c>
      <c r="I36" s="31">
        <f t="shared" si="2"/>
        <v>0</v>
      </c>
      <c r="J36" s="31">
        <f t="shared" si="2"/>
        <v>0</v>
      </c>
      <c r="K36" s="31">
        <f t="shared" si="2"/>
        <v>0</v>
      </c>
      <c r="L36" s="31">
        <f t="shared" si="2"/>
        <v>0</v>
      </c>
      <c r="M36" s="31">
        <f t="shared" si="2"/>
        <v>0</v>
      </c>
      <c r="N36" s="31">
        <f t="shared" si="2"/>
        <v>0</v>
      </c>
      <c r="O36" s="31">
        <f t="shared" si="2"/>
        <v>0</v>
      </c>
      <c r="P36" s="31">
        <f t="shared" si="2"/>
        <v>0</v>
      </c>
      <c r="Q36" s="31">
        <f t="shared" si="2"/>
        <v>0</v>
      </c>
      <c r="R36" s="31">
        <f t="shared" si="2"/>
        <v>0</v>
      </c>
      <c r="S36" s="31">
        <f t="shared" si="2"/>
        <v>0</v>
      </c>
      <c r="T36" s="31">
        <f t="shared" si="2"/>
        <v>0</v>
      </c>
      <c r="U36" s="31">
        <f t="shared" si="2"/>
        <v>0</v>
      </c>
      <c r="V36" s="31">
        <f t="shared" si="2"/>
        <v>0</v>
      </c>
      <c r="W36" s="31">
        <f t="shared" si="2"/>
        <v>0</v>
      </c>
      <c r="X36" s="31">
        <f t="shared" si="2"/>
        <v>0</v>
      </c>
      <c r="Y36" s="31">
        <f t="shared" si="2"/>
        <v>0</v>
      </c>
      <c r="Z36" s="32">
        <f>+IF(X36&lt;&gt;0,+(Y36/X36)*100,0)</f>
        <v>0</v>
      </c>
      <c r="AA36" s="33">
        <f>SUM(AA31:AA35)</f>
        <v>0</v>
      </c>
    </row>
    <row r="37" spans="1:27" ht="4.5" customHeight="1">
      <c r="A37" s="34"/>
      <c r="B37" s="20"/>
      <c r="C37" s="21"/>
      <c r="D37" s="21"/>
      <c r="E37" s="22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4"/>
      <c r="AA37" s="25"/>
    </row>
    <row r="38" spans="1:27" ht="12.75">
      <c r="A38" s="13" t="s">
        <v>58</v>
      </c>
      <c r="B38" s="20"/>
      <c r="C38" s="35">
        <f aca="true" t="shared" si="3" ref="C38:Y38">+C17+C27+C36</f>
        <v>0</v>
      </c>
      <c r="D38" s="35">
        <f>+D17+D27+D36</f>
        <v>0</v>
      </c>
      <c r="E38" s="36">
        <f t="shared" si="3"/>
        <v>-24679911</v>
      </c>
      <c r="F38" s="37">
        <f t="shared" si="3"/>
        <v>-24679911</v>
      </c>
      <c r="G38" s="37">
        <f t="shared" si="3"/>
        <v>47556587</v>
      </c>
      <c r="H38" s="37">
        <f t="shared" si="3"/>
        <v>-158523</v>
      </c>
      <c r="I38" s="37">
        <f t="shared" si="3"/>
        <v>-19384183</v>
      </c>
      <c r="J38" s="37">
        <f t="shared" si="3"/>
        <v>28013881</v>
      </c>
      <c r="K38" s="37">
        <f t="shared" si="3"/>
        <v>-7884105</v>
      </c>
      <c r="L38" s="37">
        <f t="shared" si="3"/>
        <v>-9546166</v>
      </c>
      <c r="M38" s="37">
        <f t="shared" si="3"/>
        <v>28538221</v>
      </c>
      <c r="N38" s="37">
        <f t="shared" si="3"/>
        <v>11107950</v>
      </c>
      <c r="O38" s="37">
        <f t="shared" si="3"/>
        <v>-5789721</v>
      </c>
      <c r="P38" s="37">
        <f t="shared" si="3"/>
        <v>-12697565</v>
      </c>
      <c r="Q38" s="37">
        <f t="shared" si="3"/>
        <v>16084315</v>
      </c>
      <c r="R38" s="37">
        <f t="shared" si="3"/>
        <v>-2402971</v>
      </c>
      <c r="S38" s="37">
        <f t="shared" si="3"/>
        <v>0</v>
      </c>
      <c r="T38" s="37">
        <f t="shared" si="3"/>
        <v>0</v>
      </c>
      <c r="U38" s="37">
        <f t="shared" si="3"/>
        <v>0</v>
      </c>
      <c r="V38" s="37">
        <f t="shared" si="3"/>
        <v>0</v>
      </c>
      <c r="W38" s="37">
        <f t="shared" si="3"/>
        <v>36718860</v>
      </c>
      <c r="X38" s="37">
        <f t="shared" si="3"/>
        <v>5159161</v>
      </c>
      <c r="Y38" s="37">
        <f t="shared" si="3"/>
        <v>31559699</v>
      </c>
      <c r="Z38" s="38">
        <f>+IF(X38&lt;&gt;0,+(Y38/X38)*100,0)</f>
        <v>611.7215376686248</v>
      </c>
      <c r="AA38" s="39">
        <f>+AA17+AA27+AA36</f>
        <v>-24679911</v>
      </c>
    </row>
    <row r="39" spans="1:27" ht="12.75">
      <c r="A39" s="26" t="s">
        <v>59</v>
      </c>
      <c r="B39" s="20"/>
      <c r="C39" s="35"/>
      <c r="D39" s="35"/>
      <c r="E39" s="36"/>
      <c r="F39" s="37"/>
      <c r="G39" s="37">
        <v>115429363</v>
      </c>
      <c r="H39" s="37">
        <v>162985950</v>
      </c>
      <c r="I39" s="37">
        <v>162827427</v>
      </c>
      <c r="J39" s="37">
        <v>115429363</v>
      </c>
      <c r="K39" s="37">
        <v>143443244</v>
      </c>
      <c r="L39" s="37">
        <v>135559139</v>
      </c>
      <c r="M39" s="37">
        <v>126012973</v>
      </c>
      <c r="N39" s="37">
        <v>143443244</v>
      </c>
      <c r="O39" s="37">
        <v>154551194</v>
      </c>
      <c r="P39" s="37">
        <v>148761473</v>
      </c>
      <c r="Q39" s="37">
        <v>136063908</v>
      </c>
      <c r="R39" s="37">
        <v>154551194</v>
      </c>
      <c r="S39" s="37"/>
      <c r="T39" s="37"/>
      <c r="U39" s="37"/>
      <c r="V39" s="37"/>
      <c r="W39" s="37">
        <v>115429363</v>
      </c>
      <c r="X39" s="37"/>
      <c r="Y39" s="37">
        <v>115429363</v>
      </c>
      <c r="Z39" s="38"/>
      <c r="AA39" s="39"/>
    </row>
    <row r="40" spans="1:27" ht="12.75">
      <c r="A40" s="45" t="s">
        <v>60</v>
      </c>
      <c r="B40" s="46"/>
      <c r="C40" s="47"/>
      <c r="D40" s="47"/>
      <c r="E40" s="48">
        <v>-24679910</v>
      </c>
      <c r="F40" s="49">
        <v>-24679910</v>
      </c>
      <c r="G40" s="49">
        <v>162985950</v>
      </c>
      <c r="H40" s="49">
        <v>162827427</v>
      </c>
      <c r="I40" s="49">
        <v>143443244</v>
      </c>
      <c r="J40" s="49">
        <v>143443244</v>
      </c>
      <c r="K40" s="49">
        <v>135559139</v>
      </c>
      <c r="L40" s="49">
        <v>126012973</v>
      </c>
      <c r="M40" s="49">
        <v>154551194</v>
      </c>
      <c r="N40" s="49">
        <v>154551194</v>
      </c>
      <c r="O40" s="49">
        <v>148761473</v>
      </c>
      <c r="P40" s="49">
        <v>136063908</v>
      </c>
      <c r="Q40" s="49">
        <v>152148223</v>
      </c>
      <c r="R40" s="49">
        <v>152148223</v>
      </c>
      <c r="S40" s="49"/>
      <c r="T40" s="49"/>
      <c r="U40" s="49"/>
      <c r="V40" s="49"/>
      <c r="W40" s="49">
        <v>152148223</v>
      </c>
      <c r="X40" s="49">
        <v>5159162</v>
      </c>
      <c r="Y40" s="49">
        <v>146989061</v>
      </c>
      <c r="Z40" s="50">
        <v>2849.09</v>
      </c>
      <c r="AA40" s="51">
        <v>-24679910</v>
      </c>
    </row>
    <row r="41" spans="1:27" ht="12.75">
      <c r="A41" s="52" t="s">
        <v>88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  <row r="42" spans="1:27" ht="12.75">
      <c r="A42" s="54" t="s">
        <v>89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</row>
    <row r="43" spans="1:27" ht="12.75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A4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2" t="s">
        <v>82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90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2.7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2.7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2.75">
      <c r="A6" s="26" t="s">
        <v>33</v>
      </c>
      <c r="B6" s="20"/>
      <c r="C6" s="21">
        <v>18956000</v>
      </c>
      <c r="D6" s="21"/>
      <c r="E6" s="22">
        <v>24116001</v>
      </c>
      <c r="F6" s="23">
        <v>24647359</v>
      </c>
      <c r="G6" s="23">
        <v>1363278</v>
      </c>
      <c r="H6" s="23">
        <v>1467107</v>
      </c>
      <c r="I6" s="23">
        <v>1458311</v>
      </c>
      <c r="J6" s="23">
        <v>4288696</v>
      </c>
      <c r="K6" s="23">
        <v>1618594</v>
      </c>
      <c r="L6" s="23">
        <v>1829474</v>
      </c>
      <c r="M6" s="23">
        <v>1577589</v>
      </c>
      <c r="N6" s="23">
        <v>5025657</v>
      </c>
      <c r="O6" s="23">
        <v>1722489</v>
      </c>
      <c r="P6" s="23">
        <v>1523296</v>
      </c>
      <c r="Q6" s="23">
        <v>1499296</v>
      </c>
      <c r="R6" s="23">
        <v>4745081</v>
      </c>
      <c r="S6" s="23"/>
      <c r="T6" s="23"/>
      <c r="U6" s="23"/>
      <c r="V6" s="23"/>
      <c r="W6" s="23">
        <v>14059434</v>
      </c>
      <c r="X6" s="23">
        <v>15879558</v>
      </c>
      <c r="Y6" s="23">
        <v>-1820124</v>
      </c>
      <c r="Z6" s="24">
        <v>-11.46</v>
      </c>
      <c r="AA6" s="25">
        <v>24647359</v>
      </c>
    </row>
    <row r="7" spans="1:27" ht="12.75">
      <c r="A7" s="26" t="s">
        <v>34</v>
      </c>
      <c r="B7" s="20"/>
      <c r="C7" s="21">
        <v>40335000</v>
      </c>
      <c r="D7" s="21"/>
      <c r="E7" s="22">
        <v>49351460</v>
      </c>
      <c r="F7" s="23">
        <v>41597651</v>
      </c>
      <c r="G7" s="23">
        <v>3210857</v>
      </c>
      <c r="H7" s="23">
        <v>3974616</v>
      </c>
      <c r="I7" s="23">
        <v>3974484</v>
      </c>
      <c r="J7" s="23">
        <v>11159957</v>
      </c>
      <c r="K7" s="23">
        <v>4375015</v>
      </c>
      <c r="L7" s="23">
        <v>4775088</v>
      </c>
      <c r="M7" s="23">
        <v>4645602</v>
      </c>
      <c r="N7" s="23">
        <v>13795705</v>
      </c>
      <c r="O7" s="23">
        <v>3603980</v>
      </c>
      <c r="P7" s="23">
        <v>4892618</v>
      </c>
      <c r="Q7" s="23">
        <v>4803618</v>
      </c>
      <c r="R7" s="23">
        <v>13300216</v>
      </c>
      <c r="S7" s="23"/>
      <c r="T7" s="23"/>
      <c r="U7" s="23"/>
      <c r="V7" s="23"/>
      <c r="W7" s="23">
        <v>38255878</v>
      </c>
      <c r="X7" s="23">
        <v>32360093</v>
      </c>
      <c r="Y7" s="23">
        <v>5895785</v>
      </c>
      <c r="Z7" s="24">
        <v>18.22</v>
      </c>
      <c r="AA7" s="25">
        <v>41597651</v>
      </c>
    </row>
    <row r="8" spans="1:27" ht="12.75">
      <c r="A8" s="26" t="s">
        <v>35</v>
      </c>
      <c r="B8" s="20"/>
      <c r="C8" s="21"/>
      <c r="D8" s="21"/>
      <c r="E8" s="22">
        <v>17766785</v>
      </c>
      <c r="F8" s="23">
        <v>9304966</v>
      </c>
      <c r="G8" s="23">
        <v>1331768</v>
      </c>
      <c r="H8" s="23">
        <v>1603840</v>
      </c>
      <c r="I8" s="23">
        <v>1548556</v>
      </c>
      <c r="J8" s="23">
        <v>4484164</v>
      </c>
      <c r="K8" s="23">
        <v>759594</v>
      </c>
      <c r="L8" s="23">
        <v>1118060</v>
      </c>
      <c r="M8" s="23">
        <v>961323</v>
      </c>
      <c r="N8" s="23">
        <v>2838977</v>
      </c>
      <c r="O8" s="23">
        <v>803000</v>
      </c>
      <c r="P8" s="23">
        <v>1442980</v>
      </c>
      <c r="Q8" s="23">
        <v>1547873</v>
      </c>
      <c r="R8" s="23">
        <v>3793853</v>
      </c>
      <c r="S8" s="23"/>
      <c r="T8" s="23"/>
      <c r="U8" s="23"/>
      <c r="V8" s="23"/>
      <c r="W8" s="23">
        <v>11116994</v>
      </c>
      <c r="X8" s="23">
        <v>8542871</v>
      </c>
      <c r="Y8" s="23">
        <v>2574123</v>
      </c>
      <c r="Z8" s="24">
        <v>30.13</v>
      </c>
      <c r="AA8" s="25">
        <v>9304966</v>
      </c>
    </row>
    <row r="9" spans="1:27" ht="12.75">
      <c r="A9" s="26" t="s">
        <v>36</v>
      </c>
      <c r="B9" s="20"/>
      <c r="C9" s="21">
        <v>115602065</v>
      </c>
      <c r="D9" s="21"/>
      <c r="E9" s="22">
        <v>120624000</v>
      </c>
      <c r="F9" s="23">
        <v>120624417</v>
      </c>
      <c r="G9" s="23">
        <v>49030644</v>
      </c>
      <c r="H9" s="23"/>
      <c r="I9" s="23">
        <v>1810000</v>
      </c>
      <c r="J9" s="23">
        <v>50840644</v>
      </c>
      <c r="K9" s="23"/>
      <c r="L9" s="23"/>
      <c r="M9" s="23">
        <v>39280773</v>
      </c>
      <c r="N9" s="23">
        <v>39280773</v>
      </c>
      <c r="O9" s="23"/>
      <c r="P9" s="23">
        <v>167123</v>
      </c>
      <c r="Q9" s="23">
        <v>29615975</v>
      </c>
      <c r="R9" s="23">
        <v>29783098</v>
      </c>
      <c r="S9" s="23"/>
      <c r="T9" s="23"/>
      <c r="U9" s="23"/>
      <c r="V9" s="23"/>
      <c r="W9" s="23">
        <v>119904515</v>
      </c>
      <c r="X9" s="23">
        <v>120624417</v>
      </c>
      <c r="Y9" s="23">
        <v>-719902</v>
      </c>
      <c r="Z9" s="24">
        <v>-0.6</v>
      </c>
      <c r="AA9" s="25">
        <v>120624417</v>
      </c>
    </row>
    <row r="10" spans="1:27" ht="12.75">
      <c r="A10" s="26" t="s">
        <v>37</v>
      </c>
      <c r="B10" s="20"/>
      <c r="C10" s="21">
        <v>52405000</v>
      </c>
      <c r="D10" s="21"/>
      <c r="E10" s="22">
        <v>31917000</v>
      </c>
      <c r="F10" s="23">
        <v>40324309</v>
      </c>
      <c r="G10" s="23">
        <v>14706000</v>
      </c>
      <c r="H10" s="23">
        <v>96737</v>
      </c>
      <c r="I10" s="23">
        <v>118684</v>
      </c>
      <c r="J10" s="23">
        <v>14921421</v>
      </c>
      <c r="K10" s="23">
        <v>143849</v>
      </c>
      <c r="L10" s="23">
        <v>172039</v>
      </c>
      <c r="M10" s="23">
        <v>109747</v>
      </c>
      <c r="N10" s="23">
        <v>425635</v>
      </c>
      <c r="O10" s="23"/>
      <c r="P10" s="23">
        <v>464314</v>
      </c>
      <c r="Q10" s="23"/>
      <c r="R10" s="23">
        <v>464314</v>
      </c>
      <c r="S10" s="23"/>
      <c r="T10" s="23"/>
      <c r="U10" s="23"/>
      <c r="V10" s="23"/>
      <c r="W10" s="23">
        <v>15811370</v>
      </c>
      <c r="X10" s="23">
        <v>40324309</v>
      </c>
      <c r="Y10" s="23">
        <v>-24512939</v>
      </c>
      <c r="Z10" s="24">
        <v>-60.79</v>
      </c>
      <c r="AA10" s="25">
        <v>40324309</v>
      </c>
    </row>
    <row r="11" spans="1:27" ht="12.75">
      <c r="A11" s="26" t="s">
        <v>38</v>
      </c>
      <c r="B11" s="20"/>
      <c r="C11" s="21">
        <v>8179005</v>
      </c>
      <c r="D11" s="21"/>
      <c r="E11" s="22">
        <v>3616566</v>
      </c>
      <c r="F11" s="23">
        <v>10442332</v>
      </c>
      <c r="G11" s="23">
        <v>516706</v>
      </c>
      <c r="H11" s="23">
        <v>512958</v>
      </c>
      <c r="I11" s="23">
        <v>539129</v>
      </c>
      <c r="J11" s="23">
        <v>1568793</v>
      </c>
      <c r="K11" s="23">
        <v>588611</v>
      </c>
      <c r="L11" s="23">
        <v>554047</v>
      </c>
      <c r="M11" s="23">
        <v>562018</v>
      </c>
      <c r="N11" s="23">
        <v>1704676</v>
      </c>
      <c r="O11" s="23">
        <v>259000</v>
      </c>
      <c r="P11" s="23">
        <v>280155</v>
      </c>
      <c r="Q11" s="23">
        <v>581022</v>
      </c>
      <c r="R11" s="23">
        <v>1120177</v>
      </c>
      <c r="S11" s="23"/>
      <c r="T11" s="23"/>
      <c r="U11" s="23"/>
      <c r="V11" s="23"/>
      <c r="W11" s="23">
        <v>4393646</v>
      </c>
      <c r="X11" s="23">
        <v>6922951</v>
      </c>
      <c r="Y11" s="23">
        <v>-2529305</v>
      </c>
      <c r="Z11" s="24">
        <v>-36.54</v>
      </c>
      <c r="AA11" s="25">
        <v>10442332</v>
      </c>
    </row>
    <row r="12" spans="1:27" ht="12.75">
      <c r="A12" s="26" t="s">
        <v>39</v>
      </c>
      <c r="B12" s="20"/>
      <c r="C12" s="21"/>
      <c r="D12" s="21"/>
      <c r="E12" s="22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4"/>
      <c r="AA12" s="25"/>
    </row>
    <row r="13" spans="1:27" ht="12.75">
      <c r="A13" s="13" t="s">
        <v>40</v>
      </c>
      <c r="B13" s="20"/>
      <c r="C13" s="21"/>
      <c r="D13" s="21"/>
      <c r="E13" s="22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4"/>
      <c r="AA13" s="25"/>
    </row>
    <row r="14" spans="1:27" ht="12.75">
      <c r="A14" s="26" t="s">
        <v>41</v>
      </c>
      <c r="B14" s="20"/>
      <c r="C14" s="21">
        <v>-134333853</v>
      </c>
      <c r="D14" s="21"/>
      <c r="E14" s="22">
        <v>-190847855</v>
      </c>
      <c r="F14" s="23">
        <v>-195579027</v>
      </c>
      <c r="G14" s="23">
        <v>-8247969</v>
      </c>
      <c r="H14" s="23">
        <v>-13988508</v>
      </c>
      <c r="I14" s="23">
        <v>-15159245</v>
      </c>
      <c r="J14" s="23">
        <v>-37395722</v>
      </c>
      <c r="K14" s="23"/>
      <c r="L14" s="23">
        <v>-13618265</v>
      </c>
      <c r="M14" s="23">
        <v>-18886871</v>
      </c>
      <c r="N14" s="23">
        <v>-32505136</v>
      </c>
      <c r="O14" s="23">
        <v>-14096098</v>
      </c>
      <c r="P14" s="23">
        <v>-11782294</v>
      </c>
      <c r="Q14" s="23">
        <v>-17681642</v>
      </c>
      <c r="R14" s="23">
        <v>-43560034</v>
      </c>
      <c r="S14" s="23"/>
      <c r="T14" s="23"/>
      <c r="U14" s="23"/>
      <c r="V14" s="23"/>
      <c r="W14" s="23">
        <v>-113460892</v>
      </c>
      <c r="X14" s="23">
        <v>-137588634</v>
      </c>
      <c r="Y14" s="23">
        <v>24127742</v>
      </c>
      <c r="Z14" s="24">
        <v>-17.54</v>
      </c>
      <c r="AA14" s="25">
        <v>-195579027</v>
      </c>
    </row>
    <row r="15" spans="1:27" ht="12.75">
      <c r="A15" s="26" t="s">
        <v>42</v>
      </c>
      <c r="B15" s="20"/>
      <c r="C15" s="21">
        <v>-375511</v>
      </c>
      <c r="D15" s="21"/>
      <c r="E15" s="22">
        <v>-797976</v>
      </c>
      <c r="F15" s="23">
        <v>-397981</v>
      </c>
      <c r="G15" s="23"/>
      <c r="H15" s="23">
        <v>-28121</v>
      </c>
      <c r="I15" s="23">
        <v>-27128</v>
      </c>
      <c r="J15" s="23">
        <v>-55249</v>
      </c>
      <c r="K15" s="23"/>
      <c r="L15" s="23">
        <v>-25110</v>
      </c>
      <c r="M15" s="23">
        <v>-23315</v>
      </c>
      <c r="N15" s="23">
        <v>-48425</v>
      </c>
      <c r="O15" s="23">
        <v>-32875</v>
      </c>
      <c r="P15" s="23">
        <v>-22026</v>
      </c>
      <c r="Q15" s="23">
        <v>-18952</v>
      </c>
      <c r="R15" s="23">
        <v>-73853</v>
      </c>
      <c r="S15" s="23"/>
      <c r="T15" s="23"/>
      <c r="U15" s="23"/>
      <c r="V15" s="23"/>
      <c r="W15" s="23">
        <v>-177527</v>
      </c>
      <c r="X15" s="23">
        <v>-167957</v>
      </c>
      <c r="Y15" s="23">
        <v>-9570</v>
      </c>
      <c r="Z15" s="24">
        <v>5.7</v>
      </c>
      <c r="AA15" s="25">
        <v>-397981</v>
      </c>
    </row>
    <row r="16" spans="1:27" ht="12.75">
      <c r="A16" s="26" t="s">
        <v>43</v>
      </c>
      <c r="B16" s="20"/>
      <c r="C16" s="21">
        <v>-1936760</v>
      </c>
      <c r="D16" s="21"/>
      <c r="E16" s="22">
        <v>-2749891</v>
      </c>
      <c r="F16" s="23">
        <v>-2469787</v>
      </c>
      <c r="G16" s="23"/>
      <c r="H16" s="23">
        <v>-26290</v>
      </c>
      <c r="I16" s="23"/>
      <c r="J16" s="23">
        <v>-26290</v>
      </c>
      <c r="K16" s="23"/>
      <c r="L16" s="23"/>
      <c r="M16" s="23"/>
      <c r="N16" s="23"/>
      <c r="O16" s="23"/>
      <c r="P16" s="23">
        <v>-203254</v>
      </c>
      <c r="Q16" s="23">
        <v>-4953718</v>
      </c>
      <c r="R16" s="23">
        <v>-5156972</v>
      </c>
      <c r="S16" s="23"/>
      <c r="T16" s="23"/>
      <c r="U16" s="23"/>
      <c r="V16" s="23"/>
      <c r="W16" s="23">
        <v>-5183262</v>
      </c>
      <c r="X16" s="23">
        <v>-1369221</v>
      </c>
      <c r="Y16" s="23">
        <v>-3814041</v>
      </c>
      <c r="Z16" s="24">
        <v>278.56</v>
      </c>
      <c r="AA16" s="25">
        <v>-2469787</v>
      </c>
    </row>
    <row r="17" spans="1:27" ht="12.75">
      <c r="A17" s="27" t="s">
        <v>44</v>
      </c>
      <c r="B17" s="28"/>
      <c r="C17" s="29">
        <f aca="true" t="shared" si="0" ref="C17:Y17">SUM(C6:C16)</f>
        <v>98830946</v>
      </c>
      <c r="D17" s="29">
        <f>SUM(D6:D16)</f>
        <v>0</v>
      </c>
      <c r="E17" s="30">
        <f t="shared" si="0"/>
        <v>52996090</v>
      </c>
      <c r="F17" s="31">
        <f t="shared" si="0"/>
        <v>48494239</v>
      </c>
      <c r="G17" s="31">
        <f t="shared" si="0"/>
        <v>61911284</v>
      </c>
      <c r="H17" s="31">
        <f t="shared" si="0"/>
        <v>-6387661</v>
      </c>
      <c r="I17" s="31">
        <f t="shared" si="0"/>
        <v>-5737209</v>
      </c>
      <c r="J17" s="31">
        <f t="shared" si="0"/>
        <v>49786414</v>
      </c>
      <c r="K17" s="31">
        <f t="shared" si="0"/>
        <v>7485663</v>
      </c>
      <c r="L17" s="31">
        <f t="shared" si="0"/>
        <v>-5194667</v>
      </c>
      <c r="M17" s="31">
        <f t="shared" si="0"/>
        <v>28226866</v>
      </c>
      <c r="N17" s="31">
        <f t="shared" si="0"/>
        <v>30517862</v>
      </c>
      <c r="O17" s="31">
        <f t="shared" si="0"/>
        <v>-7740504</v>
      </c>
      <c r="P17" s="31">
        <f t="shared" si="0"/>
        <v>-3237088</v>
      </c>
      <c r="Q17" s="31">
        <f t="shared" si="0"/>
        <v>15393472</v>
      </c>
      <c r="R17" s="31">
        <f t="shared" si="0"/>
        <v>4415880</v>
      </c>
      <c r="S17" s="31">
        <f t="shared" si="0"/>
        <v>0</v>
      </c>
      <c r="T17" s="31">
        <f t="shared" si="0"/>
        <v>0</v>
      </c>
      <c r="U17" s="31">
        <f t="shared" si="0"/>
        <v>0</v>
      </c>
      <c r="V17" s="31">
        <f t="shared" si="0"/>
        <v>0</v>
      </c>
      <c r="W17" s="31">
        <f t="shared" si="0"/>
        <v>84720156</v>
      </c>
      <c r="X17" s="31">
        <f t="shared" si="0"/>
        <v>85528387</v>
      </c>
      <c r="Y17" s="31">
        <f t="shared" si="0"/>
        <v>-808231</v>
      </c>
      <c r="Z17" s="32">
        <f>+IF(X17&lt;&gt;0,+(Y17/X17)*100,0)</f>
        <v>-0.9449856689101362</v>
      </c>
      <c r="AA17" s="33">
        <f>SUM(AA6:AA16)</f>
        <v>48494239</v>
      </c>
    </row>
    <row r="18" spans="1:27" ht="4.5" customHeight="1">
      <c r="A18" s="34"/>
      <c r="B18" s="20"/>
      <c r="C18" s="21"/>
      <c r="D18" s="21"/>
      <c r="E18" s="22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4"/>
      <c r="AA18" s="25"/>
    </row>
    <row r="19" spans="1:27" ht="12.75">
      <c r="A19" s="13" t="s">
        <v>45</v>
      </c>
      <c r="B19" s="20"/>
      <c r="C19" s="21"/>
      <c r="D19" s="21"/>
      <c r="E19" s="22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4"/>
      <c r="AA19" s="25"/>
    </row>
    <row r="20" spans="1:27" ht="12.75">
      <c r="A20" s="13" t="s">
        <v>32</v>
      </c>
      <c r="B20" s="20"/>
      <c r="C20" s="35"/>
      <c r="D20" s="35"/>
      <c r="E20" s="36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8"/>
      <c r="AA20" s="39"/>
    </row>
    <row r="21" spans="1:27" ht="12.75">
      <c r="A21" s="26" t="s">
        <v>46</v>
      </c>
      <c r="B21" s="20"/>
      <c r="C21" s="21"/>
      <c r="D21" s="21"/>
      <c r="E21" s="22"/>
      <c r="F21" s="23"/>
      <c r="G21" s="40"/>
      <c r="H21" s="40"/>
      <c r="I21" s="40"/>
      <c r="J21" s="23"/>
      <c r="K21" s="40"/>
      <c r="L21" s="40"/>
      <c r="M21" s="23"/>
      <c r="N21" s="40"/>
      <c r="O21" s="40"/>
      <c r="P21" s="40"/>
      <c r="Q21" s="23"/>
      <c r="R21" s="40"/>
      <c r="S21" s="40"/>
      <c r="T21" s="23"/>
      <c r="U21" s="40"/>
      <c r="V21" s="40"/>
      <c r="W21" s="40"/>
      <c r="X21" s="23"/>
      <c r="Y21" s="40"/>
      <c r="Z21" s="41"/>
      <c r="AA21" s="42"/>
    </row>
    <row r="22" spans="1:27" ht="12.75">
      <c r="A22" s="26" t="s">
        <v>47</v>
      </c>
      <c r="B22" s="20"/>
      <c r="C22" s="21"/>
      <c r="D22" s="21"/>
      <c r="E22" s="43"/>
      <c r="F22" s="40"/>
      <c r="G22" s="23"/>
      <c r="H22" s="23"/>
      <c r="I22" s="23"/>
      <c r="J22" s="23"/>
      <c r="K22" s="23"/>
      <c r="L22" s="23"/>
      <c r="M22" s="40"/>
      <c r="N22" s="23"/>
      <c r="O22" s="23"/>
      <c r="P22" s="23"/>
      <c r="Q22" s="23"/>
      <c r="R22" s="23"/>
      <c r="S22" s="23"/>
      <c r="T22" s="40"/>
      <c r="U22" s="23"/>
      <c r="V22" s="23"/>
      <c r="W22" s="23"/>
      <c r="X22" s="23"/>
      <c r="Y22" s="23"/>
      <c r="Z22" s="24"/>
      <c r="AA22" s="25"/>
    </row>
    <row r="23" spans="1:27" ht="12.75">
      <c r="A23" s="26" t="s">
        <v>48</v>
      </c>
      <c r="B23" s="20"/>
      <c r="C23" s="44"/>
      <c r="D23" s="44"/>
      <c r="E23" s="22"/>
      <c r="F23" s="23"/>
      <c r="G23" s="40"/>
      <c r="H23" s="40"/>
      <c r="I23" s="40"/>
      <c r="J23" s="23"/>
      <c r="K23" s="40"/>
      <c r="L23" s="40"/>
      <c r="M23" s="23"/>
      <c r="N23" s="40"/>
      <c r="O23" s="40"/>
      <c r="P23" s="40"/>
      <c r="Q23" s="23"/>
      <c r="R23" s="40"/>
      <c r="S23" s="40"/>
      <c r="T23" s="23"/>
      <c r="U23" s="40"/>
      <c r="V23" s="40"/>
      <c r="W23" s="40"/>
      <c r="X23" s="23"/>
      <c r="Y23" s="40"/>
      <c r="Z23" s="41"/>
      <c r="AA23" s="42"/>
    </row>
    <row r="24" spans="1:27" ht="12.75">
      <c r="A24" s="26" t="s">
        <v>49</v>
      </c>
      <c r="B24" s="20"/>
      <c r="C24" s="21"/>
      <c r="D24" s="21"/>
      <c r="E24" s="22">
        <v>1850000</v>
      </c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4"/>
      <c r="AA24" s="25"/>
    </row>
    <row r="25" spans="1:27" ht="12.75">
      <c r="A25" s="13" t="s">
        <v>40</v>
      </c>
      <c r="B25" s="20"/>
      <c r="C25" s="21"/>
      <c r="D25" s="21"/>
      <c r="E25" s="22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4"/>
      <c r="AA25" s="25"/>
    </row>
    <row r="26" spans="1:27" ht="12.75">
      <c r="A26" s="26" t="s">
        <v>50</v>
      </c>
      <c r="B26" s="20"/>
      <c r="C26" s="21">
        <v>-64980181</v>
      </c>
      <c r="D26" s="21"/>
      <c r="E26" s="22">
        <v>-65507961</v>
      </c>
      <c r="F26" s="23">
        <v>-69926019</v>
      </c>
      <c r="G26" s="23">
        <v>-99617</v>
      </c>
      <c r="H26" s="23">
        <v>-2340083</v>
      </c>
      <c r="I26" s="23">
        <v>-5092348</v>
      </c>
      <c r="J26" s="23">
        <v>-7532048</v>
      </c>
      <c r="K26" s="23"/>
      <c r="L26" s="23">
        <v>-204361</v>
      </c>
      <c r="M26" s="23">
        <v>-109747</v>
      </c>
      <c r="N26" s="23">
        <v>-314108</v>
      </c>
      <c r="O26" s="23">
        <v>-130000</v>
      </c>
      <c r="P26" s="23">
        <v>-3580000</v>
      </c>
      <c r="Q26" s="23"/>
      <c r="R26" s="23">
        <v>-3710000</v>
      </c>
      <c r="S26" s="23"/>
      <c r="T26" s="23"/>
      <c r="U26" s="23"/>
      <c r="V26" s="23"/>
      <c r="W26" s="23">
        <v>-11556156</v>
      </c>
      <c r="X26" s="23">
        <v>-33368061</v>
      </c>
      <c r="Y26" s="23">
        <v>21811905</v>
      </c>
      <c r="Z26" s="24">
        <v>-65.37</v>
      </c>
      <c r="AA26" s="25">
        <v>-69926019</v>
      </c>
    </row>
    <row r="27" spans="1:27" ht="12.75">
      <c r="A27" s="27" t="s">
        <v>51</v>
      </c>
      <c r="B27" s="28"/>
      <c r="C27" s="29">
        <f aca="true" t="shared" si="1" ref="C27:Y27">SUM(C21:C26)</f>
        <v>-64980181</v>
      </c>
      <c r="D27" s="29">
        <f>SUM(D21:D26)</f>
        <v>0</v>
      </c>
      <c r="E27" s="30">
        <f t="shared" si="1"/>
        <v>-63657961</v>
      </c>
      <c r="F27" s="31">
        <f t="shared" si="1"/>
        <v>-69926019</v>
      </c>
      <c r="G27" s="31">
        <f t="shared" si="1"/>
        <v>-99617</v>
      </c>
      <c r="H27" s="31">
        <f t="shared" si="1"/>
        <v>-2340083</v>
      </c>
      <c r="I27" s="31">
        <f t="shared" si="1"/>
        <v>-5092348</v>
      </c>
      <c r="J27" s="31">
        <f t="shared" si="1"/>
        <v>-7532048</v>
      </c>
      <c r="K27" s="31">
        <f t="shared" si="1"/>
        <v>0</v>
      </c>
      <c r="L27" s="31">
        <f t="shared" si="1"/>
        <v>-204361</v>
      </c>
      <c r="M27" s="31">
        <f t="shared" si="1"/>
        <v>-109747</v>
      </c>
      <c r="N27" s="31">
        <f t="shared" si="1"/>
        <v>-314108</v>
      </c>
      <c r="O27" s="31">
        <f t="shared" si="1"/>
        <v>-130000</v>
      </c>
      <c r="P27" s="31">
        <f t="shared" si="1"/>
        <v>-3580000</v>
      </c>
      <c r="Q27" s="31">
        <f t="shared" si="1"/>
        <v>0</v>
      </c>
      <c r="R27" s="31">
        <f t="shared" si="1"/>
        <v>-3710000</v>
      </c>
      <c r="S27" s="31">
        <f t="shared" si="1"/>
        <v>0</v>
      </c>
      <c r="T27" s="31">
        <f t="shared" si="1"/>
        <v>0</v>
      </c>
      <c r="U27" s="31">
        <f t="shared" si="1"/>
        <v>0</v>
      </c>
      <c r="V27" s="31">
        <f t="shared" si="1"/>
        <v>0</v>
      </c>
      <c r="W27" s="31">
        <f t="shared" si="1"/>
        <v>-11556156</v>
      </c>
      <c r="X27" s="31">
        <f t="shared" si="1"/>
        <v>-33368061</v>
      </c>
      <c r="Y27" s="31">
        <f t="shared" si="1"/>
        <v>21811905</v>
      </c>
      <c r="Z27" s="32">
        <f>+IF(X27&lt;&gt;0,+(Y27/X27)*100,0)</f>
        <v>-65.36761305968602</v>
      </c>
      <c r="AA27" s="33">
        <f>SUM(AA21:AA26)</f>
        <v>-69926019</v>
      </c>
    </row>
    <row r="28" spans="1:27" ht="4.5" customHeight="1">
      <c r="A28" s="34"/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2.75">
      <c r="A29" s="13" t="s">
        <v>52</v>
      </c>
      <c r="B29" s="20"/>
      <c r="C29" s="21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2.75">
      <c r="A30" s="13" t="s">
        <v>32</v>
      </c>
      <c r="B30" s="20"/>
      <c r="C30" s="21"/>
      <c r="D30" s="21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5"/>
    </row>
    <row r="31" spans="1:27" ht="12.75">
      <c r="A31" s="26" t="s">
        <v>53</v>
      </c>
      <c r="B31" s="20"/>
      <c r="C31" s="21"/>
      <c r="D31" s="21"/>
      <c r="E31" s="22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4"/>
      <c r="AA31" s="25"/>
    </row>
    <row r="32" spans="1:27" ht="12.75">
      <c r="A32" s="26" t="s">
        <v>54</v>
      </c>
      <c r="B32" s="20"/>
      <c r="C32" s="21"/>
      <c r="D32" s="21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4"/>
      <c r="AA32" s="25"/>
    </row>
    <row r="33" spans="1:27" ht="12.75">
      <c r="A33" s="26" t="s">
        <v>55</v>
      </c>
      <c r="B33" s="20"/>
      <c r="C33" s="21"/>
      <c r="D33" s="21"/>
      <c r="E33" s="22"/>
      <c r="F33" s="23"/>
      <c r="G33" s="23"/>
      <c r="H33" s="40"/>
      <c r="I33" s="40"/>
      <c r="J33" s="40"/>
      <c r="K33" s="23"/>
      <c r="L33" s="23"/>
      <c r="M33" s="23"/>
      <c r="N33" s="23"/>
      <c r="O33" s="40"/>
      <c r="P33" s="40"/>
      <c r="Q33" s="40"/>
      <c r="R33" s="23"/>
      <c r="S33" s="23"/>
      <c r="T33" s="23"/>
      <c r="U33" s="23"/>
      <c r="V33" s="40"/>
      <c r="W33" s="40"/>
      <c r="X33" s="40"/>
      <c r="Y33" s="23"/>
      <c r="Z33" s="24"/>
      <c r="AA33" s="25"/>
    </row>
    <row r="34" spans="1:27" ht="12.75">
      <c r="A34" s="13" t="s">
        <v>40</v>
      </c>
      <c r="B34" s="20"/>
      <c r="C34" s="21"/>
      <c r="D34" s="21"/>
      <c r="E34" s="22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4"/>
      <c r="AA34" s="25"/>
    </row>
    <row r="35" spans="1:27" ht="12.75">
      <c r="A35" s="26" t="s">
        <v>56</v>
      </c>
      <c r="B35" s="20"/>
      <c r="C35" s="21">
        <v>-1406820</v>
      </c>
      <c r="D35" s="21"/>
      <c r="E35" s="22">
        <v>-1865187</v>
      </c>
      <c r="F35" s="23">
        <v>-1365190</v>
      </c>
      <c r="G35" s="23"/>
      <c r="H35" s="23">
        <v>-108001</v>
      </c>
      <c r="I35" s="23">
        <v>-108873</v>
      </c>
      <c r="J35" s="23">
        <v>-216874</v>
      </c>
      <c r="K35" s="23"/>
      <c r="L35" s="23">
        <v>-110643</v>
      </c>
      <c r="M35" s="23"/>
      <c r="N35" s="23">
        <v>-110643</v>
      </c>
      <c r="O35" s="23">
        <v>-112000</v>
      </c>
      <c r="P35" s="23">
        <v>-113000</v>
      </c>
      <c r="Q35" s="23"/>
      <c r="R35" s="23">
        <v>-225000</v>
      </c>
      <c r="S35" s="23"/>
      <c r="T35" s="23"/>
      <c r="U35" s="23"/>
      <c r="V35" s="23"/>
      <c r="W35" s="23">
        <v>-552517</v>
      </c>
      <c r="X35" s="23">
        <v>-880579</v>
      </c>
      <c r="Y35" s="23">
        <v>328062</v>
      </c>
      <c r="Z35" s="24">
        <v>-37.26</v>
      </c>
      <c r="AA35" s="25">
        <v>-1365190</v>
      </c>
    </row>
    <row r="36" spans="1:27" ht="12.75">
      <c r="A36" s="27" t="s">
        <v>57</v>
      </c>
      <c r="B36" s="28"/>
      <c r="C36" s="29">
        <f aca="true" t="shared" si="2" ref="C36:Y36">SUM(C31:C35)</f>
        <v>-1406820</v>
      </c>
      <c r="D36" s="29">
        <f>SUM(D31:D35)</f>
        <v>0</v>
      </c>
      <c r="E36" s="30">
        <f t="shared" si="2"/>
        <v>-1865187</v>
      </c>
      <c r="F36" s="31">
        <f t="shared" si="2"/>
        <v>-1365190</v>
      </c>
      <c r="G36" s="31">
        <f t="shared" si="2"/>
        <v>0</v>
      </c>
      <c r="H36" s="31">
        <f t="shared" si="2"/>
        <v>-108001</v>
      </c>
      <c r="I36" s="31">
        <f t="shared" si="2"/>
        <v>-108873</v>
      </c>
      <c r="J36" s="31">
        <f t="shared" si="2"/>
        <v>-216874</v>
      </c>
      <c r="K36" s="31">
        <f t="shared" si="2"/>
        <v>0</v>
      </c>
      <c r="L36" s="31">
        <f t="shared" si="2"/>
        <v>-110643</v>
      </c>
      <c r="M36" s="31">
        <f t="shared" si="2"/>
        <v>0</v>
      </c>
      <c r="N36" s="31">
        <f t="shared" si="2"/>
        <v>-110643</v>
      </c>
      <c r="O36" s="31">
        <f t="shared" si="2"/>
        <v>-112000</v>
      </c>
      <c r="P36" s="31">
        <f t="shared" si="2"/>
        <v>-113000</v>
      </c>
      <c r="Q36" s="31">
        <f t="shared" si="2"/>
        <v>0</v>
      </c>
      <c r="R36" s="31">
        <f t="shared" si="2"/>
        <v>-225000</v>
      </c>
      <c r="S36" s="31">
        <f t="shared" si="2"/>
        <v>0</v>
      </c>
      <c r="T36" s="31">
        <f t="shared" si="2"/>
        <v>0</v>
      </c>
      <c r="U36" s="31">
        <f t="shared" si="2"/>
        <v>0</v>
      </c>
      <c r="V36" s="31">
        <f t="shared" si="2"/>
        <v>0</v>
      </c>
      <c r="W36" s="31">
        <f t="shared" si="2"/>
        <v>-552517</v>
      </c>
      <c r="X36" s="31">
        <f t="shared" si="2"/>
        <v>-880579</v>
      </c>
      <c r="Y36" s="31">
        <f t="shared" si="2"/>
        <v>328062</v>
      </c>
      <c r="Z36" s="32">
        <f>+IF(X36&lt;&gt;0,+(Y36/X36)*100,0)</f>
        <v>-37.25526045931143</v>
      </c>
      <c r="AA36" s="33">
        <f>SUM(AA31:AA35)</f>
        <v>-1365190</v>
      </c>
    </row>
    <row r="37" spans="1:27" ht="4.5" customHeight="1">
      <c r="A37" s="34"/>
      <c r="B37" s="20"/>
      <c r="C37" s="21"/>
      <c r="D37" s="21"/>
      <c r="E37" s="22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4"/>
      <c r="AA37" s="25"/>
    </row>
    <row r="38" spans="1:27" ht="12.75">
      <c r="A38" s="13" t="s">
        <v>58</v>
      </c>
      <c r="B38" s="20"/>
      <c r="C38" s="35">
        <f aca="true" t="shared" si="3" ref="C38:Y38">+C17+C27+C36</f>
        <v>32443945</v>
      </c>
      <c r="D38" s="35">
        <f>+D17+D27+D36</f>
        <v>0</v>
      </c>
      <c r="E38" s="36">
        <f t="shared" si="3"/>
        <v>-12527058</v>
      </c>
      <c r="F38" s="37">
        <f t="shared" si="3"/>
        <v>-22796970</v>
      </c>
      <c r="G38" s="37">
        <f t="shared" si="3"/>
        <v>61811667</v>
      </c>
      <c r="H38" s="37">
        <f t="shared" si="3"/>
        <v>-8835745</v>
      </c>
      <c r="I38" s="37">
        <f t="shared" si="3"/>
        <v>-10938430</v>
      </c>
      <c r="J38" s="37">
        <f t="shared" si="3"/>
        <v>42037492</v>
      </c>
      <c r="K38" s="37">
        <f t="shared" si="3"/>
        <v>7485663</v>
      </c>
      <c r="L38" s="37">
        <f t="shared" si="3"/>
        <v>-5509671</v>
      </c>
      <c r="M38" s="37">
        <f t="shared" si="3"/>
        <v>28117119</v>
      </c>
      <c r="N38" s="37">
        <f t="shared" si="3"/>
        <v>30093111</v>
      </c>
      <c r="O38" s="37">
        <f t="shared" si="3"/>
        <v>-7982504</v>
      </c>
      <c r="P38" s="37">
        <f t="shared" si="3"/>
        <v>-6930088</v>
      </c>
      <c r="Q38" s="37">
        <f t="shared" si="3"/>
        <v>15393472</v>
      </c>
      <c r="R38" s="37">
        <f t="shared" si="3"/>
        <v>480880</v>
      </c>
      <c r="S38" s="37">
        <f t="shared" si="3"/>
        <v>0</v>
      </c>
      <c r="T38" s="37">
        <f t="shared" si="3"/>
        <v>0</v>
      </c>
      <c r="U38" s="37">
        <f t="shared" si="3"/>
        <v>0</v>
      </c>
      <c r="V38" s="37">
        <f t="shared" si="3"/>
        <v>0</v>
      </c>
      <c r="W38" s="37">
        <f t="shared" si="3"/>
        <v>72611483</v>
      </c>
      <c r="X38" s="37">
        <f t="shared" si="3"/>
        <v>51279747</v>
      </c>
      <c r="Y38" s="37">
        <f t="shared" si="3"/>
        <v>21331736</v>
      </c>
      <c r="Z38" s="38">
        <f>+IF(X38&lt;&gt;0,+(Y38/X38)*100,0)</f>
        <v>41.598754377629824</v>
      </c>
      <c r="AA38" s="39">
        <f>+AA17+AA27+AA36</f>
        <v>-22796970</v>
      </c>
    </row>
    <row r="39" spans="1:27" ht="12.75">
      <c r="A39" s="26" t="s">
        <v>59</v>
      </c>
      <c r="B39" s="20"/>
      <c r="C39" s="35">
        <v>80804597</v>
      </c>
      <c r="D39" s="35"/>
      <c r="E39" s="36">
        <v>74878877</v>
      </c>
      <c r="F39" s="37"/>
      <c r="G39" s="37">
        <v>104459310</v>
      </c>
      <c r="H39" s="37">
        <v>166270977</v>
      </c>
      <c r="I39" s="37">
        <v>157435232</v>
      </c>
      <c r="J39" s="37">
        <v>104459310</v>
      </c>
      <c r="K39" s="37">
        <v>146496802</v>
      </c>
      <c r="L39" s="37">
        <v>153982465</v>
      </c>
      <c r="M39" s="37">
        <v>148472794</v>
      </c>
      <c r="N39" s="37">
        <v>146496802</v>
      </c>
      <c r="O39" s="37">
        <v>176589913</v>
      </c>
      <c r="P39" s="37">
        <v>168607409</v>
      </c>
      <c r="Q39" s="37">
        <v>161677321</v>
      </c>
      <c r="R39" s="37">
        <v>176589913</v>
      </c>
      <c r="S39" s="37"/>
      <c r="T39" s="37"/>
      <c r="U39" s="37"/>
      <c r="V39" s="37"/>
      <c r="W39" s="37">
        <v>104459310</v>
      </c>
      <c r="X39" s="37"/>
      <c r="Y39" s="37">
        <v>104459310</v>
      </c>
      <c r="Z39" s="38"/>
      <c r="AA39" s="39"/>
    </row>
    <row r="40" spans="1:27" ht="12.75">
      <c r="A40" s="45" t="s">
        <v>60</v>
      </c>
      <c r="B40" s="46"/>
      <c r="C40" s="47">
        <v>113248542</v>
      </c>
      <c r="D40" s="47"/>
      <c r="E40" s="48">
        <v>62351819</v>
      </c>
      <c r="F40" s="49">
        <v>-22796970</v>
      </c>
      <c r="G40" s="49">
        <v>166270977</v>
      </c>
      <c r="H40" s="49">
        <v>157435232</v>
      </c>
      <c r="I40" s="49">
        <v>146496802</v>
      </c>
      <c r="J40" s="49">
        <v>146496802</v>
      </c>
      <c r="K40" s="49">
        <v>153982465</v>
      </c>
      <c r="L40" s="49">
        <v>148472794</v>
      </c>
      <c r="M40" s="49">
        <v>176589913</v>
      </c>
      <c r="N40" s="49">
        <v>176589913</v>
      </c>
      <c r="O40" s="49">
        <v>168607409</v>
      </c>
      <c r="P40" s="49">
        <v>161677321</v>
      </c>
      <c r="Q40" s="49">
        <v>177070793</v>
      </c>
      <c r="R40" s="49">
        <v>177070793</v>
      </c>
      <c r="S40" s="49"/>
      <c r="T40" s="49"/>
      <c r="U40" s="49"/>
      <c r="V40" s="49"/>
      <c r="W40" s="49">
        <v>177070793</v>
      </c>
      <c r="X40" s="49">
        <v>51279747</v>
      </c>
      <c r="Y40" s="49">
        <v>125791046</v>
      </c>
      <c r="Z40" s="50">
        <v>245.3</v>
      </c>
      <c r="AA40" s="51">
        <v>-22796970</v>
      </c>
    </row>
    <row r="41" spans="1:27" ht="12.75">
      <c r="A41" s="52" t="s">
        <v>88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  <row r="42" spans="1:27" ht="12.75">
      <c r="A42" s="54" t="s">
        <v>89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</row>
    <row r="43" spans="1:27" ht="12.75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A4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2" t="s">
        <v>83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90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2.7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2.7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2.75">
      <c r="A6" s="26" t="s">
        <v>33</v>
      </c>
      <c r="B6" s="20"/>
      <c r="C6" s="21">
        <v>8907524</v>
      </c>
      <c r="D6" s="21"/>
      <c r="E6" s="22">
        <v>22302468</v>
      </c>
      <c r="F6" s="23">
        <v>22302468</v>
      </c>
      <c r="G6" s="23">
        <v>1263116</v>
      </c>
      <c r="H6" s="23">
        <v>1471265</v>
      </c>
      <c r="I6" s="23">
        <v>1340291</v>
      </c>
      <c r="J6" s="23">
        <v>4074672</v>
      </c>
      <c r="K6" s="23">
        <v>1940052</v>
      </c>
      <c r="L6" s="23">
        <v>1407493</v>
      </c>
      <c r="M6" s="23">
        <v>1136982</v>
      </c>
      <c r="N6" s="23">
        <v>4484527</v>
      </c>
      <c r="O6" s="23">
        <v>1542856</v>
      </c>
      <c r="P6" s="23">
        <v>1541493</v>
      </c>
      <c r="Q6" s="23">
        <v>1928843</v>
      </c>
      <c r="R6" s="23">
        <v>5013192</v>
      </c>
      <c r="S6" s="23"/>
      <c r="T6" s="23"/>
      <c r="U6" s="23"/>
      <c r="V6" s="23"/>
      <c r="W6" s="23">
        <v>13572391</v>
      </c>
      <c r="X6" s="23">
        <v>16726851</v>
      </c>
      <c r="Y6" s="23">
        <v>-3154460</v>
      </c>
      <c r="Z6" s="24">
        <v>-18.86</v>
      </c>
      <c r="AA6" s="25">
        <v>22302468</v>
      </c>
    </row>
    <row r="7" spans="1:27" ht="12.75">
      <c r="A7" s="26" t="s">
        <v>34</v>
      </c>
      <c r="B7" s="20"/>
      <c r="C7" s="21">
        <v>59267156</v>
      </c>
      <c r="D7" s="21"/>
      <c r="E7" s="22">
        <v>74802627</v>
      </c>
      <c r="F7" s="23">
        <v>74802627</v>
      </c>
      <c r="G7" s="23">
        <v>7060500</v>
      </c>
      <c r="H7" s="23">
        <v>4601388</v>
      </c>
      <c r="I7" s="23">
        <v>6016927</v>
      </c>
      <c r="J7" s="23">
        <v>17678815</v>
      </c>
      <c r="K7" s="23">
        <v>6434067</v>
      </c>
      <c r="L7" s="23">
        <v>5744637</v>
      </c>
      <c r="M7" s="23">
        <v>4662936</v>
      </c>
      <c r="N7" s="23">
        <v>16841640</v>
      </c>
      <c r="O7" s="23">
        <v>4919423</v>
      </c>
      <c r="P7" s="23">
        <v>6139054</v>
      </c>
      <c r="Q7" s="23">
        <v>6880761</v>
      </c>
      <c r="R7" s="23">
        <v>17939238</v>
      </c>
      <c r="S7" s="23"/>
      <c r="T7" s="23"/>
      <c r="U7" s="23"/>
      <c r="V7" s="23"/>
      <c r="W7" s="23">
        <v>52459693</v>
      </c>
      <c r="X7" s="23">
        <v>51704862</v>
      </c>
      <c r="Y7" s="23">
        <v>754831</v>
      </c>
      <c r="Z7" s="24">
        <v>1.46</v>
      </c>
      <c r="AA7" s="25">
        <v>74802627</v>
      </c>
    </row>
    <row r="8" spans="1:27" ht="12.75">
      <c r="A8" s="26" t="s">
        <v>35</v>
      </c>
      <c r="B8" s="20"/>
      <c r="C8" s="21">
        <v>8835335</v>
      </c>
      <c r="D8" s="21"/>
      <c r="E8" s="22">
        <v>8462522</v>
      </c>
      <c r="F8" s="23">
        <v>8462522</v>
      </c>
      <c r="G8" s="23">
        <v>1425025</v>
      </c>
      <c r="H8" s="23">
        <v>1153426</v>
      </c>
      <c r="I8" s="23">
        <v>458397</v>
      </c>
      <c r="J8" s="23">
        <v>3036848</v>
      </c>
      <c r="K8" s="23">
        <v>3743385</v>
      </c>
      <c r="L8" s="23">
        <v>537888</v>
      </c>
      <c r="M8" s="23">
        <v>1853750</v>
      </c>
      <c r="N8" s="23">
        <v>6135023</v>
      </c>
      <c r="O8" s="23">
        <v>1523070</v>
      </c>
      <c r="P8" s="23">
        <v>1609838</v>
      </c>
      <c r="Q8" s="23">
        <v>1080921</v>
      </c>
      <c r="R8" s="23">
        <v>4213829</v>
      </c>
      <c r="S8" s="23"/>
      <c r="T8" s="23"/>
      <c r="U8" s="23"/>
      <c r="V8" s="23"/>
      <c r="W8" s="23">
        <v>13385700</v>
      </c>
      <c r="X8" s="23">
        <v>6634656</v>
      </c>
      <c r="Y8" s="23">
        <v>6751044</v>
      </c>
      <c r="Z8" s="24">
        <v>101.75</v>
      </c>
      <c r="AA8" s="25">
        <v>8462522</v>
      </c>
    </row>
    <row r="9" spans="1:27" ht="12.75">
      <c r="A9" s="26" t="s">
        <v>36</v>
      </c>
      <c r="B9" s="20"/>
      <c r="C9" s="21">
        <v>216652000</v>
      </c>
      <c r="D9" s="21"/>
      <c r="E9" s="22">
        <v>213105000</v>
      </c>
      <c r="F9" s="23">
        <v>213105000</v>
      </c>
      <c r="G9" s="23">
        <v>87660000</v>
      </c>
      <c r="H9" s="23">
        <v>1899000</v>
      </c>
      <c r="I9" s="23"/>
      <c r="J9" s="23">
        <v>89559000</v>
      </c>
      <c r="K9" s="23"/>
      <c r="L9" s="23">
        <v>69285837</v>
      </c>
      <c r="M9" s="23"/>
      <c r="N9" s="23">
        <v>69285837</v>
      </c>
      <c r="O9" s="23"/>
      <c r="P9" s="23">
        <v>329000</v>
      </c>
      <c r="Q9" s="23">
        <v>53931163</v>
      </c>
      <c r="R9" s="23">
        <v>54260163</v>
      </c>
      <c r="S9" s="23"/>
      <c r="T9" s="23"/>
      <c r="U9" s="23"/>
      <c r="V9" s="23"/>
      <c r="W9" s="23">
        <v>213105000</v>
      </c>
      <c r="X9" s="23">
        <v>213105000</v>
      </c>
      <c r="Y9" s="23"/>
      <c r="Z9" s="24"/>
      <c r="AA9" s="25">
        <v>213105000</v>
      </c>
    </row>
    <row r="10" spans="1:27" ht="12.75">
      <c r="A10" s="26" t="s">
        <v>37</v>
      </c>
      <c r="B10" s="20"/>
      <c r="C10" s="21">
        <v>77188422</v>
      </c>
      <c r="D10" s="21"/>
      <c r="E10" s="22">
        <v>75418999</v>
      </c>
      <c r="F10" s="23">
        <v>75418999</v>
      </c>
      <c r="G10" s="23">
        <v>22000000</v>
      </c>
      <c r="H10" s="23">
        <v>2296145</v>
      </c>
      <c r="I10" s="23">
        <v>4693156</v>
      </c>
      <c r="J10" s="23">
        <v>28989301</v>
      </c>
      <c r="K10" s="23">
        <v>5200000</v>
      </c>
      <c r="L10" s="23">
        <v>28400000</v>
      </c>
      <c r="M10" s="23">
        <v>20256517</v>
      </c>
      <c r="N10" s="23">
        <v>53856517</v>
      </c>
      <c r="O10" s="23">
        <v>-11090000</v>
      </c>
      <c r="P10" s="23"/>
      <c r="Q10" s="23">
        <v>13663000</v>
      </c>
      <c r="R10" s="23">
        <v>2573000</v>
      </c>
      <c r="S10" s="23"/>
      <c r="T10" s="23"/>
      <c r="U10" s="23"/>
      <c r="V10" s="23"/>
      <c r="W10" s="23">
        <v>85418818</v>
      </c>
      <c r="X10" s="23">
        <v>72418999</v>
      </c>
      <c r="Y10" s="23">
        <v>12999819</v>
      </c>
      <c r="Z10" s="24">
        <v>17.95</v>
      </c>
      <c r="AA10" s="25">
        <v>75418999</v>
      </c>
    </row>
    <row r="11" spans="1:27" ht="12.75">
      <c r="A11" s="26" t="s">
        <v>38</v>
      </c>
      <c r="B11" s="20"/>
      <c r="C11" s="21">
        <v>10162645</v>
      </c>
      <c r="D11" s="21"/>
      <c r="E11" s="22">
        <v>5665797</v>
      </c>
      <c r="F11" s="23">
        <v>5665797</v>
      </c>
      <c r="G11" s="23">
        <v>580338</v>
      </c>
      <c r="H11" s="23">
        <v>457214</v>
      </c>
      <c r="I11" s="23">
        <v>372377</v>
      </c>
      <c r="J11" s="23">
        <v>1409929</v>
      </c>
      <c r="K11" s="23">
        <v>217986</v>
      </c>
      <c r="L11" s="23">
        <v>101722</v>
      </c>
      <c r="M11" s="23">
        <v>309309</v>
      </c>
      <c r="N11" s="23">
        <v>629017</v>
      </c>
      <c r="O11" s="23">
        <v>420526</v>
      </c>
      <c r="P11" s="23">
        <v>394742</v>
      </c>
      <c r="Q11" s="23">
        <v>378995</v>
      </c>
      <c r="R11" s="23">
        <v>1194263</v>
      </c>
      <c r="S11" s="23"/>
      <c r="T11" s="23"/>
      <c r="U11" s="23"/>
      <c r="V11" s="23"/>
      <c r="W11" s="23">
        <v>3233209</v>
      </c>
      <c r="X11" s="23">
        <v>4063032</v>
      </c>
      <c r="Y11" s="23">
        <v>-829823</v>
      </c>
      <c r="Z11" s="24">
        <v>-20.42</v>
      </c>
      <c r="AA11" s="25">
        <v>5665797</v>
      </c>
    </row>
    <row r="12" spans="1:27" ht="12.75">
      <c r="A12" s="26" t="s">
        <v>39</v>
      </c>
      <c r="B12" s="20"/>
      <c r="C12" s="21"/>
      <c r="D12" s="21"/>
      <c r="E12" s="22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4"/>
      <c r="AA12" s="25"/>
    </row>
    <row r="13" spans="1:27" ht="12.75">
      <c r="A13" s="13" t="s">
        <v>40</v>
      </c>
      <c r="B13" s="20"/>
      <c r="C13" s="21"/>
      <c r="D13" s="21"/>
      <c r="E13" s="22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4"/>
      <c r="AA13" s="25"/>
    </row>
    <row r="14" spans="1:27" ht="12.75">
      <c r="A14" s="26" t="s">
        <v>41</v>
      </c>
      <c r="B14" s="20"/>
      <c r="C14" s="21">
        <v>-355768803</v>
      </c>
      <c r="D14" s="21"/>
      <c r="E14" s="22">
        <v>-278242971</v>
      </c>
      <c r="F14" s="23">
        <v>-278242971</v>
      </c>
      <c r="G14" s="23">
        <v>-42626063</v>
      </c>
      <c r="H14" s="23">
        <v>-29896897</v>
      </c>
      <c r="I14" s="23">
        <v>-29320042</v>
      </c>
      <c r="J14" s="23">
        <v>-101843002</v>
      </c>
      <c r="K14" s="23">
        <v>-17644149</v>
      </c>
      <c r="L14" s="23">
        <v>-43700339</v>
      </c>
      <c r="M14" s="23">
        <v>-34503476</v>
      </c>
      <c r="N14" s="23">
        <v>-95847964</v>
      </c>
      <c r="O14" s="23">
        <v>-18479921</v>
      </c>
      <c r="P14" s="23">
        <v>-16774093</v>
      </c>
      <c r="Q14" s="23">
        <v>-13716906</v>
      </c>
      <c r="R14" s="23">
        <v>-48970920</v>
      </c>
      <c r="S14" s="23"/>
      <c r="T14" s="23"/>
      <c r="U14" s="23"/>
      <c r="V14" s="23"/>
      <c r="W14" s="23">
        <v>-246661886</v>
      </c>
      <c r="X14" s="23">
        <v>-213480484</v>
      </c>
      <c r="Y14" s="23">
        <v>-33181402</v>
      </c>
      <c r="Z14" s="24">
        <v>15.54</v>
      </c>
      <c r="AA14" s="25">
        <v>-278242971</v>
      </c>
    </row>
    <row r="15" spans="1:27" ht="12.75">
      <c r="A15" s="26" t="s">
        <v>42</v>
      </c>
      <c r="B15" s="20"/>
      <c r="C15" s="21">
        <v>-2141105</v>
      </c>
      <c r="D15" s="21"/>
      <c r="E15" s="22">
        <v>-60000</v>
      </c>
      <c r="F15" s="23"/>
      <c r="G15" s="23">
        <v>-219225</v>
      </c>
      <c r="H15" s="23"/>
      <c r="I15" s="23">
        <v>-335179</v>
      </c>
      <c r="J15" s="23">
        <v>-554404</v>
      </c>
      <c r="K15" s="23"/>
      <c r="L15" s="23"/>
      <c r="M15" s="23">
        <v>-799655</v>
      </c>
      <c r="N15" s="23">
        <v>-799655</v>
      </c>
      <c r="O15" s="23">
        <v>-358277</v>
      </c>
      <c r="P15" s="23">
        <v>-4858653</v>
      </c>
      <c r="Q15" s="23">
        <v>-5039849</v>
      </c>
      <c r="R15" s="23">
        <v>-10256779</v>
      </c>
      <c r="S15" s="23"/>
      <c r="T15" s="23"/>
      <c r="U15" s="23"/>
      <c r="V15" s="23"/>
      <c r="W15" s="23">
        <v>-11610838</v>
      </c>
      <c r="X15" s="23"/>
      <c r="Y15" s="23">
        <v>-11610838</v>
      </c>
      <c r="Z15" s="24"/>
      <c r="AA15" s="25"/>
    </row>
    <row r="16" spans="1:27" ht="12.75">
      <c r="A16" s="26" t="s">
        <v>43</v>
      </c>
      <c r="B16" s="20"/>
      <c r="C16" s="21">
        <v>-313378</v>
      </c>
      <c r="D16" s="21"/>
      <c r="E16" s="22">
        <v>-2127996</v>
      </c>
      <c r="F16" s="23">
        <v>-2127996</v>
      </c>
      <c r="G16" s="23">
        <v>-95604</v>
      </c>
      <c r="H16" s="23">
        <v>-195793</v>
      </c>
      <c r="I16" s="23">
        <v>-167476</v>
      </c>
      <c r="J16" s="23">
        <v>-458873</v>
      </c>
      <c r="K16" s="23">
        <v>-179797</v>
      </c>
      <c r="L16" s="23">
        <v>-101036</v>
      </c>
      <c r="M16" s="23">
        <v>-282127</v>
      </c>
      <c r="N16" s="23">
        <v>-562960</v>
      </c>
      <c r="O16" s="23"/>
      <c r="P16" s="23">
        <v>-6212122</v>
      </c>
      <c r="Q16" s="23">
        <v>-6293696</v>
      </c>
      <c r="R16" s="23">
        <v>-12505818</v>
      </c>
      <c r="S16" s="23"/>
      <c r="T16" s="23"/>
      <c r="U16" s="23"/>
      <c r="V16" s="23"/>
      <c r="W16" s="23">
        <v>-13527651</v>
      </c>
      <c r="X16" s="23">
        <v>-1570997</v>
      </c>
      <c r="Y16" s="23">
        <v>-11956654</v>
      </c>
      <c r="Z16" s="24">
        <v>761.09</v>
      </c>
      <c r="AA16" s="25">
        <v>-2127996</v>
      </c>
    </row>
    <row r="17" spans="1:27" ht="12.75">
      <c r="A17" s="27" t="s">
        <v>44</v>
      </c>
      <c r="B17" s="28"/>
      <c r="C17" s="29">
        <f aca="true" t="shared" si="0" ref="C17:Y17">SUM(C6:C16)</f>
        <v>22789796</v>
      </c>
      <c r="D17" s="29">
        <f>SUM(D6:D16)</f>
        <v>0</v>
      </c>
      <c r="E17" s="30">
        <f t="shared" si="0"/>
        <v>119326446</v>
      </c>
      <c r="F17" s="31">
        <f t="shared" si="0"/>
        <v>119386446</v>
      </c>
      <c r="G17" s="31">
        <f t="shared" si="0"/>
        <v>77048087</v>
      </c>
      <c r="H17" s="31">
        <f t="shared" si="0"/>
        <v>-18214252</v>
      </c>
      <c r="I17" s="31">
        <f t="shared" si="0"/>
        <v>-16941549</v>
      </c>
      <c r="J17" s="31">
        <f t="shared" si="0"/>
        <v>41892286</v>
      </c>
      <c r="K17" s="31">
        <f t="shared" si="0"/>
        <v>-288456</v>
      </c>
      <c r="L17" s="31">
        <f t="shared" si="0"/>
        <v>61676202</v>
      </c>
      <c r="M17" s="31">
        <f t="shared" si="0"/>
        <v>-7365764</v>
      </c>
      <c r="N17" s="31">
        <f t="shared" si="0"/>
        <v>54021982</v>
      </c>
      <c r="O17" s="31">
        <f t="shared" si="0"/>
        <v>-21522323</v>
      </c>
      <c r="P17" s="31">
        <f t="shared" si="0"/>
        <v>-17830741</v>
      </c>
      <c r="Q17" s="31">
        <f t="shared" si="0"/>
        <v>52813232</v>
      </c>
      <c r="R17" s="31">
        <f t="shared" si="0"/>
        <v>13460168</v>
      </c>
      <c r="S17" s="31">
        <f t="shared" si="0"/>
        <v>0</v>
      </c>
      <c r="T17" s="31">
        <f t="shared" si="0"/>
        <v>0</v>
      </c>
      <c r="U17" s="31">
        <f t="shared" si="0"/>
        <v>0</v>
      </c>
      <c r="V17" s="31">
        <f t="shared" si="0"/>
        <v>0</v>
      </c>
      <c r="W17" s="31">
        <f t="shared" si="0"/>
        <v>109374436</v>
      </c>
      <c r="X17" s="31">
        <f t="shared" si="0"/>
        <v>149601919</v>
      </c>
      <c r="Y17" s="31">
        <f t="shared" si="0"/>
        <v>-40227483</v>
      </c>
      <c r="Z17" s="32">
        <f>+IF(X17&lt;&gt;0,+(Y17/X17)*100,0)</f>
        <v>-26.88968381481791</v>
      </c>
      <c r="AA17" s="33">
        <f>SUM(AA6:AA16)</f>
        <v>119386446</v>
      </c>
    </row>
    <row r="18" spans="1:27" ht="4.5" customHeight="1">
      <c r="A18" s="34"/>
      <c r="B18" s="20"/>
      <c r="C18" s="21"/>
      <c r="D18" s="21"/>
      <c r="E18" s="22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4"/>
      <c r="AA18" s="25"/>
    </row>
    <row r="19" spans="1:27" ht="12.75">
      <c r="A19" s="13" t="s">
        <v>45</v>
      </c>
      <c r="B19" s="20"/>
      <c r="C19" s="21"/>
      <c r="D19" s="21"/>
      <c r="E19" s="22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4"/>
      <c r="AA19" s="25"/>
    </row>
    <row r="20" spans="1:27" ht="12.75">
      <c r="A20" s="13" t="s">
        <v>32</v>
      </c>
      <c r="B20" s="20"/>
      <c r="C20" s="35"/>
      <c r="D20" s="35"/>
      <c r="E20" s="36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8"/>
      <c r="AA20" s="39"/>
    </row>
    <row r="21" spans="1:27" ht="12.75">
      <c r="A21" s="26" t="s">
        <v>46</v>
      </c>
      <c r="B21" s="20"/>
      <c r="C21" s="21">
        <v>654036</v>
      </c>
      <c r="D21" s="21"/>
      <c r="E21" s="22">
        <v>5000000</v>
      </c>
      <c r="F21" s="23"/>
      <c r="G21" s="40"/>
      <c r="H21" s="40"/>
      <c r="I21" s="40"/>
      <c r="J21" s="23"/>
      <c r="K21" s="40"/>
      <c r="L21" s="40"/>
      <c r="M21" s="23"/>
      <c r="N21" s="40"/>
      <c r="O21" s="40"/>
      <c r="P21" s="40"/>
      <c r="Q21" s="23"/>
      <c r="R21" s="40"/>
      <c r="S21" s="40"/>
      <c r="T21" s="23"/>
      <c r="U21" s="40"/>
      <c r="V21" s="40"/>
      <c r="W21" s="40"/>
      <c r="X21" s="23"/>
      <c r="Y21" s="40"/>
      <c r="Z21" s="41"/>
      <c r="AA21" s="42"/>
    </row>
    <row r="22" spans="1:27" ht="12.75">
      <c r="A22" s="26" t="s">
        <v>47</v>
      </c>
      <c r="B22" s="20"/>
      <c r="C22" s="21"/>
      <c r="D22" s="21"/>
      <c r="E22" s="43"/>
      <c r="F22" s="40"/>
      <c r="G22" s="23"/>
      <c r="H22" s="23"/>
      <c r="I22" s="23"/>
      <c r="J22" s="23"/>
      <c r="K22" s="23"/>
      <c r="L22" s="23"/>
      <c r="M22" s="40"/>
      <c r="N22" s="23"/>
      <c r="O22" s="23"/>
      <c r="P22" s="23"/>
      <c r="Q22" s="23"/>
      <c r="R22" s="23"/>
      <c r="S22" s="23"/>
      <c r="T22" s="40"/>
      <c r="U22" s="23"/>
      <c r="V22" s="23"/>
      <c r="W22" s="23"/>
      <c r="X22" s="23"/>
      <c r="Y22" s="23"/>
      <c r="Z22" s="24"/>
      <c r="AA22" s="25"/>
    </row>
    <row r="23" spans="1:27" ht="12.75">
      <c r="A23" s="26" t="s">
        <v>48</v>
      </c>
      <c r="B23" s="20"/>
      <c r="C23" s="44"/>
      <c r="D23" s="44"/>
      <c r="E23" s="22"/>
      <c r="F23" s="23"/>
      <c r="G23" s="40"/>
      <c r="H23" s="40"/>
      <c r="I23" s="40"/>
      <c r="J23" s="23"/>
      <c r="K23" s="40"/>
      <c r="L23" s="40"/>
      <c r="M23" s="23"/>
      <c r="N23" s="40"/>
      <c r="O23" s="40"/>
      <c r="P23" s="40"/>
      <c r="Q23" s="23"/>
      <c r="R23" s="40"/>
      <c r="S23" s="40"/>
      <c r="T23" s="23"/>
      <c r="U23" s="40"/>
      <c r="V23" s="40"/>
      <c r="W23" s="40"/>
      <c r="X23" s="23"/>
      <c r="Y23" s="40"/>
      <c r="Z23" s="41"/>
      <c r="AA23" s="42"/>
    </row>
    <row r="24" spans="1:27" ht="12.75">
      <c r="A24" s="26" t="s">
        <v>49</v>
      </c>
      <c r="B24" s="20"/>
      <c r="C24" s="21">
        <v>77166668</v>
      </c>
      <c r="D24" s="21"/>
      <c r="E24" s="22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4"/>
      <c r="AA24" s="25"/>
    </row>
    <row r="25" spans="1:27" ht="12.75">
      <c r="A25" s="13" t="s">
        <v>40</v>
      </c>
      <c r="B25" s="20"/>
      <c r="C25" s="21"/>
      <c r="D25" s="21"/>
      <c r="E25" s="22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4"/>
      <c r="AA25" s="25"/>
    </row>
    <row r="26" spans="1:27" ht="12.75">
      <c r="A26" s="26" t="s">
        <v>50</v>
      </c>
      <c r="B26" s="20"/>
      <c r="C26" s="21">
        <v>-108388066</v>
      </c>
      <c r="D26" s="21"/>
      <c r="E26" s="22">
        <v>-94449000</v>
      </c>
      <c r="F26" s="23">
        <v>-94449000</v>
      </c>
      <c r="G26" s="23">
        <v>-5226251</v>
      </c>
      <c r="H26" s="23">
        <v>-4483240</v>
      </c>
      <c r="I26" s="23">
        <v>-8405622</v>
      </c>
      <c r="J26" s="23">
        <v>-18115113</v>
      </c>
      <c r="K26" s="23">
        <v>-17022499</v>
      </c>
      <c r="L26" s="23">
        <v>-10577435</v>
      </c>
      <c r="M26" s="23">
        <v>-3098971</v>
      </c>
      <c r="N26" s="23">
        <v>-30698905</v>
      </c>
      <c r="O26" s="23">
        <v>-1128339</v>
      </c>
      <c r="P26" s="23">
        <v>-2236545</v>
      </c>
      <c r="Q26" s="23">
        <v>-1712000</v>
      </c>
      <c r="R26" s="23">
        <v>-5076884</v>
      </c>
      <c r="S26" s="23"/>
      <c r="T26" s="23"/>
      <c r="U26" s="23"/>
      <c r="V26" s="23"/>
      <c r="W26" s="23">
        <v>-53890902</v>
      </c>
      <c r="X26" s="23">
        <v>-89414000</v>
      </c>
      <c r="Y26" s="23">
        <v>35523098</v>
      </c>
      <c r="Z26" s="24">
        <v>-39.73</v>
      </c>
      <c r="AA26" s="25">
        <v>-94449000</v>
      </c>
    </row>
    <row r="27" spans="1:27" ht="12.75">
      <c r="A27" s="27" t="s">
        <v>51</v>
      </c>
      <c r="B27" s="28"/>
      <c r="C27" s="29">
        <f aca="true" t="shared" si="1" ref="C27:Y27">SUM(C21:C26)</f>
        <v>-30567362</v>
      </c>
      <c r="D27" s="29">
        <f>SUM(D21:D26)</f>
        <v>0</v>
      </c>
      <c r="E27" s="30">
        <f t="shared" si="1"/>
        <v>-89449000</v>
      </c>
      <c r="F27" s="31">
        <f t="shared" si="1"/>
        <v>-94449000</v>
      </c>
      <c r="G27" s="31">
        <f t="shared" si="1"/>
        <v>-5226251</v>
      </c>
      <c r="H27" s="31">
        <f t="shared" si="1"/>
        <v>-4483240</v>
      </c>
      <c r="I27" s="31">
        <f t="shared" si="1"/>
        <v>-8405622</v>
      </c>
      <c r="J27" s="31">
        <f t="shared" si="1"/>
        <v>-18115113</v>
      </c>
      <c r="K27" s="31">
        <f t="shared" si="1"/>
        <v>-17022499</v>
      </c>
      <c r="L27" s="31">
        <f t="shared" si="1"/>
        <v>-10577435</v>
      </c>
      <c r="M27" s="31">
        <f t="shared" si="1"/>
        <v>-3098971</v>
      </c>
      <c r="N27" s="31">
        <f t="shared" si="1"/>
        <v>-30698905</v>
      </c>
      <c r="O27" s="31">
        <f t="shared" si="1"/>
        <v>-1128339</v>
      </c>
      <c r="P27" s="31">
        <f t="shared" si="1"/>
        <v>-2236545</v>
      </c>
      <c r="Q27" s="31">
        <f t="shared" si="1"/>
        <v>-1712000</v>
      </c>
      <c r="R27" s="31">
        <f t="shared" si="1"/>
        <v>-5076884</v>
      </c>
      <c r="S27" s="31">
        <f t="shared" si="1"/>
        <v>0</v>
      </c>
      <c r="T27" s="31">
        <f t="shared" si="1"/>
        <v>0</v>
      </c>
      <c r="U27" s="31">
        <f t="shared" si="1"/>
        <v>0</v>
      </c>
      <c r="V27" s="31">
        <f t="shared" si="1"/>
        <v>0</v>
      </c>
      <c r="W27" s="31">
        <f t="shared" si="1"/>
        <v>-53890902</v>
      </c>
      <c r="X27" s="31">
        <f t="shared" si="1"/>
        <v>-89414000</v>
      </c>
      <c r="Y27" s="31">
        <f t="shared" si="1"/>
        <v>35523098</v>
      </c>
      <c r="Z27" s="32">
        <f>+IF(X27&lt;&gt;0,+(Y27/X27)*100,0)</f>
        <v>-39.72878743820878</v>
      </c>
      <c r="AA27" s="33">
        <f>SUM(AA21:AA26)</f>
        <v>-94449000</v>
      </c>
    </row>
    <row r="28" spans="1:27" ht="4.5" customHeight="1">
      <c r="A28" s="34"/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2.75">
      <c r="A29" s="13" t="s">
        <v>52</v>
      </c>
      <c r="B29" s="20"/>
      <c r="C29" s="21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2.75">
      <c r="A30" s="13" t="s">
        <v>32</v>
      </c>
      <c r="B30" s="20"/>
      <c r="C30" s="21"/>
      <c r="D30" s="21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5"/>
    </row>
    <row r="31" spans="1:27" ht="12.75">
      <c r="A31" s="26" t="s">
        <v>53</v>
      </c>
      <c r="B31" s="20"/>
      <c r="C31" s="21"/>
      <c r="D31" s="21"/>
      <c r="E31" s="22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4"/>
      <c r="AA31" s="25"/>
    </row>
    <row r="32" spans="1:27" ht="12.75">
      <c r="A32" s="26" t="s">
        <v>54</v>
      </c>
      <c r="B32" s="20"/>
      <c r="C32" s="21"/>
      <c r="D32" s="21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4"/>
      <c r="AA32" s="25"/>
    </row>
    <row r="33" spans="1:27" ht="12.75">
      <c r="A33" s="26" t="s">
        <v>55</v>
      </c>
      <c r="B33" s="20"/>
      <c r="C33" s="21">
        <v>-411540</v>
      </c>
      <c r="D33" s="21"/>
      <c r="E33" s="22">
        <v>500000</v>
      </c>
      <c r="F33" s="23">
        <v>500000</v>
      </c>
      <c r="G33" s="23">
        <v>21704</v>
      </c>
      <c r="H33" s="40">
        <v>36075</v>
      </c>
      <c r="I33" s="40">
        <v>1825</v>
      </c>
      <c r="J33" s="40">
        <v>59604</v>
      </c>
      <c r="K33" s="23">
        <v>4600</v>
      </c>
      <c r="L33" s="23">
        <v>3</v>
      </c>
      <c r="M33" s="23">
        <v>-47099</v>
      </c>
      <c r="N33" s="23">
        <v>-42496</v>
      </c>
      <c r="O33" s="40">
        <v>-12772</v>
      </c>
      <c r="P33" s="40">
        <v>964000</v>
      </c>
      <c r="Q33" s="40">
        <v>-12681</v>
      </c>
      <c r="R33" s="23">
        <v>938547</v>
      </c>
      <c r="S33" s="23"/>
      <c r="T33" s="23"/>
      <c r="U33" s="23"/>
      <c r="V33" s="40"/>
      <c r="W33" s="40">
        <v>955655</v>
      </c>
      <c r="X33" s="40">
        <v>427000</v>
      </c>
      <c r="Y33" s="23">
        <v>528655</v>
      </c>
      <c r="Z33" s="24">
        <v>123.81</v>
      </c>
      <c r="AA33" s="25">
        <v>500000</v>
      </c>
    </row>
    <row r="34" spans="1:27" ht="12.75">
      <c r="A34" s="13" t="s">
        <v>40</v>
      </c>
      <c r="B34" s="20"/>
      <c r="C34" s="21"/>
      <c r="D34" s="21"/>
      <c r="E34" s="22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4"/>
      <c r="AA34" s="25"/>
    </row>
    <row r="35" spans="1:27" ht="12.75">
      <c r="A35" s="26" t="s">
        <v>56</v>
      </c>
      <c r="B35" s="20"/>
      <c r="C35" s="21">
        <v>-5003389</v>
      </c>
      <c r="D35" s="21"/>
      <c r="E35" s="22">
        <v>-9357000</v>
      </c>
      <c r="F35" s="23">
        <v>-9357000</v>
      </c>
      <c r="G35" s="23">
        <v>-799655</v>
      </c>
      <c r="H35" s="23"/>
      <c r="I35" s="23">
        <v>-701451</v>
      </c>
      <c r="J35" s="23">
        <v>-1501106</v>
      </c>
      <c r="K35" s="23"/>
      <c r="L35" s="23"/>
      <c r="M35" s="23">
        <v>-578090</v>
      </c>
      <c r="N35" s="23">
        <v>-578090</v>
      </c>
      <c r="O35" s="23">
        <v>-509148</v>
      </c>
      <c r="P35" s="23">
        <v>-487167</v>
      </c>
      <c r="Q35" s="23">
        <v>-693023</v>
      </c>
      <c r="R35" s="23">
        <v>-1689338</v>
      </c>
      <c r="S35" s="23"/>
      <c r="T35" s="23"/>
      <c r="U35" s="23"/>
      <c r="V35" s="23"/>
      <c r="W35" s="23">
        <v>-3768534</v>
      </c>
      <c r="X35" s="23">
        <v>-7017750</v>
      </c>
      <c r="Y35" s="23">
        <v>3249216</v>
      </c>
      <c r="Z35" s="24">
        <v>-46.3</v>
      </c>
      <c r="AA35" s="25">
        <v>-9357000</v>
      </c>
    </row>
    <row r="36" spans="1:27" ht="12.75">
      <c r="A36" s="27" t="s">
        <v>57</v>
      </c>
      <c r="B36" s="28"/>
      <c r="C36" s="29">
        <f aca="true" t="shared" si="2" ref="C36:Y36">SUM(C31:C35)</f>
        <v>-5414929</v>
      </c>
      <c r="D36" s="29">
        <f>SUM(D31:D35)</f>
        <v>0</v>
      </c>
      <c r="E36" s="30">
        <f t="shared" si="2"/>
        <v>-8857000</v>
      </c>
      <c r="F36" s="31">
        <f t="shared" si="2"/>
        <v>-8857000</v>
      </c>
      <c r="G36" s="31">
        <f t="shared" si="2"/>
        <v>-777951</v>
      </c>
      <c r="H36" s="31">
        <f t="shared" si="2"/>
        <v>36075</v>
      </c>
      <c r="I36" s="31">
        <f t="shared" si="2"/>
        <v>-699626</v>
      </c>
      <c r="J36" s="31">
        <f t="shared" si="2"/>
        <v>-1441502</v>
      </c>
      <c r="K36" s="31">
        <f t="shared" si="2"/>
        <v>4600</v>
      </c>
      <c r="L36" s="31">
        <f t="shared" si="2"/>
        <v>3</v>
      </c>
      <c r="M36" s="31">
        <f t="shared" si="2"/>
        <v>-625189</v>
      </c>
      <c r="N36" s="31">
        <f t="shared" si="2"/>
        <v>-620586</v>
      </c>
      <c r="O36" s="31">
        <f t="shared" si="2"/>
        <v>-521920</v>
      </c>
      <c r="P36" s="31">
        <f t="shared" si="2"/>
        <v>476833</v>
      </c>
      <c r="Q36" s="31">
        <f t="shared" si="2"/>
        <v>-705704</v>
      </c>
      <c r="R36" s="31">
        <f t="shared" si="2"/>
        <v>-750791</v>
      </c>
      <c r="S36" s="31">
        <f t="shared" si="2"/>
        <v>0</v>
      </c>
      <c r="T36" s="31">
        <f t="shared" si="2"/>
        <v>0</v>
      </c>
      <c r="U36" s="31">
        <f t="shared" si="2"/>
        <v>0</v>
      </c>
      <c r="V36" s="31">
        <f t="shared" si="2"/>
        <v>0</v>
      </c>
      <c r="W36" s="31">
        <f t="shared" si="2"/>
        <v>-2812879</v>
      </c>
      <c r="X36" s="31">
        <f t="shared" si="2"/>
        <v>-6590750</v>
      </c>
      <c r="Y36" s="31">
        <f t="shared" si="2"/>
        <v>3777871</v>
      </c>
      <c r="Z36" s="32">
        <f>+IF(X36&lt;&gt;0,+(Y36/X36)*100,0)</f>
        <v>-57.320805674619734</v>
      </c>
      <c r="AA36" s="33">
        <f>SUM(AA31:AA35)</f>
        <v>-8857000</v>
      </c>
    </row>
    <row r="37" spans="1:27" ht="4.5" customHeight="1">
      <c r="A37" s="34"/>
      <c r="B37" s="20"/>
      <c r="C37" s="21"/>
      <c r="D37" s="21"/>
      <c r="E37" s="22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4"/>
      <c r="AA37" s="25"/>
    </row>
    <row r="38" spans="1:27" ht="12.75">
      <c r="A38" s="13" t="s">
        <v>58</v>
      </c>
      <c r="B38" s="20"/>
      <c r="C38" s="35">
        <f aca="true" t="shared" si="3" ref="C38:Y38">+C17+C27+C36</f>
        <v>-13192495</v>
      </c>
      <c r="D38" s="35">
        <f>+D17+D27+D36</f>
        <v>0</v>
      </c>
      <c r="E38" s="36">
        <f t="shared" si="3"/>
        <v>21020446</v>
      </c>
      <c r="F38" s="37">
        <f t="shared" si="3"/>
        <v>16080446</v>
      </c>
      <c r="G38" s="37">
        <f t="shared" si="3"/>
        <v>71043885</v>
      </c>
      <c r="H38" s="37">
        <f t="shared" si="3"/>
        <v>-22661417</v>
      </c>
      <c r="I38" s="37">
        <f t="shared" si="3"/>
        <v>-26046797</v>
      </c>
      <c r="J38" s="37">
        <f t="shared" si="3"/>
        <v>22335671</v>
      </c>
      <c r="K38" s="37">
        <f t="shared" si="3"/>
        <v>-17306355</v>
      </c>
      <c r="L38" s="37">
        <f t="shared" si="3"/>
        <v>51098770</v>
      </c>
      <c r="M38" s="37">
        <f t="shared" si="3"/>
        <v>-11089924</v>
      </c>
      <c r="N38" s="37">
        <f t="shared" si="3"/>
        <v>22702491</v>
      </c>
      <c r="O38" s="37">
        <f t="shared" si="3"/>
        <v>-23172582</v>
      </c>
      <c r="P38" s="37">
        <f t="shared" si="3"/>
        <v>-19590453</v>
      </c>
      <c r="Q38" s="37">
        <f t="shared" si="3"/>
        <v>50395528</v>
      </c>
      <c r="R38" s="37">
        <f t="shared" si="3"/>
        <v>7632493</v>
      </c>
      <c r="S38" s="37">
        <f t="shared" si="3"/>
        <v>0</v>
      </c>
      <c r="T38" s="37">
        <f t="shared" si="3"/>
        <v>0</v>
      </c>
      <c r="U38" s="37">
        <f t="shared" si="3"/>
        <v>0</v>
      </c>
      <c r="V38" s="37">
        <f t="shared" si="3"/>
        <v>0</v>
      </c>
      <c r="W38" s="37">
        <f t="shared" si="3"/>
        <v>52670655</v>
      </c>
      <c r="X38" s="37">
        <f t="shared" si="3"/>
        <v>53597169</v>
      </c>
      <c r="Y38" s="37">
        <f t="shared" si="3"/>
        <v>-926514</v>
      </c>
      <c r="Z38" s="38">
        <f>+IF(X38&lt;&gt;0,+(Y38/X38)*100,0)</f>
        <v>-1.7286621985575394</v>
      </c>
      <c r="AA38" s="39">
        <f>+AA17+AA27+AA36</f>
        <v>16080446</v>
      </c>
    </row>
    <row r="39" spans="1:27" ht="12.75">
      <c r="A39" s="26" t="s">
        <v>59</v>
      </c>
      <c r="B39" s="20"/>
      <c r="C39" s="35">
        <v>25157720</v>
      </c>
      <c r="D39" s="35"/>
      <c r="E39" s="36">
        <v>6238319</v>
      </c>
      <c r="F39" s="37">
        <v>6238319</v>
      </c>
      <c r="G39" s="37">
        <v>11695145</v>
      </c>
      <c r="H39" s="37">
        <v>82739030</v>
      </c>
      <c r="I39" s="37">
        <v>60077613</v>
      </c>
      <c r="J39" s="37">
        <v>11695145</v>
      </c>
      <c r="K39" s="37">
        <v>34030816</v>
      </c>
      <c r="L39" s="37">
        <v>16724461</v>
      </c>
      <c r="M39" s="37">
        <v>67823231</v>
      </c>
      <c r="N39" s="37">
        <v>34030816</v>
      </c>
      <c r="O39" s="37">
        <v>56733307</v>
      </c>
      <c r="P39" s="37">
        <v>33560725</v>
      </c>
      <c r="Q39" s="37">
        <v>13970272</v>
      </c>
      <c r="R39" s="37">
        <v>56733307</v>
      </c>
      <c r="S39" s="37"/>
      <c r="T39" s="37"/>
      <c r="U39" s="37"/>
      <c r="V39" s="37"/>
      <c r="W39" s="37">
        <v>11695145</v>
      </c>
      <c r="X39" s="37">
        <v>6238319</v>
      </c>
      <c r="Y39" s="37">
        <v>5456826</v>
      </c>
      <c r="Z39" s="38">
        <v>87.47</v>
      </c>
      <c r="AA39" s="39">
        <v>6238319</v>
      </c>
    </row>
    <row r="40" spans="1:27" ht="12.75">
      <c r="A40" s="45" t="s">
        <v>60</v>
      </c>
      <c r="B40" s="46"/>
      <c r="C40" s="47">
        <v>11965225</v>
      </c>
      <c r="D40" s="47"/>
      <c r="E40" s="48">
        <v>27258765</v>
      </c>
      <c r="F40" s="49">
        <v>22318765</v>
      </c>
      <c r="G40" s="49">
        <v>82739030</v>
      </c>
      <c r="H40" s="49">
        <v>60077613</v>
      </c>
      <c r="I40" s="49">
        <v>34030816</v>
      </c>
      <c r="J40" s="49">
        <v>34030816</v>
      </c>
      <c r="K40" s="49">
        <v>16724461</v>
      </c>
      <c r="L40" s="49">
        <v>67823231</v>
      </c>
      <c r="M40" s="49">
        <v>56733307</v>
      </c>
      <c r="N40" s="49">
        <v>56733307</v>
      </c>
      <c r="O40" s="49">
        <v>33560725</v>
      </c>
      <c r="P40" s="49">
        <v>13970272</v>
      </c>
      <c r="Q40" s="49">
        <v>64365800</v>
      </c>
      <c r="R40" s="49">
        <v>64365800</v>
      </c>
      <c r="S40" s="49"/>
      <c r="T40" s="49"/>
      <c r="U40" s="49"/>
      <c r="V40" s="49"/>
      <c r="W40" s="49">
        <v>64365800</v>
      </c>
      <c r="X40" s="49">
        <v>59835488</v>
      </c>
      <c r="Y40" s="49">
        <v>4530312</v>
      </c>
      <c r="Z40" s="50">
        <v>7.57</v>
      </c>
      <c r="AA40" s="51">
        <v>22318765</v>
      </c>
    </row>
    <row r="41" spans="1:27" ht="12.75">
      <c r="A41" s="52" t="s">
        <v>88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  <row r="42" spans="1:27" ht="12.75">
      <c r="A42" s="54" t="s">
        <v>89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</row>
    <row r="43" spans="1:27" ht="12.75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A4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2" t="s">
        <v>84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90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2.7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2.7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2.75">
      <c r="A6" s="26" t="s">
        <v>33</v>
      </c>
      <c r="B6" s="20"/>
      <c r="C6" s="21">
        <v>8668847</v>
      </c>
      <c r="D6" s="21"/>
      <c r="E6" s="22">
        <v>23505397</v>
      </c>
      <c r="F6" s="23">
        <v>23505397</v>
      </c>
      <c r="G6" s="23">
        <v>407941</v>
      </c>
      <c r="H6" s="23">
        <v>102441</v>
      </c>
      <c r="I6" s="23">
        <v>738572</v>
      </c>
      <c r="J6" s="23">
        <v>1248954</v>
      </c>
      <c r="K6" s="23">
        <v>570316</v>
      </c>
      <c r="L6" s="23">
        <v>485179</v>
      </c>
      <c r="M6" s="23">
        <v>472290</v>
      </c>
      <c r="N6" s="23">
        <v>1527785</v>
      </c>
      <c r="O6" s="23">
        <v>443944</v>
      </c>
      <c r="P6" s="23">
        <v>457866</v>
      </c>
      <c r="Q6" s="23">
        <v>2882570</v>
      </c>
      <c r="R6" s="23">
        <v>3784380</v>
      </c>
      <c r="S6" s="23"/>
      <c r="T6" s="23"/>
      <c r="U6" s="23"/>
      <c r="V6" s="23"/>
      <c r="W6" s="23">
        <v>6561119</v>
      </c>
      <c r="X6" s="23">
        <v>18597503</v>
      </c>
      <c r="Y6" s="23">
        <v>-12036384</v>
      </c>
      <c r="Z6" s="24">
        <v>-64.72</v>
      </c>
      <c r="AA6" s="25">
        <v>23505397</v>
      </c>
    </row>
    <row r="7" spans="1:27" ht="12.75">
      <c r="A7" s="26" t="s">
        <v>34</v>
      </c>
      <c r="B7" s="20"/>
      <c r="C7" s="21"/>
      <c r="D7" s="21"/>
      <c r="E7" s="22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4"/>
      <c r="AA7" s="25"/>
    </row>
    <row r="8" spans="1:27" ht="12.75">
      <c r="A8" s="26" t="s">
        <v>35</v>
      </c>
      <c r="B8" s="20"/>
      <c r="C8" s="21">
        <v>5214768</v>
      </c>
      <c r="D8" s="21"/>
      <c r="E8" s="22">
        <v>30786668</v>
      </c>
      <c r="F8" s="23">
        <v>30786668</v>
      </c>
      <c r="G8" s="23">
        <v>366043</v>
      </c>
      <c r="H8" s="23">
        <v>877743</v>
      </c>
      <c r="I8" s="23">
        <v>612421</v>
      </c>
      <c r="J8" s="23">
        <v>1856207</v>
      </c>
      <c r="K8" s="23">
        <v>5387419</v>
      </c>
      <c r="L8" s="23">
        <v>807668</v>
      </c>
      <c r="M8" s="23">
        <v>1190546</v>
      </c>
      <c r="N8" s="23">
        <v>7385633</v>
      </c>
      <c r="O8" s="23">
        <v>9721981</v>
      </c>
      <c r="P8" s="23">
        <v>427976</v>
      </c>
      <c r="Q8" s="23">
        <v>2002192</v>
      </c>
      <c r="R8" s="23">
        <v>12152149</v>
      </c>
      <c r="S8" s="23"/>
      <c r="T8" s="23"/>
      <c r="U8" s="23"/>
      <c r="V8" s="23"/>
      <c r="W8" s="23">
        <v>21393989</v>
      </c>
      <c r="X8" s="23">
        <v>26220182</v>
      </c>
      <c r="Y8" s="23">
        <v>-4826193</v>
      </c>
      <c r="Z8" s="24">
        <v>-18.41</v>
      </c>
      <c r="AA8" s="25">
        <v>30786668</v>
      </c>
    </row>
    <row r="9" spans="1:27" ht="12.75">
      <c r="A9" s="26" t="s">
        <v>36</v>
      </c>
      <c r="B9" s="20"/>
      <c r="C9" s="21">
        <v>229954000</v>
      </c>
      <c r="D9" s="21"/>
      <c r="E9" s="22">
        <v>228253000</v>
      </c>
      <c r="F9" s="23">
        <v>228253000</v>
      </c>
      <c r="G9" s="23">
        <v>93801000</v>
      </c>
      <c r="H9" s="23">
        <v>2001000</v>
      </c>
      <c r="I9" s="23"/>
      <c r="J9" s="23">
        <v>95802000</v>
      </c>
      <c r="K9" s="23"/>
      <c r="L9" s="23">
        <v>677000</v>
      </c>
      <c r="M9" s="23">
        <v>62761000</v>
      </c>
      <c r="N9" s="23">
        <v>63438000</v>
      </c>
      <c r="O9" s="23"/>
      <c r="P9" s="23"/>
      <c r="Q9" s="23">
        <v>58896500</v>
      </c>
      <c r="R9" s="23">
        <v>58896500</v>
      </c>
      <c r="S9" s="23"/>
      <c r="T9" s="23"/>
      <c r="U9" s="23"/>
      <c r="V9" s="23"/>
      <c r="W9" s="23">
        <v>218136500</v>
      </c>
      <c r="X9" s="23">
        <v>228253000</v>
      </c>
      <c r="Y9" s="23">
        <v>-10116500</v>
      </c>
      <c r="Z9" s="24">
        <v>-4.43</v>
      </c>
      <c r="AA9" s="25">
        <v>228253000</v>
      </c>
    </row>
    <row r="10" spans="1:27" ht="12.75">
      <c r="A10" s="26" t="s">
        <v>37</v>
      </c>
      <c r="B10" s="20"/>
      <c r="C10" s="21">
        <v>74950000</v>
      </c>
      <c r="D10" s="21"/>
      <c r="E10" s="22">
        <v>66210000</v>
      </c>
      <c r="F10" s="23">
        <v>66210000</v>
      </c>
      <c r="G10" s="23">
        <v>22898000</v>
      </c>
      <c r="H10" s="23"/>
      <c r="I10" s="23">
        <v>1750000</v>
      </c>
      <c r="J10" s="23">
        <v>24648000</v>
      </c>
      <c r="K10" s="23"/>
      <c r="L10" s="23">
        <v>1750000</v>
      </c>
      <c r="M10" s="23">
        <v>24117000</v>
      </c>
      <c r="N10" s="23">
        <v>25867000</v>
      </c>
      <c r="O10" s="23"/>
      <c r="P10" s="23"/>
      <c r="Q10" s="23">
        <v>43695000</v>
      </c>
      <c r="R10" s="23">
        <v>43695000</v>
      </c>
      <c r="S10" s="23"/>
      <c r="T10" s="23"/>
      <c r="U10" s="23"/>
      <c r="V10" s="23"/>
      <c r="W10" s="23">
        <v>94210000</v>
      </c>
      <c r="X10" s="23">
        <v>66210000</v>
      </c>
      <c r="Y10" s="23">
        <v>28000000</v>
      </c>
      <c r="Z10" s="24">
        <v>42.29</v>
      </c>
      <c r="AA10" s="25">
        <v>66210000</v>
      </c>
    </row>
    <row r="11" spans="1:27" ht="12.75">
      <c r="A11" s="26" t="s">
        <v>38</v>
      </c>
      <c r="B11" s="20"/>
      <c r="C11" s="21">
        <v>8940172</v>
      </c>
      <c r="D11" s="21"/>
      <c r="E11" s="22">
        <v>12224532</v>
      </c>
      <c r="F11" s="23">
        <v>12224532</v>
      </c>
      <c r="G11" s="23">
        <v>494715</v>
      </c>
      <c r="H11" s="23">
        <v>426471</v>
      </c>
      <c r="I11" s="23">
        <v>426471</v>
      </c>
      <c r="J11" s="23">
        <v>1347657</v>
      </c>
      <c r="K11" s="23">
        <v>497987</v>
      </c>
      <c r="L11" s="23">
        <v>370130</v>
      </c>
      <c r="M11" s="23">
        <v>945671</v>
      </c>
      <c r="N11" s="23">
        <v>1813788</v>
      </c>
      <c r="O11" s="23">
        <v>495828</v>
      </c>
      <c r="P11" s="23">
        <v>935370</v>
      </c>
      <c r="Q11" s="23">
        <v>818446</v>
      </c>
      <c r="R11" s="23">
        <v>2249644</v>
      </c>
      <c r="S11" s="23"/>
      <c r="T11" s="23"/>
      <c r="U11" s="23"/>
      <c r="V11" s="23"/>
      <c r="W11" s="23">
        <v>5411089</v>
      </c>
      <c r="X11" s="23">
        <v>9168399</v>
      </c>
      <c r="Y11" s="23">
        <v>-3757310</v>
      </c>
      <c r="Z11" s="24">
        <v>-40.98</v>
      </c>
      <c r="AA11" s="25">
        <v>12224532</v>
      </c>
    </row>
    <row r="12" spans="1:27" ht="12.75">
      <c r="A12" s="26" t="s">
        <v>39</v>
      </c>
      <c r="B12" s="20"/>
      <c r="C12" s="21"/>
      <c r="D12" s="21"/>
      <c r="E12" s="22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4"/>
      <c r="AA12" s="25"/>
    </row>
    <row r="13" spans="1:27" ht="12.75">
      <c r="A13" s="13" t="s">
        <v>40</v>
      </c>
      <c r="B13" s="20"/>
      <c r="C13" s="21"/>
      <c r="D13" s="21"/>
      <c r="E13" s="22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4"/>
      <c r="AA13" s="25"/>
    </row>
    <row r="14" spans="1:27" ht="12.75">
      <c r="A14" s="26" t="s">
        <v>41</v>
      </c>
      <c r="B14" s="20"/>
      <c r="C14" s="21">
        <v>-194023816</v>
      </c>
      <c r="D14" s="21"/>
      <c r="E14" s="22">
        <v>-200195990</v>
      </c>
      <c r="F14" s="23">
        <v>-200195990</v>
      </c>
      <c r="G14" s="23">
        <v>-12012194</v>
      </c>
      <c r="H14" s="23">
        <v>-8868176</v>
      </c>
      <c r="I14" s="23">
        <v>-23553944</v>
      </c>
      <c r="J14" s="23">
        <v>-44434314</v>
      </c>
      <c r="K14" s="23">
        <v>-14750851</v>
      </c>
      <c r="L14" s="23">
        <v>-20266281</v>
      </c>
      <c r="M14" s="23">
        <v>-13273850</v>
      </c>
      <c r="N14" s="23">
        <v>-48290982</v>
      </c>
      <c r="O14" s="23">
        <v>-16221278</v>
      </c>
      <c r="P14" s="23">
        <v>-14390004</v>
      </c>
      <c r="Q14" s="23">
        <v>-23546257</v>
      </c>
      <c r="R14" s="23">
        <v>-54157539</v>
      </c>
      <c r="S14" s="23"/>
      <c r="T14" s="23"/>
      <c r="U14" s="23"/>
      <c r="V14" s="23"/>
      <c r="W14" s="23">
        <v>-146882835</v>
      </c>
      <c r="X14" s="23">
        <v>-155728250</v>
      </c>
      <c r="Y14" s="23">
        <v>8845415</v>
      </c>
      <c r="Z14" s="24">
        <v>-5.68</v>
      </c>
      <c r="AA14" s="25">
        <v>-200195990</v>
      </c>
    </row>
    <row r="15" spans="1:27" ht="12.75">
      <c r="A15" s="26" t="s">
        <v>42</v>
      </c>
      <c r="B15" s="20"/>
      <c r="C15" s="21"/>
      <c r="D15" s="21"/>
      <c r="E15" s="22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4"/>
      <c r="AA15" s="25"/>
    </row>
    <row r="16" spans="1:27" ht="12.75">
      <c r="A16" s="26" t="s">
        <v>43</v>
      </c>
      <c r="B16" s="20"/>
      <c r="C16" s="21"/>
      <c r="D16" s="21"/>
      <c r="E16" s="22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4"/>
      <c r="AA16" s="25"/>
    </row>
    <row r="17" spans="1:27" ht="12.75">
      <c r="A17" s="27" t="s">
        <v>44</v>
      </c>
      <c r="B17" s="28"/>
      <c r="C17" s="29">
        <f aca="true" t="shared" si="0" ref="C17:Y17">SUM(C6:C16)</f>
        <v>133703971</v>
      </c>
      <c r="D17" s="29">
        <f>SUM(D6:D16)</f>
        <v>0</v>
      </c>
      <c r="E17" s="30">
        <f t="shared" si="0"/>
        <v>160783607</v>
      </c>
      <c r="F17" s="31">
        <f t="shared" si="0"/>
        <v>160783607</v>
      </c>
      <c r="G17" s="31">
        <f t="shared" si="0"/>
        <v>105955505</v>
      </c>
      <c r="H17" s="31">
        <f t="shared" si="0"/>
        <v>-5460521</v>
      </c>
      <c r="I17" s="31">
        <f t="shared" si="0"/>
        <v>-20026480</v>
      </c>
      <c r="J17" s="31">
        <f t="shared" si="0"/>
        <v>80468504</v>
      </c>
      <c r="K17" s="31">
        <f t="shared" si="0"/>
        <v>-8295129</v>
      </c>
      <c r="L17" s="31">
        <f t="shared" si="0"/>
        <v>-16176304</v>
      </c>
      <c r="M17" s="31">
        <f t="shared" si="0"/>
        <v>76212657</v>
      </c>
      <c r="N17" s="31">
        <f t="shared" si="0"/>
        <v>51741224</v>
      </c>
      <c r="O17" s="31">
        <f t="shared" si="0"/>
        <v>-5559525</v>
      </c>
      <c r="P17" s="31">
        <f t="shared" si="0"/>
        <v>-12568792</v>
      </c>
      <c r="Q17" s="31">
        <f t="shared" si="0"/>
        <v>84748451</v>
      </c>
      <c r="R17" s="31">
        <f t="shared" si="0"/>
        <v>66620134</v>
      </c>
      <c r="S17" s="31">
        <f t="shared" si="0"/>
        <v>0</v>
      </c>
      <c r="T17" s="31">
        <f t="shared" si="0"/>
        <v>0</v>
      </c>
      <c r="U17" s="31">
        <f t="shared" si="0"/>
        <v>0</v>
      </c>
      <c r="V17" s="31">
        <f t="shared" si="0"/>
        <v>0</v>
      </c>
      <c r="W17" s="31">
        <f t="shared" si="0"/>
        <v>198829862</v>
      </c>
      <c r="X17" s="31">
        <f t="shared" si="0"/>
        <v>192720834</v>
      </c>
      <c r="Y17" s="31">
        <f t="shared" si="0"/>
        <v>6109028</v>
      </c>
      <c r="Z17" s="32">
        <f>+IF(X17&lt;&gt;0,+(Y17/X17)*100,0)</f>
        <v>3.1698845803043794</v>
      </c>
      <c r="AA17" s="33">
        <f>SUM(AA6:AA16)</f>
        <v>160783607</v>
      </c>
    </row>
    <row r="18" spans="1:27" ht="4.5" customHeight="1">
      <c r="A18" s="34"/>
      <c r="B18" s="20"/>
      <c r="C18" s="21"/>
      <c r="D18" s="21"/>
      <c r="E18" s="22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4"/>
      <c r="AA18" s="25"/>
    </row>
    <row r="19" spans="1:27" ht="12.75">
      <c r="A19" s="13" t="s">
        <v>45</v>
      </c>
      <c r="B19" s="20"/>
      <c r="C19" s="21"/>
      <c r="D19" s="21"/>
      <c r="E19" s="22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4"/>
      <c r="AA19" s="25"/>
    </row>
    <row r="20" spans="1:27" ht="12.75">
      <c r="A20" s="13" t="s">
        <v>32</v>
      </c>
      <c r="B20" s="20"/>
      <c r="C20" s="35"/>
      <c r="D20" s="35"/>
      <c r="E20" s="36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8"/>
      <c r="AA20" s="39"/>
    </row>
    <row r="21" spans="1:27" ht="12.75">
      <c r="A21" s="26" t="s">
        <v>46</v>
      </c>
      <c r="B21" s="20"/>
      <c r="C21" s="21">
        <v>86805</v>
      </c>
      <c r="D21" s="21"/>
      <c r="E21" s="22"/>
      <c r="F21" s="23"/>
      <c r="G21" s="40"/>
      <c r="H21" s="40"/>
      <c r="I21" s="40"/>
      <c r="J21" s="23"/>
      <c r="K21" s="40"/>
      <c r="L21" s="40"/>
      <c r="M21" s="23"/>
      <c r="N21" s="40"/>
      <c r="O21" s="40"/>
      <c r="P21" s="40">
        <v>1110940</v>
      </c>
      <c r="Q21" s="23"/>
      <c r="R21" s="40">
        <v>1110940</v>
      </c>
      <c r="S21" s="40"/>
      <c r="T21" s="23"/>
      <c r="U21" s="40"/>
      <c r="V21" s="40"/>
      <c r="W21" s="40">
        <v>1110940</v>
      </c>
      <c r="X21" s="23"/>
      <c r="Y21" s="40">
        <v>1110940</v>
      </c>
      <c r="Z21" s="41"/>
      <c r="AA21" s="42"/>
    </row>
    <row r="22" spans="1:27" ht="12.75">
      <c r="A22" s="26" t="s">
        <v>47</v>
      </c>
      <c r="B22" s="20"/>
      <c r="C22" s="21"/>
      <c r="D22" s="21"/>
      <c r="E22" s="43"/>
      <c r="F22" s="40"/>
      <c r="G22" s="23"/>
      <c r="H22" s="23"/>
      <c r="I22" s="23"/>
      <c r="J22" s="23"/>
      <c r="K22" s="23"/>
      <c r="L22" s="23"/>
      <c r="M22" s="40"/>
      <c r="N22" s="23"/>
      <c r="O22" s="23"/>
      <c r="P22" s="23"/>
      <c r="Q22" s="23"/>
      <c r="R22" s="23"/>
      <c r="S22" s="23"/>
      <c r="T22" s="40"/>
      <c r="U22" s="23"/>
      <c r="V22" s="23"/>
      <c r="W22" s="23"/>
      <c r="X22" s="23"/>
      <c r="Y22" s="23"/>
      <c r="Z22" s="24"/>
      <c r="AA22" s="25"/>
    </row>
    <row r="23" spans="1:27" ht="12.75">
      <c r="A23" s="26" t="s">
        <v>48</v>
      </c>
      <c r="B23" s="20"/>
      <c r="C23" s="44"/>
      <c r="D23" s="44"/>
      <c r="E23" s="22"/>
      <c r="F23" s="23"/>
      <c r="G23" s="40"/>
      <c r="H23" s="40"/>
      <c r="I23" s="40"/>
      <c r="J23" s="23"/>
      <c r="K23" s="40"/>
      <c r="L23" s="40"/>
      <c r="M23" s="23"/>
      <c r="N23" s="40"/>
      <c r="O23" s="40"/>
      <c r="P23" s="40"/>
      <c r="Q23" s="23"/>
      <c r="R23" s="40"/>
      <c r="S23" s="40"/>
      <c r="T23" s="23"/>
      <c r="U23" s="40"/>
      <c r="V23" s="40"/>
      <c r="W23" s="40"/>
      <c r="X23" s="23"/>
      <c r="Y23" s="40"/>
      <c r="Z23" s="41"/>
      <c r="AA23" s="42"/>
    </row>
    <row r="24" spans="1:27" ht="12.75">
      <c r="A24" s="26" t="s">
        <v>49</v>
      </c>
      <c r="B24" s="20"/>
      <c r="C24" s="21"/>
      <c r="D24" s="21"/>
      <c r="E24" s="22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4"/>
      <c r="AA24" s="25"/>
    </row>
    <row r="25" spans="1:27" ht="12.75">
      <c r="A25" s="13" t="s">
        <v>40</v>
      </c>
      <c r="B25" s="20"/>
      <c r="C25" s="21"/>
      <c r="D25" s="21"/>
      <c r="E25" s="22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4"/>
      <c r="AA25" s="25"/>
    </row>
    <row r="26" spans="1:27" ht="12.75">
      <c r="A26" s="26" t="s">
        <v>50</v>
      </c>
      <c r="B26" s="20"/>
      <c r="C26" s="21">
        <v>-149496272</v>
      </c>
      <c r="D26" s="21"/>
      <c r="E26" s="22">
        <v>-154909999</v>
      </c>
      <c r="F26" s="23">
        <v>-154909999</v>
      </c>
      <c r="G26" s="23">
        <v>-11401197</v>
      </c>
      <c r="H26" s="23">
        <v>-11595907</v>
      </c>
      <c r="I26" s="23">
        <v>-16298766</v>
      </c>
      <c r="J26" s="23">
        <v>-39295870</v>
      </c>
      <c r="K26" s="23">
        <v>-3632992</v>
      </c>
      <c r="L26" s="23">
        <v>-18987226</v>
      </c>
      <c r="M26" s="23">
        <v>-17507100</v>
      </c>
      <c r="N26" s="23">
        <v>-40127318</v>
      </c>
      <c r="O26" s="23">
        <v>-2035564</v>
      </c>
      <c r="P26" s="23">
        <v>-12986941</v>
      </c>
      <c r="Q26" s="23">
        <v>-20524029</v>
      </c>
      <c r="R26" s="23">
        <v>-35546534</v>
      </c>
      <c r="S26" s="23"/>
      <c r="T26" s="23"/>
      <c r="U26" s="23"/>
      <c r="V26" s="23"/>
      <c r="W26" s="23">
        <v>-114969722</v>
      </c>
      <c r="X26" s="23">
        <v>-126926664</v>
      </c>
      <c r="Y26" s="23">
        <v>11956942</v>
      </c>
      <c r="Z26" s="24">
        <v>-9.42</v>
      </c>
      <c r="AA26" s="25">
        <v>-154909999</v>
      </c>
    </row>
    <row r="27" spans="1:27" ht="12.75">
      <c r="A27" s="27" t="s">
        <v>51</v>
      </c>
      <c r="B27" s="28"/>
      <c r="C27" s="29">
        <f aca="true" t="shared" si="1" ref="C27:Y27">SUM(C21:C26)</f>
        <v>-149409467</v>
      </c>
      <c r="D27" s="29">
        <f>SUM(D21:D26)</f>
        <v>0</v>
      </c>
      <c r="E27" s="30">
        <f t="shared" si="1"/>
        <v>-154909999</v>
      </c>
      <c r="F27" s="31">
        <f t="shared" si="1"/>
        <v>-154909999</v>
      </c>
      <c r="G27" s="31">
        <f t="shared" si="1"/>
        <v>-11401197</v>
      </c>
      <c r="H27" s="31">
        <f t="shared" si="1"/>
        <v>-11595907</v>
      </c>
      <c r="I27" s="31">
        <f t="shared" si="1"/>
        <v>-16298766</v>
      </c>
      <c r="J27" s="31">
        <f t="shared" si="1"/>
        <v>-39295870</v>
      </c>
      <c r="K27" s="31">
        <f t="shared" si="1"/>
        <v>-3632992</v>
      </c>
      <c r="L27" s="31">
        <f t="shared" si="1"/>
        <v>-18987226</v>
      </c>
      <c r="M27" s="31">
        <f t="shared" si="1"/>
        <v>-17507100</v>
      </c>
      <c r="N27" s="31">
        <f t="shared" si="1"/>
        <v>-40127318</v>
      </c>
      <c r="O27" s="31">
        <f t="shared" si="1"/>
        <v>-2035564</v>
      </c>
      <c r="P27" s="31">
        <f t="shared" si="1"/>
        <v>-11876001</v>
      </c>
      <c r="Q27" s="31">
        <f t="shared" si="1"/>
        <v>-20524029</v>
      </c>
      <c r="R27" s="31">
        <f t="shared" si="1"/>
        <v>-34435594</v>
      </c>
      <c r="S27" s="31">
        <f t="shared" si="1"/>
        <v>0</v>
      </c>
      <c r="T27" s="31">
        <f t="shared" si="1"/>
        <v>0</v>
      </c>
      <c r="U27" s="31">
        <f t="shared" si="1"/>
        <v>0</v>
      </c>
      <c r="V27" s="31">
        <f t="shared" si="1"/>
        <v>0</v>
      </c>
      <c r="W27" s="31">
        <f t="shared" si="1"/>
        <v>-113858782</v>
      </c>
      <c r="X27" s="31">
        <f t="shared" si="1"/>
        <v>-126926664</v>
      </c>
      <c r="Y27" s="31">
        <f t="shared" si="1"/>
        <v>13067882</v>
      </c>
      <c r="Z27" s="32">
        <f>+IF(X27&lt;&gt;0,+(Y27/X27)*100,0)</f>
        <v>-10.295616057473945</v>
      </c>
      <c r="AA27" s="33">
        <f>SUM(AA21:AA26)</f>
        <v>-154909999</v>
      </c>
    </row>
    <row r="28" spans="1:27" ht="4.5" customHeight="1">
      <c r="A28" s="34"/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2.75">
      <c r="A29" s="13" t="s">
        <v>52</v>
      </c>
      <c r="B29" s="20"/>
      <c r="C29" s="21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2.75">
      <c r="A30" s="13" t="s">
        <v>32</v>
      </c>
      <c r="B30" s="20"/>
      <c r="C30" s="21"/>
      <c r="D30" s="21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5"/>
    </row>
    <row r="31" spans="1:27" ht="12.75">
      <c r="A31" s="26" t="s">
        <v>53</v>
      </c>
      <c r="B31" s="20"/>
      <c r="C31" s="21"/>
      <c r="D31" s="21"/>
      <c r="E31" s="22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4"/>
      <c r="AA31" s="25"/>
    </row>
    <row r="32" spans="1:27" ht="12.75">
      <c r="A32" s="26" t="s">
        <v>54</v>
      </c>
      <c r="B32" s="20"/>
      <c r="C32" s="21"/>
      <c r="D32" s="21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4"/>
      <c r="AA32" s="25"/>
    </row>
    <row r="33" spans="1:27" ht="12.75">
      <c r="A33" s="26" t="s">
        <v>55</v>
      </c>
      <c r="B33" s="20"/>
      <c r="C33" s="21"/>
      <c r="D33" s="21"/>
      <c r="E33" s="22"/>
      <c r="F33" s="23"/>
      <c r="G33" s="23"/>
      <c r="H33" s="40"/>
      <c r="I33" s="40"/>
      <c r="J33" s="40"/>
      <c r="K33" s="23"/>
      <c r="L33" s="23"/>
      <c r="M33" s="23"/>
      <c r="N33" s="23"/>
      <c r="O33" s="40"/>
      <c r="P33" s="40"/>
      <c r="Q33" s="40"/>
      <c r="R33" s="23"/>
      <c r="S33" s="23"/>
      <c r="T33" s="23"/>
      <c r="U33" s="23"/>
      <c r="V33" s="40"/>
      <c r="W33" s="40"/>
      <c r="X33" s="40"/>
      <c r="Y33" s="23"/>
      <c r="Z33" s="24"/>
      <c r="AA33" s="25"/>
    </row>
    <row r="34" spans="1:27" ht="12.75">
      <c r="A34" s="13" t="s">
        <v>40</v>
      </c>
      <c r="B34" s="20"/>
      <c r="C34" s="21"/>
      <c r="D34" s="21"/>
      <c r="E34" s="22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4"/>
      <c r="AA34" s="25"/>
    </row>
    <row r="35" spans="1:27" ht="12.75">
      <c r="A35" s="26" t="s">
        <v>56</v>
      </c>
      <c r="B35" s="20"/>
      <c r="C35" s="21"/>
      <c r="D35" s="21"/>
      <c r="E35" s="22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4"/>
      <c r="AA35" s="25"/>
    </row>
    <row r="36" spans="1:27" ht="12.75">
      <c r="A36" s="27" t="s">
        <v>57</v>
      </c>
      <c r="B36" s="28"/>
      <c r="C36" s="29">
        <f aca="true" t="shared" si="2" ref="C36:Y36">SUM(C31:C35)</f>
        <v>0</v>
      </c>
      <c r="D36" s="29">
        <f>SUM(D31:D35)</f>
        <v>0</v>
      </c>
      <c r="E36" s="30">
        <f t="shared" si="2"/>
        <v>0</v>
      </c>
      <c r="F36" s="31">
        <f t="shared" si="2"/>
        <v>0</v>
      </c>
      <c r="G36" s="31">
        <f t="shared" si="2"/>
        <v>0</v>
      </c>
      <c r="H36" s="31">
        <f t="shared" si="2"/>
        <v>0</v>
      </c>
      <c r="I36" s="31">
        <f t="shared" si="2"/>
        <v>0</v>
      </c>
      <c r="J36" s="31">
        <f t="shared" si="2"/>
        <v>0</v>
      </c>
      <c r="K36" s="31">
        <f t="shared" si="2"/>
        <v>0</v>
      </c>
      <c r="L36" s="31">
        <f t="shared" si="2"/>
        <v>0</v>
      </c>
      <c r="M36" s="31">
        <f t="shared" si="2"/>
        <v>0</v>
      </c>
      <c r="N36" s="31">
        <f t="shared" si="2"/>
        <v>0</v>
      </c>
      <c r="O36" s="31">
        <f t="shared" si="2"/>
        <v>0</v>
      </c>
      <c r="P36" s="31">
        <f t="shared" si="2"/>
        <v>0</v>
      </c>
      <c r="Q36" s="31">
        <f t="shared" si="2"/>
        <v>0</v>
      </c>
      <c r="R36" s="31">
        <f t="shared" si="2"/>
        <v>0</v>
      </c>
      <c r="S36" s="31">
        <f t="shared" si="2"/>
        <v>0</v>
      </c>
      <c r="T36" s="31">
        <f t="shared" si="2"/>
        <v>0</v>
      </c>
      <c r="U36" s="31">
        <f t="shared" si="2"/>
        <v>0</v>
      </c>
      <c r="V36" s="31">
        <f t="shared" si="2"/>
        <v>0</v>
      </c>
      <c r="W36" s="31">
        <f t="shared" si="2"/>
        <v>0</v>
      </c>
      <c r="X36" s="31">
        <f t="shared" si="2"/>
        <v>0</v>
      </c>
      <c r="Y36" s="31">
        <f t="shared" si="2"/>
        <v>0</v>
      </c>
      <c r="Z36" s="32">
        <f>+IF(X36&lt;&gt;0,+(Y36/X36)*100,0)</f>
        <v>0</v>
      </c>
      <c r="AA36" s="33">
        <f>SUM(AA31:AA35)</f>
        <v>0</v>
      </c>
    </row>
    <row r="37" spans="1:27" ht="4.5" customHeight="1">
      <c r="A37" s="34"/>
      <c r="B37" s="20"/>
      <c r="C37" s="21"/>
      <c r="D37" s="21"/>
      <c r="E37" s="22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4"/>
      <c r="AA37" s="25"/>
    </row>
    <row r="38" spans="1:27" ht="12.75">
      <c r="A38" s="13" t="s">
        <v>58</v>
      </c>
      <c r="B38" s="20"/>
      <c r="C38" s="35">
        <f aca="true" t="shared" si="3" ref="C38:Y38">+C17+C27+C36</f>
        <v>-15705496</v>
      </c>
      <c r="D38" s="35">
        <f>+D17+D27+D36</f>
        <v>0</v>
      </c>
      <c r="E38" s="36">
        <f t="shared" si="3"/>
        <v>5873608</v>
      </c>
      <c r="F38" s="37">
        <f t="shared" si="3"/>
        <v>5873608</v>
      </c>
      <c r="G38" s="37">
        <f t="shared" si="3"/>
        <v>94554308</v>
      </c>
      <c r="H38" s="37">
        <f t="shared" si="3"/>
        <v>-17056428</v>
      </c>
      <c r="I38" s="37">
        <f t="shared" si="3"/>
        <v>-36325246</v>
      </c>
      <c r="J38" s="37">
        <f t="shared" si="3"/>
        <v>41172634</v>
      </c>
      <c r="K38" s="37">
        <f t="shared" si="3"/>
        <v>-11928121</v>
      </c>
      <c r="L38" s="37">
        <f t="shared" si="3"/>
        <v>-35163530</v>
      </c>
      <c r="M38" s="37">
        <f t="shared" si="3"/>
        <v>58705557</v>
      </c>
      <c r="N38" s="37">
        <f t="shared" si="3"/>
        <v>11613906</v>
      </c>
      <c r="O38" s="37">
        <f t="shared" si="3"/>
        <v>-7595089</v>
      </c>
      <c r="P38" s="37">
        <f t="shared" si="3"/>
        <v>-24444793</v>
      </c>
      <c r="Q38" s="37">
        <f t="shared" si="3"/>
        <v>64224422</v>
      </c>
      <c r="R38" s="37">
        <f t="shared" si="3"/>
        <v>32184540</v>
      </c>
      <c r="S38" s="37">
        <f t="shared" si="3"/>
        <v>0</v>
      </c>
      <c r="T38" s="37">
        <f t="shared" si="3"/>
        <v>0</v>
      </c>
      <c r="U38" s="37">
        <f t="shared" si="3"/>
        <v>0</v>
      </c>
      <c r="V38" s="37">
        <f t="shared" si="3"/>
        <v>0</v>
      </c>
      <c r="W38" s="37">
        <f t="shared" si="3"/>
        <v>84971080</v>
      </c>
      <c r="X38" s="37">
        <f t="shared" si="3"/>
        <v>65794170</v>
      </c>
      <c r="Y38" s="37">
        <f t="shared" si="3"/>
        <v>19176910</v>
      </c>
      <c r="Z38" s="38">
        <f>+IF(X38&lt;&gt;0,+(Y38/X38)*100,0)</f>
        <v>29.146822583216718</v>
      </c>
      <c r="AA38" s="39">
        <f>+AA17+AA27+AA36</f>
        <v>5873608</v>
      </c>
    </row>
    <row r="39" spans="1:27" ht="12.75">
      <c r="A39" s="26" t="s">
        <v>59</v>
      </c>
      <c r="B39" s="20"/>
      <c r="C39" s="35">
        <v>112117414</v>
      </c>
      <c r="D39" s="35"/>
      <c r="E39" s="36">
        <v>68695825</v>
      </c>
      <c r="F39" s="37">
        <v>68695825</v>
      </c>
      <c r="G39" s="37">
        <v>96411918</v>
      </c>
      <c r="H39" s="37">
        <v>190966226</v>
      </c>
      <c r="I39" s="37">
        <v>173909798</v>
      </c>
      <c r="J39" s="37">
        <v>96411918</v>
      </c>
      <c r="K39" s="37">
        <v>137584552</v>
      </c>
      <c r="L39" s="37">
        <v>125656431</v>
      </c>
      <c r="M39" s="37">
        <v>90492901</v>
      </c>
      <c r="N39" s="37">
        <v>137584552</v>
      </c>
      <c r="O39" s="37">
        <v>149198458</v>
      </c>
      <c r="P39" s="37">
        <v>141603369</v>
      </c>
      <c r="Q39" s="37">
        <v>117158576</v>
      </c>
      <c r="R39" s="37">
        <v>149198458</v>
      </c>
      <c r="S39" s="37"/>
      <c r="T39" s="37"/>
      <c r="U39" s="37"/>
      <c r="V39" s="37"/>
      <c r="W39" s="37">
        <v>96411918</v>
      </c>
      <c r="X39" s="37">
        <v>68695825</v>
      </c>
      <c r="Y39" s="37">
        <v>27716093</v>
      </c>
      <c r="Z39" s="38">
        <v>40.35</v>
      </c>
      <c r="AA39" s="39">
        <v>68695825</v>
      </c>
    </row>
    <row r="40" spans="1:27" ht="12.75">
      <c r="A40" s="45" t="s">
        <v>60</v>
      </c>
      <c r="B40" s="46"/>
      <c r="C40" s="47">
        <v>96411918</v>
      </c>
      <c r="D40" s="47"/>
      <c r="E40" s="48">
        <v>74569431</v>
      </c>
      <c r="F40" s="49">
        <v>74569431</v>
      </c>
      <c r="G40" s="49">
        <v>190966226</v>
      </c>
      <c r="H40" s="49">
        <v>173909798</v>
      </c>
      <c r="I40" s="49">
        <v>137584552</v>
      </c>
      <c r="J40" s="49">
        <v>137584552</v>
      </c>
      <c r="K40" s="49">
        <v>125656431</v>
      </c>
      <c r="L40" s="49">
        <v>90492901</v>
      </c>
      <c r="M40" s="49">
        <v>149198458</v>
      </c>
      <c r="N40" s="49">
        <v>149198458</v>
      </c>
      <c r="O40" s="49">
        <v>141603369</v>
      </c>
      <c r="P40" s="49">
        <v>117158576</v>
      </c>
      <c r="Q40" s="49">
        <v>181382998</v>
      </c>
      <c r="R40" s="49">
        <v>181382998</v>
      </c>
      <c r="S40" s="49"/>
      <c r="T40" s="49"/>
      <c r="U40" s="49"/>
      <c r="V40" s="49"/>
      <c r="W40" s="49">
        <v>181382998</v>
      </c>
      <c r="X40" s="49">
        <v>134489993</v>
      </c>
      <c r="Y40" s="49">
        <v>46893005</v>
      </c>
      <c r="Z40" s="50">
        <v>34.87</v>
      </c>
      <c r="AA40" s="51">
        <v>74569431</v>
      </c>
    </row>
    <row r="41" spans="1:27" ht="12.75">
      <c r="A41" s="52" t="s">
        <v>88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  <row r="42" spans="1:27" ht="12.75">
      <c r="A42" s="54" t="s">
        <v>89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</row>
    <row r="43" spans="1:27" ht="12.75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A4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2" t="s">
        <v>85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90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2.7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2.7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2.75">
      <c r="A6" s="26" t="s">
        <v>33</v>
      </c>
      <c r="B6" s="20"/>
      <c r="C6" s="21"/>
      <c r="D6" s="21"/>
      <c r="E6" s="22">
        <v>72057280</v>
      </c>
      <c r="F6" s="23">
        <v>72057288</v>
      </c>
      <c r="G6" s="23"/>
      <c r="H6" s="23"/>
      <c r="I6" s="23">
        <v>3483058</v>
      </c>
      <c r="J6" s="23">
        <v>3483058</v>
      </c>
      <c r="K6" s="23">
        <v>4112075</v>
      </c>
      <c r="L6" s="23">
        <v>1953335</v>
      </c>
      <c r="M6" s="23">
        <v>4146264</v>
      </c>
      <c r="N6" s="23">
        <v>10211674</v>
      </c>
      <c r="O6" s="23">
        <v>3409242</v>
      </c>
      <c r="P6" s="23">
        <v>4929346</v>
      </c>
      <c r="Q6" s="23">
        <v>5364004</v>
      </c>
      <c r="R6" s="23">
        <v>13702592</v>
      </c>
      <c r="S6" s="23"/>
      <c r="T6" s="23"/>
      <c r="U6" s="23"/>
      <c r="V6" s="23"/>
      <c r="W6" s="23">
        <v>27397324</v>
      </c>
      <c r="X6" s="23">
        <v>54042966</v>
      </c>
      <c r="Y6" s="23">
        <v>-26645642</v>
      </c>
      <c r="Z6" s="24">
        <v>-49.3</v>
      </c>
      <c r="AA6" s="25">
        <v>72057288</v>
      </c>
    </row>
    <row r="7" spans="1:27" ht="12.75">
      <c r="A7" s="26" t="s">
        <v>34</v>
      </c>
      <c r="B7" s="20"/>
      <c r="C7" s="21"/>
      <c r="D7" s="21"/>
      <c r="E7" s="22">
        <v>8616108</v>
      </c>
      <c r="F7" s="23">
        <v>8616108</v>
      </c>
      <c r="G7" s="23"/>
      <c r="H7" s="23"/>
      <c r="I7" s="23">
        <v>409309</v>
      </c>
      <c r="J7" s="23">
        <v>409309</v>
      </c>
      <c r="K7" s="23">
        <v>372198</v>
      </c>
      <c r="L7" s="23">
        <v>299325</v>
      </c>
      <c r="M7" s="23">
        <v>352777</v>
      </c>
      <c r="N7" s="23">
        <v>1024300</v>
      </c>
      <c r="O7" s="23">
        <v>276648</v>
      </c>
      <c r="P7" s="23">
        <v>477523</v>
      </c>
      <c r="Q7" s="23">
        <v>443379</v>
      </c>
      <c r="R7" s="23">
        <v>1197550</v>
      </c>
      <c r="S7" s="23"/>
      <c r="T7" s="23"/>
      <c r="U7" s="23"/>
      <c r="V7" s="23"/>
      <c r="W7" s="23">
        <v>2631159</v>
      </c>
      <c r="X7" s="23">
        <v>6462081</v>
      </c>
      <c r="Y7" s="23">
        <v>-3830922</v>
      </c>
      <c r="Z7" s="24">
        <v>-59.28</v>
      </c>
      <c r="AA7" s="25">
        <v>8616108</v>
      </c>
    </row>
    <row r="8" spans="1:27" ht="12.75">
      <c r="A8" s="26" t="s">
        <v>35</v>
      </c>
      <c r="B8" s="20"/>
      <c r="C8" s="21"/>
      <c r="D8" s="21"/>
      <c r="E8" s="22">
        <v>14639053</v>
      </c>
      <c r="F8" s="23">
        <v>14639052</v>
      </c>
      <c r="G8" s="23"/>
      <c r="H8" s="23"/>
      <c r="I8" s="23">
        <v>3147014</v>
      </c>
      <c r="J8" s="23">
        <v>3147014</v>
      </c>
      <c r="K8" s="23">
        <v>4609803</v>
      </c>
      <c r="L8" s="23">
        <v>1611646</v>
      </c>
      <c r="M8" s="23">
        <v>324955</v>
      </c>
      <c r="N8" s="23">
        <v>6546404</v>
      </c>
      <c r="O8" s="23">
        <v>743403</v>
      </c>
      <c r="P8" s="23">
        <v>959949</v>
      </c>
      <c r="Q8" s="23">
        <v>840373</v>
      </c>
      <c r="R8" s="23">
        <v>2543725</v>
      </c>
      <c r="S8" s="23"/>
      <c r="T8" s="23"/>
      <c r="U8" s="23"/>
      <c r="V8" s="23"/>
      <c r="W8" s="23">
        <v>12237143</v>
      </c>
      <c r="X8" s="23">
        <v>10979289</v>
      </c>
      <c r="Y8" s="23">
        <v>1257854</v>
      </c>
      <c r="Z8" s="24">
        <v>11.46</v>
      </c>
      <c r="AA8" s="25">
        <v>14639052</v>
      </c>
    </row>
    <row r="9" spans="1:27" ht="12.75">
      <c r="A9" s="26" t="s">
        <v>36</v>
      </c>
      <c r="B9" s="20"/>
      <c r="C9" s="21"/>
      <c r="D9" s="21"/>
      <c r="E9" s="22">
        <v>309570271</v>
      </c>
      <c r="F9" s="23">
        <v>297357000</v>
      </c>
      <c r="G9" s="23"/>
      <c r="H9" s="23"/>
      <c r="I9" s="23">
        <v>81105000</v>
      </c>
      <c r="J9" s="23">
        <v>81105000</v>
      </c>
      <c r="K9" s="23"/>
      <c r="L9" s="23"/>
      <c r="M9" s="23">
        <v>83743000</v>
      </c>
      <c r="N9" s="23">
        <v>83743000</v>
      </c>
      <c r="O9" s="23"/>
      <c r="P9" s="23"/>
      <c r="Q9" s="23">
        <v>132724000</v>
      </c>
      <c r="R9" s="23">
        <v>132724000</v>
      </c>
      <c r="S9" s="23"/>
      <c r="T9" s="23"/>
      <c r="U9" s="23"/>
      <c r="V9" s="23"/>
      <c r="W9" s="23">
        <v>297572000</v>
      </c>
      <c r="X9" s="23">
        <v>297357000</v>
      </c>
      <c r="Y9" s="23">
        <v>215000</v>
      </c>
      <c r="Z9" s="24">
        <v>0.07</v>
      </c>
      <c r="AA9" s="25">
        <v>297357000</v>
      </c>
    </row>
    <row r="10" spans="1:27" ht="12.75">
      <c r="A10" s="26" t="s">
        <v>37</v>
      </c>
      <c r="B10" s="20"/>
      <c r="C10" s="21"/>
      <c r="D10" s="21"/>
      <c r="E10" s="22">
        <v>164046000</v>
      </c>
      <c r="F10" s="23">
        <v>208024609</v>
      </c>
      <c r="G10" s="23"/>
      <c r="H10" s="23"/>
      <c r="I10" s="23">
        <v>50000000</v>
      </c>
      <c r="J10" s="23">
        <v>50000000</v>
      </c>
      <c r="K10" s="23"/>
      <c r="L10" s="23">
        <v>54423000</v>
      </c>
      <c r="M10" s="23">
        <v>57461000</v>
      </c>
      <c r="N10" s="23">
        <v>111884000</v>
      </c>
      <c r="O10" s="23"/>
      <c r="P10" s="23"/>
      <c r="Q10" s="23">
        <v>29001000</v>
      </c>
      <c r="R10" s="23">
        <v>29001000</v>
      </c>
      <c r="S10" s="23"/>
      <c r="T10" s="23"/>
      <c r="U10" s="23"/>
      <c r="V10" s="23"/>
      <c r="W10" s="23">
        <v>190885000</v>
      </c>
      <c r="X10" s="23">
        <v>208024609</v>
      </c>
      <c r="Y10" s="23">
        <v>-17139609</v>
      </c>
      <c r="Z10" s="24">
        <v>-8.24</v>
      </c>
      <c r="AA10" s="25">
        <v>208024609</v>
      </c>
    </row>
    <row r="11" spans="1:27" ht="12.75">
      <c r="A11" s="26" t="s">
        <v>38</v>
      </c>
      <c r="B11" s="20"/>
      <c r="C11" s="21"/>
      <c r="D11" s="21"/>
      <c r="E11" s="22">
        <v>12910629</v>
      </c>
      <c r="F11" s="23">
        <v>12910632</v>
      </c>
      <c r="G11" s="23"/>
      <c r="H11" s="23"/>
      <c r="I11" s="23">
        <v>17669</v>
      </c>
      <c r="J11" s="23">
        <v>17669</v>
      </c>
      <c r="K11" s="23">
        <v>18724</v>
      </c>
      <c r="L11" s="23">
        <v>7003</v>
      </c>
      <c r="M11" s="23">
        <v>8457</v>
      </c>
      <c r="N11" s="23">
        <v>34184</v>
      </c>
      <c r="O11" s="23">
        <v>6052</v>
      </c>
      <c r="P11" s="23">
        <v>8149</v>
      </c>
      <c r="Q11" s="23">
        <v>9524</v>
      </c>
      <c r="R11" s="23">
        <v>23725</v>
      </c>
      <c r="S11" s="23"/>
      <c r="T11" s="23"/>
      <c r="U11" s="23"/>
      <c r="V11" s="23"/>
      <c r="W11" s="23">
        <v>75578</v>
      </c>
      <c r="X11" s="23">
        <v>9682974</v>
      </c>
      <c r="Y11" s="23">
        <v>-9607396</v>
      </c>
      <c r="Z11" s="24">
        <v>-99.22</v>
      </c>
      <c r="AA11" s="25">
        <v>12910632</v>
      </c>
    </row>
    <row r="12" spans="1:27" ht="12.75">
      <c r="A12" s="26" t="s">
        <v>39</v>
      </c>
      <c r="B12" s="20"/>
      <c r="C12" s="21"/>
      <c r="D12" s="21"/>
      <c r="E12" s="22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4"/>
      <c r="AA12" s="25"/>
    </row>
    <row r="13" spans="1:27" ht="12.75">
      <c r="A13" s="13" t="s">
        <v>40</v>
      </c>
      <c r="B13" s="20"/>
      <c r="C13" s="21"/>
      <c r="D13" s="21"/>
      <c r="E13" s="22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4"/>
      <c r="AA13" s="25"/>
    </row>
    <row r="14" spans="1:27" ht="12.75">
      <c r="A14" s="26" t="s">
        <v>41</v>
      </c>
      <c r="B14" s="20"/>
      <c r="C14" s="21"/>
      <c r="D14" s="21"/>
      <c r="E14" s="22">
        <v>-408700028</v>
      </c>
      <c r="F14" s="23">
        <v>-437959821</v>
      </c>
      <c r="G14" s="23"/>
      <c r="H14" s="23"/>
      <c r="I14" s="23">
        <v>-21098294</v>
      </c>
      <c r="J14" s="23">
        <v>-21098294</v>
      </c>
      <c r="K14" s="23">
        <v>-44232000</v>
      </c>
      <c r="L14" s="23">
        <v>-27841000</v>
      </c>
      <c r="M14" s="23">
        <v>-25992253</v>
      </c>
      <c r="N14" s="23">
        <v>-98065253</v>
      </c>
      <c r="O14" s="23">
        <v>-28007980</v>
      </c>
      <c r="P14" s="23">
        <v>-22405593</v>
      </c>
      <c r="Q14" s="23">
        <v>-32624780</v>
      </c>
      <c r="R14" s="23">
        <v>-83038353</v>
      </c>
      <c r="S14" s="23"/>
      <c r="T14" s="23"/>
      <c r="U14" s="23"/>
      <c r="V14" s="23"/>
      <c r="W14" s="23">
        <v>-202201900</v>
      </c>
      <c r="X14" s="23">
        <v>-304893000</v>
      </c>
      <c r="Y14" s="23">
        <v>102691100</v>
      </c>
      <c r="Z14" s="24">
        <v>-33.68</v>
      </c>
      <c r="AA14" s="25">
        <v>-437959821</v>
      </c>
    </row>
    <row r="15" spans="1:27" ht="12.75">
      <c r="A15" s="26" t="s">
        <v>42</v>
      </c>
      <c r="B15" s="20"/>
      <c r="C15" s="21"/>
      <c r="D15" s="21"/>
      <c r="E15" s="22">
        <v>-1653000</v>
      </c>
      <c r="F15" s="23">
        <v>-1652500</v>
      </c>
      <c r="G15" s="23"/>
      <c r="H15" s="23"/>
      <c r="I15" s="23">
        <v>-559196</v>
      </c>
      <c r="J15" s="23">
        <v>-559196</v>
      </c>
      <c r="K15" s="23"/>
      <c r="L15" s="23"/>
      <c r="M15" s="23"/>
      <c r="N15" s="23"/>
      <c r="O15" s="23"/>
      <c r="P15" s="23"/>
      <c r="Q15" s="23">
        <v>-1003728</v>
      </c>
      <c r="R15" s="23">
        <v>-1003728</v>
      </c>
      <c r="S15" s="23"/>
      <c r="T15" s="23"/>
      <c r="U15" s="23"/>
      <c r="V15" s="23"/>
      <c r="W15" s="23">
        <v>-1562924</v>
      </c>
      <c r="X15" s="23">
        <v>-1652500</v>
      </c>
      <c r="Y15" s="23">
        <v>89576</v>
      </c>
      <c r="Z15" s="24">
        <v>-5.42</v>
      </c>
      <c r="AA15" s="25">
        <v>-1652500</v>
      </c>
    </row>
    <row r="16" spans="1:27" ht="12.75">
      <c r="A16" s="26" t="s">
        <v>43</v>
      </c>
      <c r="B16" s="20"/>
      <c r="C16" s="21"/>
      <c r="D16" s="21"/>
      <c r="E16" s="22">
        <v>-5424996</v>
      </c>
      <c r="F16" s="23">
        <v>-5424996</v>
      </c>
      <c r="G16" s="23"/>
      <c r="H16" s="23"/>
      <c r="I16" s="23"/>
      <c r="J16" s="23"/>
      <c r="K16" s="23">
        <v>-416000</v>
      </c>
      <c r="L16" s="23">
        <v>-281000</v>
      </c>
      <c r="M16" s="23">
        <v>-571566</v>
      </c>
      <c r="N16" s="23">
        <v>-1268566</v>
      </c>
      <c r="O16" s="23">
        <v>-666720</v>
      </c>
      <c r="P16" s="23">
        <v>-555850</v>
      </c>
      <c r="Q16" s="23">
        <v>-398318</v>
      </c>
      <c r="R16" s="23">
        <v>-1620888</v>
      </c>
      <c r="S16" s="23"/>
      <c r="T16" s="23"/>
      <c r="U16" s="23"/>
      <c r="V16" s="23"/>
      <c r="W16" s="23">
        <v>-2889454</v>
      </c>
      <c r="X16" s="23">
        <v>-4068747</v>
      </c>
      <c r="Y16" s="23">
        <v>1179293</v>
      </c>
      <c r="Z16" s="24">
        <v>-28.98</v>
      </c>
      <c r="AA16" s="25">
        <v>-5424996</v>
      </c>
    </row>
    <row r="17" spans="1:27" ht="12.75">
      <c r="A17" s="27" t="s">
        <v>44</v>
      </c>
      <c r="B17" s="28"/>
      <c r="C17" s="29">
        <f aca="true" t="shared" si="0" ref="C17:Y17">SUM(C6:C16)</f>
        <v>0</v>
      </c>
      <c r="D17" s="29">
        <f>SUM(D6:D16)</f>
        <v>0</v>
      </c>
      <c r="E17" s="30">
        <f t="shared" si="0"/>
        <v>166061317</v>
      </c>
      <c r="F17" s="31">
        <f t="shared" si="0"/>
        <v>168567372</v>
      </c>
      <c r="G17" s="31">
        <f t="shared" si="0"/>
        <v>0</v>
      </c>
      <c r="H17" s="31">
        <f t="shared" si="0"/>
        <v>0</v>
      </c>
      <c r="I17" s="31">
        <f t="shared" si="0"/>
        <v>116504560</v>
      </c>
      <c r="J17" s="31">
        <f t="shared" si="0"/>
        <v>116504560</v>
      </c>
      <c r="K17" s="31">
        <f t="shared" si="0"/>
        <v>-35535200</v>
      </c>
      <c r="L17" s="31">
        <f t="shared" si="0"/>
        <v>30172309</v>
      </c>
      <c r="M17" s="31">
        <f t="shared" si="0"/>
        <v>119472634</v>
      </c>
      <c r="N17" s="31">
        <f t="shared" si="0"/>
        <v>114109743</v>
      </c>
      <c r="O17" s="31">
        <f t="shared" si="0"/>
        <v>-24239355</v>
      </c>
      <c r="P17" s="31">
        <f t="shared" si="0"/>
        <v>-16586476</v>
      </c>
      <c r="Q17" s="31">
        <f t="shared" si="0"/>
        <v>134355454</v>
      </c>
      <c r="R17" s="31">
        <f t="shared" si="0"/>
        <v>93529623</v>
      </c>
      <c r="S17" s="31">
        <f t="shared" si="0"/>
        <v>0</v>
      </c>
      <c r="T17" s="31">
        <f t="shared" si="0"/>
        <v>0</v>
      </c>
      <c r="U17" s="31">
        <f t="shared" si="0"/>
        <v>0</v>
      </c>
      <c r="V17" s="31">
        <f t="shared" si="0"/>
        <v>0</v>
      </c>
      <c r="W17" s="31">
        <f t="shared" si="0"/>
        <v>324143926</v>
      </c>
      <c r="X17" s="31">
        <f t="shared" si="0"/>
        <v>275934672</v>
      </c>
      <c r="Y17" s="31">
        <f t="shared" si="0"/>
        <v>48209254</v>
      </c>
      <c r="Z17" s="32">
        <f>+IF(X17&lt;&gt;0,+(Y17/X17)*100,0)</f>
        <v>17.47125638491708</v>
      </c>
      <c r="AA17" s="33">
        <f>SUM(AA6:AA16)</f>
        <v>168567372</v>
      </c>
    </row>
    <row r="18" spans="1:27" ht="4.5" customHeight="1">
      <c r="A18" s="34"/>
      <c r="B18" s="20"/>
      <c r="C18" s="21"/>
      <c r="D18" s="21"/>
      <c r="E18" s="22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4"/>
      <c r="AA18" s="25"/>
    </row>
    <row r="19" spans="1:27" ht="12.75">
      <c r="A19" s="13" t="s">
        <v>45</v>
      </c>
      <c r="B19" s="20"/>
      <c r="C19" s="21"/>
      <c r="D19" s="21"/>
      <c r="E19" s="22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4"/>
      <c r="AA19" s="25"/>
    </row>
    <row r="20" spans="1:27" ht="12.75">
      <c r="A20" s="13" t="s">
        <v>32</v>
      </c>
      <c r="B20" s="20"/>
      <c r="C20" s="35"/>
      <c r="D20" s="35"/>
      <c r="E20" s="36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8"/>
      <c r="AA20" s="39"/>
    </row>
    <row r="21" spans="1:27" ht="12.75">
      <c r="A21" s="26" t="s">
        <v>46</v>
      </c>
      <c r="B21" s="20"/>
      <c r="C21" s="21"/>
      <c r="D21" s="21"/>
      <c r="E21" s="22"/>
      <c r="F21" s="23"/>
      <c r="G21" s="40"/>
      <c r="H21" s="40"/>
      <c r="I21" s="40"/>
      <c r="J21" s="23"/>
      <c r="K21" s="40"/>
      <c r="L21" s="40"/>
      <c r="M21" s="23"/>
      <c r="N21" s="40"/>
      <c r="O21" s="40"/>
      <c r="P21" s="40"/>
      <c r="Q21" s="23"/>
      <c r="R21" s="40"/>
      <c r="S21" s="40"/>
      <c r="T21" s="23"/>
      <c r="U21" s="40"/>
      <c r="V21" s="40"/>
      <c r="W21" s="40"/>
      <c r="X21" s="23"/>
      <c r="Y21" s="40"/>
      <c r="Z21" s="41"/>
      <c r="AA21" s="42"/>
    </row>
    <row r="22" spans="1:27" ht="12.75">
      <c r="A22" s="26" t="s">
        <v>47</v>
      </c>
      <c r="B22" s="20"/>
      <c r="C22" s="21"/>
      <c r="D22" s="21"/>
      <c r="E22" s="43"/>
      <c r="F22" s="40"/>
      <c r="G22" s="23"/>
      <c r="H22" s="23"/>
      <c r="I22" s="23"/>
      <c r="J22" s="23"/>
      <c r="K22" s="23"/>
      <c r="L22" s="23"/>
      <c r="M22" s="40"/>
      <c r="N22" s="23"/>
      <c r="O22" s="23"/>
      <c r="P22" s="23"/>
      <c r="Q22" s="23"/>
      <c r="R22" s="23"/>
      <c r="S22" s="23"/>
      <c r="T22" s="40"/>
      <c r="U22" s="23"/>
      <c r="V22" s="23"/>
      <c r="W22" s="23"/>
      <c r="X22" s="23"/>
      <c r="Y22" s="23"/>
      <c r="Z22" s="24"/>
      <c r="AA22" s="25"/>
    </row>
    <row r="23" spans="1:27" ht="12.75">
      <c r="A23" s="26" t="s">
        <v>48</v>
      </c>
      <c r="B23" s="20"/>
      <c r="C23" s="44"/>
      <c r="D23" s="44"/>
      <c r="E23" s="22"/>
      <c r="F23" s="23"/>
      <c r="G23" s="40"/>
      <c r="H23" s="40"/>
      <c r="I23" s="40"/>
      <c r="J23" s="23"/>
      <c r="K23" s="40"/>
      <c r="L23" s="40"/>
      <c r="M23" s="23"/>
      <c r="N23" s="40"/>
      <c r="O23" s="40"/>
      <c r="P23" s="40"/>
      <c r="Q23" s="23"/>
      <c r="R23" s="40"/>
      <c r="S23" s="40"/>
      <c r="T23" s="23"/>
      <c r="U23" s="40"/>
      <c r="V23" s="40"/>
      <c r="W23" s="40"/>
      <c r="X23" s="23"/>
      <c r="Y23" s="40"/>
      <c r="Z23" s="41"/>
      <c r="AA23" s="42"/>
    </row>
    <row r="24" spans="1:27" ht="12.75">
      <c r="A24" s="26" t="s">
        <v>49</v>
      </c>
      <c r="B24" s="20"/>
      <c r="C24" s="21"/>
      <c r="D24" s="21"/>
      <c r="E24" s="22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4"/>
      <c r="AA24" s="25"/>
    </row>
    <row r="25" spans="1:27" ht="12.75">
      <c r="A25" s="13" t="s">
        <v>40</v>
      </c>
      <c r="B25" s="20"/>
      <c r="C25" s="21"/>
      <c r="D25" s="21"/>
      <c r="E25" s="22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4"/>
      <c r="AA25" s="25"/>
    </row>
    <row r="26" spans="1:27" ht="12.75">
      <c r="A26" s="26" t="s">
        <v>50</v>
      </c>
      <c r="B26" s="20"/>
      <c r="C26" s="21"/>
      <c r="D26" s="21"/>
      <c r="E26" s="22">
        <v>-241013599</v>
      </c>
      <c r="F26" s="23"/>
      <c r="G26" s="23"/>
      <c r="H26" s="23"/>
      <c r="I26" s="23">
        <v>-8118485</v>
      </c>
      <c r="J26" s="23">
        <v>-8118485</v>
      </c>
      <c r="K26" s="23">
        <v>-11948000</v>
      </c>
      <c r="L26" s="23">
        <v>-7650000</v>
      </c>
      <c r="M26" s="23">
        <v>-12191000</v>
      </c>
      <c r="N26" s="23">
        <v>-31789000</v>
      </c>
      <c r="O26" s="23">
        <v>-966403</v>
      </c>
      <c r="P26" s="23">
        <v>-6347749</v>
      </c>
      <c r="Q26" s="23">
        <v>-4541454</v>
      </c>
      <c r="R26" s="23">
        <v>-11855606</v>
      </c>
      <c r="S26" s="23"/>
      <c r="T26" s="23"/>
      <c r="U26" s="23"/>
      <c r="V26" s="23"/>
      <c r="W26" s="23">
        <v>-51763091</v>
      </c>
      <c r="X26" s="23"/>
      <c r="Y26" s="23">
        <v>-51763091</v>
      </c>
      <c r="Z26" s="24"/>
      <c r="AA26" s="25"/>
    </row>
    <row r="27" spans="1:27" ht="12.75">
      <c r="A27" s="27" t="s">
        <v>51</v>
      </c>
      <c r="B27" s="28"/>
      <c r="C27" s="29">
        <f aca="true" t="shared" si="1" ref="C27:Y27">SUM(C21:C26)</f>
        <v>0</v>
      </c>
      <c r="D27" s="29">
        <f>SUM(D21:D26)</f>
        <v>0</v>
      </c>
      <c r="E27" s="30">
        <f t="shared" si="1"/>
        <v>-241013599</v>
      </c>
      <c r="F27" s="31">
        <f t="shared" si="1"/>
        <v>0</v>
      </c>
      <c r="G27" s="31">
        <f t="shared" si="1"/>
        <v>0</v>
      </c>
      <c r="H27" s="31">
        <f t="shared" si="1"/>
        <v>0</v>
      </c>
      <c r="I27" s="31">
        <f t="shared" si="1"/>
        <v>-8118485</v>
      </c>
      <c r="J27" s="31">
        <f t="shared" si="1"/>
        <v>-8118485</v>
      </c>
      <c r="K27" s="31">
        <f t="shared" si="1"/>
        <v>-11948000</v>
      </c>
      <c r="L27" s="31">
        <f t="shared" si="1"/>
        <v>-7650000</v>
      </c>
      <c r="M27" s="31">
        <f t="shared" si="1"/>
        <v>-12191000</v>
      </c>
      <c r="N27" s="31">
        <f t="shared" si="1"/>
        <v>-31789000</v>
      </c>
      <c r="O27" s="31">
        <f t="shared" si="1"/>
        <v>-966403</v>
      </c>
      <c r="P27" s="31">
        <f t="shared" si="1"/>
        <v>-6347749</v>
      </c>
      <c r="Q27" s="31">
        <f t="shared" si="1"/>
        <v>-4541454</v>
      </c>
      <c r="R27" s="31">
        <f t="shared" si="1"/>
        <v>-11855606</v>
      </c>
      <c r="S27" s="31">
        <f t="shared" si="1"/>
        <v>0</v>
      </c>
      <c r="T27" s="31">
        <f t="shared" si="1"/>
        <v>0</v>
      </c>
      <c r="U27" s="31">
        <f t="shared" si="1"/>
        <v>0</v>
      </c>
      <c r="V27" s="31">
        <f t="shared" si="1"/>
        <v>0</v>
      </c>
      <c r="W27" s="31">
        <f t="shared" si="1"/>
        <v>-51763091</v>
      </c>
      <c r="X27" s="31">
        <f t="shared" si="1"/>
        <v>0</v>
      </c>
      <c r="Y27" s="31">
        <f t="shared" si="1"/>
        <v>-51763091</v>
      </c>
      <c r="Z27" s="32">
        <f>+IF(X27&lt;&gt;0,+(Y27/X27)*100,0)</f>
        <v>0</v>
      </c>
      <c r="AA27" s="33">
        <f>SUM(AA21:AA26)</f>
        <v>0</v>
      </c>
    </row>
    <row r="28" spans="1:27" ht="4.5" customHeight="1">
      <c r="A28" s="34"/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2.75">
      <c r="A29" s="13" t="s">
        <v>52</v>
      </c>
      <c r="B29" s="20"/>
      <c r="C29" s="21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2.75">
      <c r="A30" s="13" t="s">
        <v>32</v>
      </c>
      <c r="B30" s="20"/>
      <c r="C30" s="21"/>
      <c r="D30" s="21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5"/>
    </row>
    <row r="31" spans="1:27" ht="12.75">
      <c r="A31" s="26" t="s">
        <v>53</v>
      </c>
      <c r="B31" s="20"/>
      <c r="C31" s="21"/>
      <c r="D31" s="21"/>
      <c r="E31" s="22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4"/>
      <c r="AA31" s="25"/>
    </row>
    <row r="32" spans="1:27" ht="12.75">
      <c r="A32" s="26" t="s">
        <v>54</v>
      </c>
      <c r="B32" s="20"/>
      <c r="C32" s="21"/>
      <c r="D32" s="21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4"/>
      <c r="AA32" s="25"/>
    </row>
    <row r="33" spans="1:27" ht="12.75">
      <c r="A33" s="26" t="s">
        <v>55</v>
      </c>
      <c r="B33" s="20"/>
      <c r="C33" s="21"/>
      <c r="D33" s="21"/>
      <c r="E33" s="22"/>
      <c r="F33" s="23"/>
      <c r="G33" s="23"/>
      <c r="H33" s="40"/>
      <c r="I33" s="40"/>
      <c r="J33" s="40"/>
      <c r="K33" s="23"/>
      <c r="L33" s="23"/>
      <c r="M33" s="23"/>
      <c r="N33" s="23"/>
      <c r="O33" s="40"/>
      <c r="P33" s="40"/>
      <c r="Q33" s="40"/>
      <c r="R33" s="23"/>
      <c r="S33" s="23"/>
      <c r="T33" s="23"/>
      <c r="U33" s="23"/>
      <c r="V33" s="40"/>
      <c r="W33" s="40"/>
      <c r="X33" s="40"/>
      <c r="Y33" s="23"/>
      <c r="Z33" s="24"/>
      <c r="AA33" s="25"/>
    </row>
    <row r="34" spans="1:27" ht="12.75">
      <c r="A34" s="13" t="s">
        <v>40</v>
      </c>
      <c r="B34" s="20"/>
      <c r="C34" s="21"/>
      <c r="D34" s="21"/>
      <c r="E34" s="22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4"/>
      <c r="AA34" s="25"/>
    </row>
    <row r="35" spans="1:27" ht="12.75">
      <c r="A35" s="26" t="s">
        <v>56</v>
      </c>
      <c r="B35" s="20"/>
      <c r="C35" s="21"/>
      <c r="D35" s="21"/>
      <c r="E35" s="22">
        <v>-900812</v>
      </c>
      <c r="F35" s="23">
        <v>-230622996</v>
      </c>
      <c r="G35" s="23"/>
      <c r="H35" s="23"/>
      <c r="I35" s="23">
        <v>-1003728</v>
      </c>
      <c r="J35" s="23">
        <v>-1003728</v>
      </c>
      <c r="K35" s="23"/>
      <c r="L35" s="23"/>
      <c r="M35" s="23"/>
      <c r="N35" s="23"/>
      <c r="O35" s="23"/>
      <c r="P35" s="23"/>
      <c r="Q35" s="23">
        <v>92272</v>
      </c>
      <c r="R35" s="23">
        <v>92272</v>
      </c>
      <c r="S35" s="23"/>
      <c r="T35" s="23"/>
      <c r="U35" s="23"/>
      <c r="V35" s="23"/>
      <c r="W35" s="23">
        <v>-911456</v>
      </c>
      <c r="X35" s="23">
        <v>-172967247</v>
      </c>
      <c r="Y35" s="23">
        <v>172055791</v>
      </c>
      <c r="Z35" s="24">
        <v>-99.47</v>
      </c>
      <c r="AA35" s="25">
        <v>-230622996</v>
      </c>
    </row>
    <row r="36" spans="1:27" ht="12.75">
      <c r="A36" s="27" t="s">
        <v>57</v>
      </c>
      <c r="B36" s="28"/>
      <c r="C36" s="29">
        <f aca="true" t="shared" si="2" ref="C36:Y36">SUM(C31:C35)</f>
        <v>0</v>
      </c>
      <c r="D36" s="29">
        <f>SUM(D31:D35)</f>
        <v>0</v>
      </c>
      <c r="E36" s="30">
        <f t="shared" si="2"/>
        <v>-900812</v>
      </c>
      <c r="F36" s="31">
        <f t="shared" si="2"/>
        <v>-230622996</v>
      </c>
      <c r="G36" s="31">
        <f t="shared" si="2"/>
        <v>0</v>
      </c>
      <c r="H36" s="31">
        <f t="shared" si="2"/>
        <v>0</v>
      </c>
      <c r="I36" s="31">
        <f t="shared" si="2"/>
        <v>-1003728</v>
      </c>
      <c r="J36" s="31">
        <f t="shared" si="2"/>
        <v>-1003728</v>
      </c>
      <c r="K36" s="31">
        <f t="shared" si="2"/>
        <v>0</v>
      </c>
      <c r="L36" s="31">
        <f t="shared" si="2"/>
        <v>0</v>
      </c>
      <c r="M36" s="31">
        <f t="shared" si="2"/>
        <v>0</v>
      </c>
      <c r="N36" s="31">
        <f t="shared" si="2"/>
        <v>0</v>
      </c>
      <c r="O36" s="31">
        <f t="shared" si="2"/>
        <v>0</v>
      </c>
      <c r="P36" s="31">
        <f t="shared" si="2"/>
        <v>0</v>
      </c>
      <c r="Q36" s="31">
        <f t="shared" si="2"/>
        <v>92272</v>
      </c>
      <c r="R36" s="31">
        <f t="shared" si="2"/>
        <v>92272</v>
      </c>
      <c r="S36" s="31">
        <f t="shared" si="2"/>
        <v>0</v>
      </c>
      <c r="T36" s="31">
        <f t="shared" si="2"/>
        <v>0</v>
      </c>
      <c r="U36" s="31">
        <f t="shared" si="2"/>
        <v>0</v>
      </c>
      <c r="V36" s="31">
        <f t="shared" si="2"/>
        <v>0</v>
      </c>
      <c r="W36" s="31">
        <f t="shared" si="2"/>
        <v>-911456</v>
      </c>
      <c r="X36" s="31">
        <f t="shared" si="2"/>
        <v>-172967247</v>
      </c>
      <c r="Y36" s="31">
        <f t="shared" si="2"/>
        <v>172055791</v>
      </c>
      <c r="Z36" s="32">
        <f>+IF(X36&lt;&gt;0,+(Y36/X36)*100,0)</f>
        <v>-99.4730470561285</v>
      </c>
      <c r="AA36" s="33">
        <f>SUM(AA31:AA35)</f>
        <v>-230622996</v>
      </c>
    </row>
    <row r="37" spans="1:27" ht="4.5" customHeight="1">
      <c r="A37" s="34"/>
      <c r="B37" s="20"/>
      <c r="C37" s="21"/>
      <c r="D37" s="21"/>
      <c r="E37" s="22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4"/>
      <c r="AA37" s="25"/>
    </row>
    <row r="38" spans="1:27" ht="12.75">
      <c r="A38" s="13" t="s">
        <v>58</v>
      </c>
      <c r="B38" s="20"/>
      <c r="C38" s="35">
        <f aca="true" t="shared" si="3" ref="C38:Y38">+C17+C27+C36</f>
        <v>0</v>
      </c>
      <c r="D38" s="35">
        <f>+D17+D27+D36</f>
        <v>0</v>
      </c>
      <c r="E38" s="36">
        <f t="shared" si="3"/>
        <v>-75853094</v>
      </c>
      <c r="F38" s="37">
        <f t="shared" si="3"/>
        <v>-62055624</v>
      </c>
      <c r="G38" s="37">
        <f t="shared" si="3"/>
        <v>0</v>
      </c>
      <c r="H38" s="37">
        <f t="shared" si="3"/>
        <v>0</v>
      </c>
      <c r="I38" s="37">
        <f t="shared" si="3"/>
        <v>107382347</v>
      </c>
      <c r="J38" s="37">
        <f t="shared" si="3"/>
        <v>107382347</v>
      </c>
      <c r="K38" s="37">
        <f t="shared" si="3"/>
        <v>-47483200</v>
      </c>
      <c r="L38" s="37">
        <f t="shared" si="3"/>
        <v>22522309</v>
      </c>
      <c r="M38" s="37">
        <f t="shared" si="3"/>
        <v>107281634</v>
      </c>
      <c r="N38" s="37">
        <f t="shared" si="3"/>
        <v>82320743</v>
      </c>
      <c r="O38" s="37">
        <f t="shared" si="3"/>
        <v>-25205758</v>
      </c>
      <c r="P38" s="37">
        <f t="shared" si="3"/>
        <v>-22934225</v>
      </c>
      <c r="Q38" s="37">
        <f t="shared" si="3"/>
        <v>129906272</v>
      </c>
      <c r="R38" s="37">
        <f t="shared" si="3"/>
        <v>81766289</v>
      </c>
      <c r="S38" s="37">
        <f t="shared" si="3"/>
        <v>0</v>
      </c>
      <c r="T38" s="37">
        <f t="shared" si="3"/>
        <v>0</v>
      </c>
      <c r="U38" s="37">
        <f t="shared" si="3"/>
        <v>0</v>
      </c>
      <c r="V38" s="37">
        <f t="shared" si="3"/>
        <v>0</v>
      </c>
      <c r="W38" s="37">
        <f t="shared" si="3"/>
        <v>271469379</v>
      </c>
      <c r="X38" s="37">
        <f t="shared" si="3"/>
        <v>102967425</v>
      </c>
      <c r="Y38" s="37">
        <f t="shared" si="3"/>
        <v>168501954</v>
      </c>
      <c r="Z38" s="38">
        <f>+IF(X38&lt;&gt;0,+(Y38/X38)*100,0)</f>
        <v>163.64588509424217</v>
      </c>
      <c r="AA38" s="39">
        <f>+AA17+AA27+AA36</f>
        <v>-62055624</v>
      </c>
    </row>
    <row r="39" spans="1:27" ht="12.75">
      <c r="A39" s="26" t="s">
        <v>59</v>
      </c>
      <c r="B39" s="20"/>
      <c r="C39" s="35"/>
      <c r="D39" s="35"/>
      <c r="E39" s="36">
        <v>230288659</v>
      </c>
      <c r="F39" s="37">
        <v>230288659</v>
      </c>
      <c r="G39" s="37"/>
      <c r="H39" s="37"/>
      <c r="I39" s="37"/>
      <c r="J39" s="37"/>
      <c r="K39" s="37">
        <v>107382347</v>
      </c>
      <c r="L39" s="37">
        <v>59899147</v>
      </c>
      <c r="M39" s="37">
        <v>82421456</v>
      </c>
      <c r="N39" s="37">
        <v>107382347</v>
      </c>
      <c r="O39" s="37">
        <v>189703090</v>
      </c>
      <c r="P39" s="37">
        <v>164497332</v>
      </c>
      <c r="Q39" s="37">
        <v>141563107</v>
      </c>
      <c r="R39" s="37">
        <v>189703090</v>
      </c>
      <c r="S39" s="37"/>
      <c r="T39" s="37"/>
      <c r="U39" s="37"/>
      <c r="V39" s="37"/>
      <c r="W39" s="37"/>
      <c r="X39" s="37">
        <v>230288659</v>
      </c>
      <c r="Y39" s="37">
        <v>-230288659</v>
      </c>
      <c r="Z39" s="38">
        <v>-100</v>
      </c>
      <c r="AA39" s="39">
        <v>230288659</v>
      </c>
    </row>
    <row r="40" spans="1:27" ht="12.75">
      <c r="A40" s="45" t="s">
        <v>60</v>
      </c>
      <c r="B40" s="46"/>
      <c r="C40" s="47"/>
      <c r="D40" s="47"/>
      <c r="E40" s="48">
        <v>154435565</v>
      </c>
      <c r="F40" s="49">
        <v>168233034</v>
      </c>
      <c r="G40" s="49"/>
      <c r="H40" s="49"/>
      <c r="I40" s="49">
        <v>107382347</v>
      </c>
      <c r="J40" s="49">
        <v>107382347</v>
      </c>
      <c r="K40" s="49">
        <v>59899147</v>
      </c>
      <c r="L40" s="49">
        <v>82421456</v>
      </c>
      <c r="M40" s="49">
        <v>189703090</v>
      </c>
      <c r="N40" s="49">
        <v>189703090</v>
      </c>
      <c r="O40" s="49">
        <v>164497332</v>
      </c>
      <c r="P40" s="49">
        <v>141563107</v>
      </c>
      <c r="Q40" s="49">
        <v>271469379</v>
      </c>
      <c r="R40" s="49">
        <v>271469379</v>
      </c>
      <c r="S40" s="49"/>
      <c r="T40" s="49"/>
      <c r="U40" s="49"/>
      <c r="V40" s="49"/>
      <c r="W40" s="49">
        <v>271469379</v>
      </c>
      <c r="X40" s="49">
        <v>333256083</v>
      </c>
      <c r="Y40" s="49">
        <v>-61786704</v>
      </c>
      <c r="Z40" s="50">
        <v>-18.54</v>
      </c>
      <c r="AA40" s="51">
        <v>168233034</v>
      </c>
    </row>
    <row r="41" spans="1:27" ht="12.75">
      <c r="A41" s="52" t="s">
        <v>88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  <row r="42" spans="1:27" ht="12.75">
      <c r="A42" s="54" t="s">
        <v>89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</row>
    <row r="43" spans="1:27" ht="12.75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A4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2" t="s">
        <v>86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90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2.7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2.7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2.75">
      <c r="A6" s="26" t="s">
        <v>33</v>
      </c>
      <c r="B6" s="20"/>
      <c r="C6" s="21"/>
      <c r="D6" s="21"/>
      <c r="E6" s="22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4"/>
      <c r="AA6" s="25"/>
    </row>
    <row r="7" spans="1:27" ht="12.75">
      <c r="A7" s="26" t="s">
        <v>34</v>
      </c>
      <c r="B7" s="20"/>
      <c r="C7" s="21">
        <v>30053776</v>
      </c>
      <c r="D7" s="21"/>
      <c r="E7" s="22">
        <v>37141600</v>
      </c>
      <c r="F7" s="23">
        <v>61247000</v>
      </c>
      <c r="G7" s="23">
        <v>1553155</v>
      </c>
      <c r="H7" s="23">
        <v>5310305</v>
      </c>
      <c r="I7" s="23">
        <v>3452639</v>
      </c>
      <c r="J7" s="23">
        <v>10316099</v>
      </c>
      <c r="K7" s="23">
        <v>3338544</v>
      </c>
      <c r="L7" s="23">
        <v>47376489</v>
      </c>
      <c r="M7" s="23">
        <v>4506082</v>
      </c>
      <c r="N7" s="23">
        <v>55221115</v>
      </c>
      <c r="O7" s="23">
        <v>5464052</v>
      </c>
      <c r="P7" s="23">
        <v>4674364</v>
      </c>
      <c r="Q7" s="23">
        <v>5257911</v>
      </c>
      <c r="R7" s="23">
        <v>15396327</v>
      </c>
      <c r="S7" s="23"/>
      <c r="T7" s="23"/>
      <c r="U7" s="23"/>
      <c r="V7" s="23"/>
      <c r="W7" s="23">
        <v>80933541</v>
      </c>
      <c r="X7" s="23">
        <v>45207000</v>
      </c>
      <c r="Y7" s="23">
        <v>35726541</v>
      </c>
      <c r="Z7" s="24">
        <v>79.03</v>
      </c>
      <c r="AA7" s="25">
        <v>61247000</v>
      </c>
    </row>
    <row r="8" spans="1:27" ht="12.75">
      <c r="A8" s="26" t="s">
        <v>35</v>
      </c>
      <c r="B8" s="20"/>
      <c r="C8" s="21">
        <v>-26134311</v>
      </c>
      <c r="D8" s="21"/>
      <c r="E8" s="22">
        <v>15346220</v>
      </c>
      <c r="F8" s="23">
        <v>7380000</v>
      </c>
      <c r="G8" s="23">
        <v>490867</v>
      </c>
      <c r="H8" s="23"/>
      <c r="I8" s="23">
        <v>269427</v>
      </c>
      <c r="J8" s="23">
        <v>760294</v>
      </c>
      <c r="K8" s="23">
        <v>112174</v>
      </c>
      <c r="L8" s="23">
        <v>440865</v>
      </c>
      <c r="M8" s="23">
        <v>3149</v>
      </c>
      <c r="N8" s="23">
        <v>556188</v>
      </c>
      <c r="O8" s="23">
        <v>889308</v>
      </c>
      <c r="P8" s="23">
        <v>299843</v>
      </c>
      <c r="Q8" s="23">
        <v>595473</v>
      </c>
      <c r="R8" s="23">
        <v>1784624</v>
      </c>
      <c r="S8" s="23"/>
      <c r="T8" s="23"/>
      <c r="U8" s="23"/>
      <c r="V8" s="23"/>
      <c r="W8" s="23">
        <v>3101106</v>
      </c>
      <c r="X8" s="23">
        <v>5535000</v>
      </c>
      <c r="Y8" s="23">
        <v>-2433894</v>
      </c>
      <c r="Z8" s="24">
        <v>-43.97</v>
      </c>
      <c r="AA8" s="25">
        <v>7380000</v>
      </c>
    </row>
    <row r="9" spans="1:27" ht="12.75">
      <c r="A9" s="26" t="s">
        <v>36</v>
      </c>
      <c r="B9" s="20"/>
      <c r="C9" s="21">
        <v>560071738</v>
      </c>
      <c r="D9" s="21"/>
      <c r="E9" s="22">
        <v>815817000</v>
      </c>
      <c r="F9" s="23">
        <v>884425000</v>
      </c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>
        <v>958077000</v>
      </c>
      <c r="Y9" s="23">
        <v>-958077000</v>
      </c>
      <c r="Z9" s="24">
        <v>-100</v>
      </c>
      <c r="AA9" s="25">
        <v>884425000</v>
      </c>
    </row>
    <row r="10" spans="1:27" ht="12.75">
      <c r="A10" s="26" t="s">
        <v>37</v>
      </c>
      <c r="B10" s="20"/>
      <c r="C10" s="21">
        <v>478911718</v>
      </c>
      <c r="D10" s="21"/>
      <c r="E10" s="22">
        <v>690166000</v>
      </c>
      <c r="F10" s="23">
        <v>672048000</v>
      </c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>
        <v>504036000</v>
      </c>
      <c r="Y10" s="23">
        <v>-504036000</v>
      </c>
      <c r="Z10" s="24">
        <v>-100</v>
      </c>
      <c r="AA10" s="25">
        <v>672048000</v>
      </c>
    </row>
    <row r="11" spans="1:27" ht="12.75">
      <c r="A11" s="26" t="s">
        <v>38</v>
      </c>
      <c r="B11" s="20"/>
      <c r="C11" s="21">
        <v>16753237</v>
      </c>
      <c r="D11" s="21"/>
      <c r="E11" s="22">
        <v>14800000</v>
      </c>
      <c r="F11" s="23">
        <v>17940000</v>
      </c>
      <c r="G11" s="23">
        <v>1497598</v>
      </c>
      <c r="H11" s="23">
        <v>1322373</v>
      </c>
      <c r="I11" s="23">
        <v>1491599</v>
      </c>
      <c r="J11" s="23">
        <v>4311570</v>
      </c>
      <c r="K11" s="23">
        <v>2629244</v>
      </c>
      <c r="L11" s="23">
        <v>1166838</v>
      </c>
      <c r="M11" s="23">
        <v>1578045</v>
      </c>
      <c r="N11" s="23">
        <v>5374127</v>
      </c>
      <c r="O11" s="23">
        <v>1166170</v>
      </c>
      <c r="P11" s="23">
        <v>1689590</v>
      </c>
      <c r="Q11" s="23">
        <v>1648997</v>
      </c>
      <c r="R11" s="23">
        <v>4504757</v>
      </c>
      <c r="S11" s="23"/>
      <c r="T11" s="23"/>
      <c r="U11" s="23"/>
      <c r="V11" s="23"/>
      <c r="W11" s="23">
        <v>14190454</v>
      </c>
      <c r="X11" s="23">
        <v>13455000</v>
      </c>
      <c r="Y11" s="23">
        <v>735454</v>
      </c>
      <c r="Z11" s="24">
        <v>5.47</v>
      </c>
      <c r="AA11" s="25">
        <v>17940000</v>
      </c>
    </row>
    <row r="12" spans="1:27" ht="12.75">
      <c r="A12" s="26" t="s">
        <v>39</v>
      </c>
      <c r="B12" s="20"/>
      <c r="C12" s="21"/>
      <c r="D12" s="21"/>
      <c r="E12" s="22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4"/>
      <c r="AA12" s="25"/>
    </row>
    <row r="13" spans="1:27" ht="12.75">
      <c r="A13" s="13" t="s">
        <v>40</v>
      </c>
      <c r="B13" s="20"/>
      <c r="C13" s="21"/>
      <c r="D13" s="21"/>
      <c r="E13" s="22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4"/>
      <c r="AA13" s="25"/>
    </row>
    <row r="14" spans="1:27" ht="12.75">
      <c r="A14" s="26" t="s">
        <v>41</v>
      </c>
      <c r="B14" s="20"/>
      <c r="C14" s="21">
        <v>-939692815</v>
      </c>
      <c r="D14" s="21"/>
      <c r="E14" s="22">
        <v>-877531004</v>
      </c>
      <c r="F14" s="23">
        <v>-655716000</v>
      </c>
      <c r="G14" s="23">
        <v>-387501057</v>
      </c>
      <c r="H14" s="23">
        <v>-57869213</v>
      </c>
      <c r="I14" s="23">
        <v>-78928643</v>
      </c>
      <c r="J14" s="23">
        <v>-524298913</v>
      </c>
      <c r="K14" s="23">
        <v>-76706844</v>
      </c>
      <c r="L14" s="23">
        <v>-77356626</v>
      </c>
      <c r="M14" s="23">
        <v>-75873556</v>
      </c>
      <c r="N14" s="23">
        <v>-229937026</v>
      </c>
      <c r="O14" s="23">
        <v>-58065289</v>
      </c>
      <c r="P14" s="23">
        <v>-50112228</v>
      </c>
      <c r="Q14" s="23">
        <v>-88086214</v>
      </c>
      <c r="R14" s="23">
        <v>-196263731</v>
      </c>
      <c r="S14" s="23"/>
      <c r="T14" s="23"/>
      <c r="U14" s="23"/>
      <c r="V14" s="23"/>
      <c r="W14" s="23">
        <v>-950499670</v>
      </c>
      <c r="X14" s="23">
        <v>-491787000</v>
      </c>
      <c r="Y14" s="23">
        <v>-458712670</v>
      </c>
      <c r="Z14" s="24">
        <v>93.27</v>
      </c>
      <c r="AA14" s="25">
        <v>-655716000</v>
      </c>
    </row>
    <row r="15" spans="1:27" ht="12.75">
      <c r="A15" s="26" t="s">
        <v>42</v>
      </c>
      <c r="B15" s="20"/>
      <c r="C15" s="21">
        <v>-1545985</v>
      </c>
      <c r="D15" s="21"/>
      <c r="E15" s="22">
        <v>-1100000</v>
      </c>
      <c r="F15" s="23">
        <v>-3804000</v>
      </c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>
        <v>-2853000</v>
      </c>
      <c r="Y15" s="23">
        <v>2853000</v>
      </c>
      <c r="Z15" s="24">
        <v>-100</v>
      </c>
      <c r="AA15" s="25">
        <v>-3804000</v>
      </c>
    </row>
    <row r="16" spans="1:27" ht="12.75">
      <c r="A16" s="26" t="s">
        <v>43</v>
      </c>
      <c r="B16" s="20"/>
      <c r="C16" s="21">
        <v>-4907641</v>
      </c>
      <c r="D16" s="21"/>
      <c r="E16" s="22">
        <v>-3000000</v>
      </c>
      <c r="F16" s="23">
        <v>-210120000</v>
      </c>
      <c r="G16" s="23">
        <v>-354079</v>
      </c>
      <c r="H16" s="23">
        <v>-293222</v>
      </c>
      <c r="I16" s="23">
        <v>-540150</v>
      </c>
      <c r="J16" s="23">
        <v>-1187451</v>
      </c>
      <c r="K16" s="23">
        <v>-522388</v>
      </c>
      <c r="L16" s="23">
        <v>-402134</v>
      </c>
      <c r="M16" s="23">
        <v>-270241</v>
      </c>
      <c r="N16" s="23">
        <v>-1194763</v>
      </c>
      <c r="O16" s="23">
        <v>-237608</v>
      </c>
      <c r="P16" s="23">
        <v>-9378786</v>
      </c>
      <c r="Q16" s="23">
        <v>-273120</v>
      </c>
      <c r="R16" s="23">
        <v>-9889514</v>
      </c>
      <c r="S16" s="23"/>
      <c r="T16" s="23"/>
      <c r="U16" s="23"/>
      <c r="V16" s="23"/>
      <c r="W16" s="23">
        <v>-12271728</v>
      </c>
      <c r="X16" s="23">
        <v>-157590000</v>
      </c>
      <c r="Y16" s="23">
        <v>145318272</v>
      </c>
      <c r="Z16" s="24">
        <v>-92.21</v>
      </c>
      <c r="AA16" s="25">
        <v>-210120000</v>
      </c>
    </row>
    <row r="17" spans="1:27" ht="12.75">
      <c r="A17" s="27" t="s">
        <v>44</v>
      </c>
      <c r="B17" s="28"/>
      <c r="C17" s="29">
        <f aca="true" t="shared" si="0" ref="C17:Y17">SUM(C6:C16)</f>
        <v>113509717</v>
      </c>
      <c r="D17" s="29">
        <f>SUM(D6:D16)</f>
        <v>0</v>
      </c>
      <c r="E17" s="30">
        <f t="shared" si="0"/>
        <v>691639816</v>
      </c>
      <c r="F17" s="31">
        <f t="shared" si="0"/>
        <v>773400000</v>
      </c>
      <c r="G17" s="31">
        <f t="shared" si="0"/>
        <v>-384313516</v>
      </c>
      <c r="H17" s="31">
        <f t="shared" si="0"/>
        <v>-51529757</v>
      </c>
      <c r="I17" s="31">
        <f t="shared" si="0"/>
        <v>-74255128</v>
      </c>
      <c r="J17" s="31">
        <f t="shared" si="0"/>
        <v>-510098401</v>
      </c>
      <c r="K17" s="31">
        <f t="shared" si="0"/>
        <v>-71149270</v>
      </c>
      <c r="L17" s="31">
        <f t="shared" si="0"/>
        <v>-28774568</v>
      </c>
      <c r="M17" s="31">
        <f t="shared" si="0"/>
        <v>-70056521</v>
      </c>
      <c r="N17" s="31">
        <f t="shared" si="0"/>
        <v>-169980359</v>
      </c>
      <c r="O17" s="31">
        <f t="shared" si="0"/>
        <v>-50783367</v>
      </c>
      <c r="P17" s="31">
        <f t="shared" si="0"/>
        <v>-52827217</v>
      </c>
      <c r="Q17" s="31">
        <f t="shared" si="0"/>
        <v>-80856953</v>
      </c>
      <c r="R17" s="31">
        <f t="shared" si="0"/>
        <v>-184467537</v>
      </c>
      <c r="S17" s="31">
        <f t="shared" si="0"/>
        <v>0</v>
      </c>
      <c r="T17" s="31">
        <f t="shared" si="0"/>
        <v>0</v>
      </c>
      <c r="U17" s="31">
        <f t="shared" si="0"/>
        <v>0</v>
      </c>
      <c r="V17" s="31">
        <f t="shared" si="0"/>
        <v>0</v>
      </c>
      <c r="W17" s="31">
        <f t="shared" si="0"/>
        <v>-864546297</v>
      </c>
      <c r="X17" s="31">
        <f t="shared" si="0"/>
        <v>874080000</v>
      </c>
      <c r="Y17" s="31">
        <f t="shared" si="0"/>
        <v>-1738626297</v>
      </c>
      <c r="Z17" s="32">
        <f>+IF(X17&lt;&gt;0,+(Y17/X17)*100,0)</f>
        <v>-198.9092871361889</v>
      </c>
      <c r="AA17" s="33">
        <f>SUM(AA6:AA16)</f>
        <v>773400000</v>
      </c>
    </row>
    <row r="18" spans="1:27" ht="4.5" customHeight="1">
      <c r="A18" s="34"/>
      <c r="B18" s="20"/>
      <c r="C18" s="21"/>
      <c r="D18" s="21"/>
      <c r="E18" s="22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4"/>
      <c r="AA18" s="25"/>
    </row>
    <row r="19" spans="1:27" ht="12.75">
      <c r="A19" s="13" t="s">
        <v>45</v>
      </c>
      <c r="B19" s="20"/>
      <c r="C19" s="21"/>
      <c r="D19" s="21"/>
      <c r="E19" s="22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4"/>
      <c r="AA19" s="25"/>
    </row>
    <row r="20" spans="1:27" ht="12.75">
      <c r="A20" s="13" t="s">
        <v>32</v>
      </c>
      <c r="B20" s="20"/>
      <c r="C20" s="35"/>
      <c r="D20" s="35"/>
      <c r="E20" s="36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8"/>
      <c r="AA20" s="39"/>
    </row>
    <row r="21" spans="1:27" ht="12.75">
      <c r="A21" s="26" t="s">
        <v>46</v>
      </c>
      <c r="B21" s="20"/>
      <c r="C21" s="21"/>
      <c r="D21" s="21"/>
      <c r="E21" s="22"/>
      <c r="F21" s="23"/>
      <c r="G21" s="40"/>
      <c r="H21" s="40"/>
      <c r="I21" s="40"/>
      <c r="J21" s="23"/>
      <c r="K21" s="40"/>
      <c r="L21" s="40"/>
      <c r="M21" s="23"/>
      <c r="N21" s="40"/>
      <c r="O21" s="40"/>
      <c r="P21" s="40"/>
      <c r="Q21" s="23"/>
      <c r="R21" s="40"/>
      <c r="S21" s="40"/>
      <c r="T21" s="23"/>
      <c r="U21" s="40"/>
      <c r="V21" s="40"/>
      <c r="W21" s="40"/>
      <c r="X21" s="23"/>
      <c r="Y21" s="40"/>
      <c r="Z21" s="41"/>
      <c r="AA21" s="42"/>
    </row>
    <row r="22" spans="1:27" ht="12.75">
      <c r="A22" s="26" t="s">
        <v>47</v>
      </c>
      <c r="B22" s="20"/>
      <c r="C22" s="21"/>
      <c r="D22" s="21"/>
      <c r="E22" s="43"/>
      <c r="F22" s="40"/>
      <c r="G22" s="23"/>
      <c r="H22" s="23"/>
      <c r="I22" s="23"/>
      <c r="J22" s="23"/>
      <c r="K22" s="23"/>
      <c r="L22" s="23"/>
      <c r="M22" s="40"/>
      <c r="N22" s="23"/>
      <c r="O22" s="23"/>
      <c r="P22" s="23"/>
      <c r="Q22" s="23"/>
      <c r="R22" s="23"/>
      <c r="S22" s="23"/>
      <c r="T22" s="40"/>
      <c r="U22" s="23"/>
      <c r="V22" s="23"/>
      <c r="W22" s="23"/>
      <c r="X22" s="23"/>
      <c r="Y22" s="23"/>
      <c r="Z22" s="24"/>
      <c r="AA22" s="25"/>
    </row>
    <row r="23" spans="1:27" ht="12.75">
      <c r="A23" s="26" t="s">
        <v>48</v>
      </c>
      <c r="B23" s="20"/>
      <c r="C23" s="44"/>
      <c r="D23" s="44"/>
      <c r="E23" s="22"/>
      <c r="F23" s="23"/>
      <c r="G23" s="40"/>
      <c r="H23" s="40"/>
      <c r="I23" s="40"/>
      <c r="J23" s="23"/>
      <c r="K23" s="40"/>
      <c r="L23" s="40"/>
      <c r="M23" s="23"/>
      <c r="N23" s="40"/>
      <c r="O23" s="40"/>
      <c r="P23" s="40"/>
      <c r="Q23" s="23"/>
      <c r="R23" s="40"/>
      <c r="S23" s="40"/>
      <c r="T23" s="23"/>
      <c r="U23" s="40"/>
      <c r="V23" s="40"/>
      <c r="W23" s="40"/>
      <c r="X23" s="23"/>
      <c r="Y23" s="40"/>
      <c r="Z23" s="41"/>
      <c r="AA23" s="42"/>
    </row>
    <row r="24" spans="1:27" ht="12.75">
      <c r="A24" s="26" t="s">
        <v>49</v>
      </c>
      <c r="B24" s="20"/>
      <c r="C24" s="21"/>
      <c r="D24" s="21"/>
      <c r="E24" s="22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4"/>
      <c r="AA24" s="25"/>
    </row>
    <row r="25" spans="1:27" ht="12.75">
      <c r="A25" s="13" t="s">
        <v>40</v>
      </c>
      <c r="B25" s="20"/>
      <c r="C25" s="21"/>
      <c r="D25" s="21"/>
      <c r="E25" s="22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4"/>
      <c r="AA25" s="25"/>
    </row>
    <row r="26" spans="1:27" ht="12.75">
      <c r="A26" s="26" t="s">
        <v>50</v>
      </c>
      <c r="B26" s="20"/>
      <c r="C26" s="21">
        <v>-307127298</v>
      </c>
      <c r="D26" s="21"/>
      <c r="E26" s="22">
        <v>-650166000</v>
      </c>
      <c r="F26" s="23">
        <v>-692724000</v>
      </c>
      <c r="G26" s="23">
        <v>-19653949</v>
      </c>
      <c r="H26" s="23">
        <v>-19222118</v>
      </c>
      <c r="I26" s="23">
        <v>-30371465</v>
      </c>
      <c r="J26" s="23">
        <v>-69247532</v>
      </c>
      <c r="K26" s="23">
        <v>-14776174</v>
      </c>
      <c r="L26" s="23">
        <v>-25639326</v>
      </c>
      <c r="M26" s="23">
        <v>-28304517</v>
      </c>
      <c r="N26" s="23">
        <v>-68720017</v>
      </c>
      <c r="O26" s="23">
        <v>-22546148</v>
      </c>
      <c r="P26" s="23">
        <v>-31769009</v>
      </c>
      <c r="Q26" s="23">
        <v>-36199022</v>
      </c>
      <c r="R26" s="23">
        <v>-90514179</v>
      </c>
      <c r="S26" s="23"/>
      <c r="T26" s="23"/>
      <c r="U26" s="23"/>
      <c r="V26" s="23"/>
      <c r="W26" s="23">
        <v>-228481728</v>
      </c>
      <c r="X26" s="23">
        <v>-519543000</v>
      </c>
      <c r="Y26" s="23">
        <v>291061272</v>
      </c>
      <c r="Z26" s="24">
        <v>-56.02</v>
      </c>
      <c r="AA26" s="25">
        <v>-692724000</v>
      </c>
    </row>
    <row r="27" spans="1:27" ht="12.75">
      <c r="A27" s="27" t="s">
        <v>51</v>
      </c>
      <c r="B27" s="28"/>
      <c r="C27" s="29">
        <f aca="true" t="shared" si="1" ref="C27:Y27">SUM(C21:C26)</f>
        <v>-307127298</v>
      </c>
      <c r="D27" s="29">
        <f>SUM(D21:D26)</f>
        <v>0</v>
      </c>
      <c r="E27" s="30">
        <f t="shared" si="1"/>
        <v>-650166000</v>
      </c>
      <c r="F27" s="31">
        <f t="shared" si="1"/>
        <v>-692724000</v>
      </c>
      <c r="G27" s="31">
        <f t="shared" si="1"/>
        <v>-19653949</v>
      </c>
      <c r="H27" s="31">
        <f t="shared" si="1"/>
        <v>-19222118</v>
      </c>
      <c r="I27" s="31">
        <f t="shared" si="1"/>
        <v>-30371465</v>
      </c>
      <c r="J27" s="31">
        <f t="shared" si="1"/>
        <v>-69247532</v>
      </c>
      <c r="K27" s="31">
        <f t="shared" si="1"/>
        <v>-14776174</v>
      </c>
      <c r="L27" s="31">
        <f t="shared" si="1"/>
        <v>-25639326</v>
      </c>
      <c r="M27" s="31">
        <f t="shared" si="1"/>
        <v>-28304517</v>
      </c>
      <c r="N27" s="31">
        <f t="shared" si="1"/>
        <v>-68720017</v>
      </c>
      <c r="O27" s="31">
        <f t="shared" si="1"/>
        <v>-22546148</v>
      </c>
      <c r="P27" s="31">
        <f t="shared" si="1"/>
        <v>-31769009</v>
      </c>
      <c r="Q27" s="31">
        <f t="shared" si="1"/>
        <v>-36199022</v>
      </c>
      <c r="R27" s="31">
        <f t="shared" si="1"/>
        <v>-90514179</v>
      </c>
      <c r="S27" s="31">
        <f t="shared" si="1"/>
        <v>0</v>
      </c>
      <c r="T27" s="31">
        <f t="shared" si="1"/>
        <v>0</v>
      </c>
      <c r="U27" s="31">
        <f t="shared" si="1"/>
        <v>0</v>
      </c>
      <c r="V27" s="31">
        <f t="shared" si="1"/>
        <v>0</v>
      </c>
      <c r="W27" s="31">
        <f t="shared" si="1"/>
        <v>-228481728</v>
      </c>
      <c r="X27" s="31">
        <f t="shared" si="1"/>
        <v>-519543000</v>
      </c>
      <c r="Y27" s="31">
        <f t="shared" si="1"/>
        <v>291061272</v>
      </c>
      <c r="Z27" s="32">
        <f>+IF(X27&lt;&gt;0,+(Y27/X27)*100,0)</f>
        <v>-56.02255674698725</v>
      </c>
      <c r="AA27" s="33">
        <f>SUM(AA21:AA26)</f>
        <v>-692724000</v>
      </c>
    </row>
    <row r="28" spans="1:27" ht="4.5" customHeight="1">
      <c r="A28" s="34"/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2.75">
      <c r="A29" s="13" t="s">
        <v>52</v>
      </c>
      <c r="B29" s="20"/>
      <c r="C29" s="21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2.75">
      <c r="A30" s="13" t="s">
        <v>32</v>
      </c>
      <c r="B30" s="20"/>
      <c r="C30" s="21"/>
      <c r="D30" s="21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5"/>
    </row>
    <row r="31" spans="1:27" ht="12.75">
      <c r="A31" s="26" t="s">
        <v>53</v>
      </c>
      <c r="B31" s="20"/>
      <c r="C31" s="21"/>
      <c r="D31" s="21"/>
      <c r="E31" s="22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4"/>
      <c r="AA31" s="25"/>
    </row>
    <row r="32" spans="1:27" ht="12.75">
      <c r="A32" s="26" t="s">
        <v>54</v>
      </c>
      <c r="B32" s="20"/>
      <c r="C32" s="21"/>
      <c r="D32" s="21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4"/>
      <c r="AA32" s="25"/>
    </row>
    <row r="33" spans="1:27" ht="12.75">
      <c r="A33" s="26" t="s">
        <v>55</v>
      </c>
      <c r="B33" s="20"/>
      <c r="C33" s="21"/>
      <c r="D33" s="21"/>
      <c r="E33" s="22"/>
      <c r="F33" s="23"/>
      <c r="G33" s="23"/>
      <c r="H33" s="40"/>
      <c r="I33" s="40"/>
      <c r="J33" s="40"/>
      <c r="K33" s="23"/>
      <c r="L33" s="23"/>
      <c r="M33" s="23"/>
      <c r="N33" s="23"/>
      <c r="O33" s="40"/>
      <c r="P33" s="40"/>
      <c r="Q33" s="40"/>
      <c r="R33" s="23"/>
      <c r="S33" s="23"/>
      <c r="T33" s="23"/>
      <c r="U33" s="23"/>
      <c r="V33" s="40"/>
      <c r="W33" s="40"/>
      <c r="X33" s="40"/>
      <c r="Y33" s="23"/>
      <c r="Z33" s="24"/>
      <c r="AA33" s="25"/>
    </row>
    <row r="34" spans="1:27" ht="12.75">
      <c r="A34" s="13" t="s">
        <v>40</v>
      </c>
      <c r="B34" s="20"/>
      <c r="C34" s="21"/>
      <c r="D34" s="21"/>
      <c r="E34" s="22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4"/>
      <c r="AA34" s="25"/>
    </row>
    <row r="35" spans="1:27" ht="12.75">
      <c r="A35" s="26" t="s">
        <v>56</v>
      </c>
      <c r="B35" s="20"/>
      <c r="C35" s="21">
        <v>-813392</v>
      </c>
      <c r="D35" s="21"/>
      <c r="E35" s="22">
        <v>-1100000</v>
      </c>
      <c r="F35" s="23">
        <v>-1100000</v>
      </c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>
        <v>-550000</v>
      </c>
      <c r="Y35" s="23">
        <v>550000</v>
      </c>
      <c r="Z35" s="24">
        <v>-100</v>
      </c>
      <c r="AA35" s="25">
        <v>-1100000</v>
      </c>
    </row>
    <row r="36" spans="1:27" ht="12.75">
      <c r="A36" s="27" t="s">
        <v>57</v>
      </c>
      <c r="B36" s="28"/>
      <c r="C36" s="29">
        <f aca="true" t="shared" si="2" ref="C36:Y36">SUM(C31:C35)</f>
        <v>-813392</v>
      </c>
      <c r="D36" s="29">
        <f>SUM(D31:D35)</f>
        <v>0</v>
      </c>
      <c r="E36" s="30">
        <f t="shared" si="2"/>
        <v>-1100000</v>
      </c>
      <c r="F36" s="31">
        <f t="shared" si="2"/>
        <v>-1100000</v>
      </c>
      <c r="G36" s="31">
        <f t="shared" si="2"/>
        <v>0</v>
      </c>
      <c r="H36" s="31">
        <f t="shared" si="2"/>
        <v>0</v>
      </c>
      <c r="I36" s="31">
        <f t="shared" si="2"/>
        <v>0</v>
      </c>
      <c r="J36" s="31">
        <f t="shared" si="2"/>
        <v>0</v>
      </c>
      <c r="K36" s="31">
        <f t="shared" si="2"/>
        <v>0</v>
      </c>
      <c r="L36" s="31">
        <f t="shared" si="2"/>
        <v>0</v>
      </c>
      <c r="M36" s="31">
        <f t="shared" si="2"/>
        <v>0</v>
      </c>
      <c r="N36" s="31">
        <f t="shared" si="2"/>
        <v>0</v>
      </c>
      <c r="O36" s="31">
        <f t="shared" si="2"/>
        <v>0</v>
      </c>
      <c r="P36" s="31">
        <f t="shared" si="2"/>
        <v>0</v>
      </c>
      <c r="Q36" s="31">
        <f t="shared" si="2"/>
        <v>0</v>
      </c>
      <c r="R36" s="31">
        <f t="shared" si="2"/>
        <v>0</v>
      </c>
      <c r="S36" s="31">
        <f t="shared" si="2"/>
        <v>0</v>
      </c>
      <c r="T36" s="31">
        <f t="shared" si="2"/>
        <v>0</v>
      </c>
      <c r="U36" s="31">
        <f t="shared" si="2"/>
        <v>0</v>
      </c>
      <c r="V36" s="31">
        <f t="shared" si="2"/>
        <v>0</v>
      </c>
      <c r="W36" s="31">
        <f t="shared" si="2"/>
        <v>0</v>
      </c>
      <c r="X36" s="31">
        <f t="shared" si="2"/>
        <v>-550000</v>
      </c>
      <c r="Y36" s="31">
        <f t="shared" si="2"/>
        <v>550000</v>
      </c>
      <c r="Z36" s="32">
        <f>+IF(X36&lt;&gt;0,+(Y36/X36)*100,0)</f>
        <v>-100</v>
      </c>
      <c r="AA36" s="33">
        <f>SUM(AA31:AA35)</f>
        <v>-1100000</v>
      </c>
    </row>
    <row r="37" spans="1:27" ht="4.5" customHeight="1">
      <c r="A37" s="34"/>
      <c r="B37" s="20"/>
      <c r="C37" s="21"/>
      <c r="D37" s="21"/>
      <c r="E37" s="22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4"/>
      <c r="AA37" s="25"/>
    </row>
    <row r="38" spans="1:27" ht="12.75">
      <c r="A38" s="13" t="s">
        <v>58</v>
      </c>
      <c r="B38" s="20"/>
      <c r="C38" s="35">
        <f aca="true" t="shared" si="3" ref="C38:Y38">+C17+C27+C36</f>
        <v>-194430973</v>
      </c>
      <c r="D38" s="35">
        <f>+D17+D27+D36</f>
        <v>0</v>
      </c>
      <c r="E38" s="36">
        <f t="shared" si="3"/>
        <v>40373816</v>
      </c>
      <c r="F38" s="37">
        <f t="shared" si="3"/>
        <v>79576000</v>
      </c>
      <c r="G38" s="37">
        <f t="shared" si="3"/>
        <v>-403967465</v>
      </c>
      <c r="H38" s="37">
        <f t="shared" si="3"/>
        <v>-70751875</v>
      </c>
      <c r="I38" s="37">
        <f t="shared" si="3"/>
        <v>-104626593</v>
      </c>
      <c r="J38" s="37">
        <f t="shared" si="3"/>
        <v>-579345933</v>
      </c>
      <c r="K38" s="37">
        <f t="shared" si="3"/>
        <v>-85925444</v>
      </c>
      <c r="L38" s="37">
        <f t="shared" si="3"/>
        <v>-54413894</v>
      </c>
      <c r="M38" s="37">
        <f t="shared" si="3"/>
        <v>-98361038</v>
      </c>
      <c r="N38" s="37">
        <f t="shared" si="3"/>
        <v>-238700376</v>
      </c>
      <c r="O38" s="37">
        <f t="shared" si="3"/>
        <v>-73329515</v>
      </c>
      <c r="P38" s="37">
        <f t="shared" si="3"/>
        <v>-84596226</v>
      </c>
      <c r="Q38" s="37">
        <f t="shared" si="3"/>
        <v>-117055975</v>
      </c>
      <c r="R38" s="37">
        <f t="shared" si="3"/>
        <v>-274981716</v>
      </c>
      <c r="S38" s="37">
        <f t="shared" si="3"/>
        <v>0</v>
      </c>
      <c r="T38" s="37">
        <f t="shared" si="3"/>
        <v>0</v>
      </c>
      <c r="U38" s="37">
        <f t="shared" si="3"/>
        <v>0</v>
      </c>
      <c r="V38" s="37">
        <f t="shared" si="3"/>
        <v>0</v>
      </c>
      <c r="W38" s="37">
        <f t="shared" si="3"/>
        <v>-1093028025</v>
      </c>
      <c r="X38" s="37">
        <f t="shared" si="3"/>
        <v>353987000</v>
      </c>
      <c r="Y38" s="37">
        <f t="shared" si="3"/>
        <v>-1447015025</v>
      </c>
      <c r="Z38" s="38">
        <f>+IF(X38&lt;&gt;0,+(Y38/X38)*100,0)</f>
        <v>-408.77631805687776</v>
      </c>
      <c r="AA38" s="39">
        <f>+AA17+AA27+AA36</f>
        <v>79576000</v>
      </c>
    </row>
    <row r="39" spans="1:27" ht="12.75">
      <c r="A39" s="26" t="s">
        <v>59</v>
      </c>
      <c r="B39" s="20"/>
      <c r="C39" s="35">
        <v>195344580</v>
      </c>
      <c r="D39" s="35"/>
      <c r="E39" s="36">
        <v>127881000</v>
      </c>
      <c r="F39" s="37"/>
      <c r="G39" s="37">
        <v>913606</v>
      </c>
      <c r="H39" s="37">
        <v>-403053859</v>
      </c>
      <c r="I39" s="37">
        <v>-473805734</v>
      </c>
      <c r="J39" s="37">
        <v>913606</v>
      </c>
      <c r="K39" s="37">
        <v>-578432327</v>
      </c>
      <c r="L39" s="37">
        <v>-664357771</v>
      </c>
      <c r="M39" s="37">
        <v>-718771665</v>
      </c>
      <c r="N39" s="37">
        <v>-578432327</v>
      </c>
      <c r="O39" s="37">
        <v>-817132703</v>
      </c>
      <c r="P39" s="37">
        <v>-890462218</v>
      </c>
      <c r="Q39" s="37">
        <v>-975058444</v>
      </c>
      <c r="R39" s="37">
        <v>-817132703</v>
      </c>
      <c r="S39" s="37"/>
      <c r="T39" s="37"/>
      <c r="U39" s="37"/>
      <c r="V39" s="37"/>
      <c r="W39" s="37">
        <v>913606</v>
      </c>
      <c r="X39" s="37"/>
      <c r="Y39" s="37">
        <v>913606</v>
      </c>
      <c r="Z39" s="38"/>
      <c r="AA39" s="39"/>
    </row>
    <row r="40" spans="1:27" ht="12.75">
      <c r="A40" s="45" t="s">
        <v>60</v>
      </c>
      <c r="B40" s="46"/>
      <c r="C40" s="47">
        <v>913607</v>
      </c>
      <c r="D40" s="47"/>
      <c r="E40" s="48">
        <v>168254816</v>
      </c>
      <c r="F40" s="49">
        <v>79576000</v>
      </c>
      <c r="G40" s="49">
        <v>-403053859</v>
      </c>
      <c r="H40" s="49">
        <v>-473805734</v>
      </c>
      <c r="I40" s="49">
        <v>-578432327</v>
      </c>
      <c r="J40" s="49">
        <v>-578432327</v>
      </c>
      <c r="K40" s="49">
        <v>-664357771</v>
      </c>
      <c r="L40" s="49">
        <v>-718771665</v>
      </c>
      <c r="M40" s="49">
        <v>-817132703</v>
      </c>
      <c r="N40" s="49">
        <v>-817132703</v>
      </c>
      <c r="O40" s="49">
        <v>-890462218</v>
      </c>
      <c r="P40" s="49">
        <v>-975058444</v>
      </c>
      <c r="Q40" s="49">
        <v>-1092114419</v>
      </c>
      <c r="R40" s="49">
        <v>-1092114419</v>
      </c>
      <c r="S40" s="49"/>
      <c r="T40" s="49"/>
      <c r="U40" s="49"/>
      <c r="V40" s="49"/>
      <c r="W40" s="49">
        <v>-1092114419</v>
      </c>
      <c r="X40" s="49">
        <v>353987000</v>
      </c>
      <c r="Y40" s="49">
        <v>-1446101419</v>
      </c>
      <c r="Z40" s="50">
        <v>-408.52</v>
      </c>
      <c r="AA40" s="51">
        <v>79576000</v>
      </c>
    </row>
    <row r="41" spans="1:27" ht="12.75">
      <c r="A41" s="52" t="s">
        <v>88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  <row r="42" spans="1:27" ht="12.75">
      <c r="A42" s="54" t="s">
        <v>89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</row>
    <row r="43" spans="1:27" ht="12.75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A4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2" t="s">
        <v>87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90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2.7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2.7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2.75">
      <c r="A6" s="26" t="s">
        <v>33</v>
      </c>
      <c r="B6" s="20"/>
      <c r="C6" s="21">
        <v>705334673</v>
      </c>
      <c r="D6" s="21"/>
      <c r="E6" s="22">
        <v>1056115750</v>
      </c>
      <c r="F6" s="23">
        <v>1044036261</v>
      </c>
      <c r="G6" s="23">
        <v>59257666</v>
      </c>
      <c r="H6" s="23">
        <v>66543746</v>
      </c>
      <c r="I6" s="23">
        <v>67299102</v>
      </c>
      <c r="J6" s="23">
        <v>193100514</v>
      </c>
      <c r="K6" s="23">
        <v>73504156</v>
      </c>
      <c r="L6" s="23">
        <v>75372213</v>
      </c>
      <c r="M6" s="23">
        <v>77647257</v>
      </c>
      <c r="N6" s="23">
        <v>226523626</v>
      </c>
      <c r="O6" s="23">
        <v>65674281</v>
      </c>
      <c r="P6" s="23">
        <v>66153277</v>
      </c>
      <c r="Q6" s="23">
        <v>82674118</v>
      </c>
      <c r="R6" s="23">
        <v>214501676</v>
      </c>
      <c r="S6" s="23"/>
      <c r="T6" s="23"/>
      <c r="U6" s="23"/>
      <c r="V6" s="23"/>
      <c r="W6" s="23">
        <v>634125816</v>
      </c>
      <c r="X6" s="23">
        <v>738411401</v>
      </c>
      <c r="Y6" s="23">
        <v>-104285585</v>
      </c>
      <c r="Z6" s="24">
        <v>-14.12</v>
      </c>
      <c r="AA6" s="25">
        <v>1044036261</v>
      </c>
    </row>
    <row r="7" spans="1:27" ht="12.75">
      <c r="A7" s="26" t="s">
        <v>34</v>
      </c>
      <c r="B7" s="20"/>
      <c r="C7" s="21">
        <v>2749430880</v>
      </c>
      <c r="D7" s="21"/>
      <c r="E7" s="22">
        <v>3616935763</v>
      </c>
      <c r="F7" s="23">
        <v>3680518735</v>
      </c>
      <c r="G7" s="23">
        <v>230140584</v>
      </c>
      <c r="H7" s="23">
        <v>290687676</v>
      </c>
      <c r="I7" s="23">
        <v>317664226</v>
      </c>
      <c r="J7" s="23">
        <v>838492486</v>
      </c>
      <c r="K7" s="23">
        <v>282588254</v>
      </c>
      <c r="L7" s="23">
        <v>346446589</v>
      </c>
      <c r="M7" s="23">
        <v>280928127</v>
      </c>
      <c r="N7" s="23">
        <v>909962970</v>
      </c>
      <c r="O7" s="23">
        <v>278878436</v>
      </c>
      <c r="P7" s="23">
        <v>249577008</v>
      </c>
      <c r="Q7" s="23">
        <v>238521503</v>
      </c>
      <c r="R7" s="23">
        <v>766976947</v>
      </c>
      <c r="S7" s="23"/>
      <c r="T7" s="23"/>
      <c r="U7" s="23"/>
      <c r="V7" s="23"/>
      <c r="W7" s="23">
        <v>2515432403</v>
      </c>
      <c r="X7" s="23">
        <v>2725504299</v>
      </c>
      <c r="Y7" s="23">
        <v>-210071896</v>
      </c>
      <c r="Z7" s="24">
        <v>-7.71</v>
      </c>
      <c r="AA7" s="25">
        <v>3680518735</v>
      </c>
    </row>
    <row r="8" spans="1:27" ht="12.75">
      <c r="A8" s="26" t="s">
        <v>35</v>
      </c>
      <c r="B8" s="20"/>
      <c r="C8" s="21">
        <v>516480686</v>
      </c>
      <c r="D8" s="21"/>
      <c r="E8" s="22">
        <v>758235456</v>
      </c>
      <c r="F8" s="23">
        <v>817727299</v>
      </c>
      <c r="G8" s="23">
        <v>65176530</v>
      </c>
      <c r="H8" s="23">
        <v>156201836</v>
      </c>
      <c r="I8" s="23">
        <v>131593719</v>
      </c>
      <c r="J8" s="23">
        <v>352972085</v>
      </c>
      <c r="K8" s="23">
        <v>124321585</v>
      </c>
      <c r="L8" s="23">
        <v>36972503</v>
      </c>
      <c r="M8" s="23">
        <v>130603426</v>
      </c>
      <c r="N8" s="23">
        <v>291897514</v>
      </c>
      <c r="O8" s="23">
        <v>127265475</v>
      </c>
      <c r="P8" s="23">
        <v>81007335</v>
      </c>
      <c r="Q8" s="23">
        <v>116296169</v>
      </c>
      <c r="R8" s="23">
        <v>324568979</v>
      </c>
      <c r="S8" s="23"/>
      <c r="T8" s="23"/>
      <c r="U8" s="23"/>
      <c r="V8" s="23"/>
      <c r="W8" s="23">
        <v>969438578</v>
      </c>
      <c r="X8" s="23">
        <v>854354924</v>
      </c>
      <c r="Y8" s="23">
        <v>115083654</v>
      </c>
      <c r="Z8" s="24">
        <v>13.47</v>
      </c>
      <c r="AA8" s="25">
        <v>817727299</v>
      </c>
    </row>
    <row r="9" spans="1:27" ht="12.75">
      <c r="A9" s="26" t="s">
        <v>36</v>
      </c>
      <c r="B9" s="20"/>
      <c r="C9" s="21">
        <v>6250146970</v>
      </c>
      <c r="D9" s="21"/>
      <c r="E9" s="22">
        <v>7919300960</v>
      </c>
      <c r="F9" s="23">
        <v>7993620688</v>
      </c>
      <c r="G9" s="23">
        <v>1779313290</v>
      </c>
      <c r="H9" s="23">
        <v>663871482</v>
      </c>
      <c r="I9" s="23">
        <v>470037394</v>
      </c>
      <c r="J9" s="23">
        <v>2913222166</v>
      </c>
      <c r="K9" s="23">
        <v>158771444</v>
      </c>
      <c r="L9" s="23">
        <v>104958930</v>
      </c>
      <c r="M9" s="23">
        <v>1998919937</v>
      </c>
      <c r="N9" s="23">
        <v>2262650311</v>
      </c>
      <c r="O9" s="23">
        <v>17295765</v>
      </c>
      <c r="P9" s="23">
        <v>61353755</v>
      </c>
      <c r="Q9" s="23">
        <v>1378361256</v>
      </c>
      <c r="R9" s="23">
        <v>1457010776</v>
      </c>
      <c r="S9" s="23"/>
      <c r="T9" s="23"/>
      <c r="U9" s="23"/>
      <c r="V9" s="23"/>
      <c r="W9" s="23">
        <v>6632883253</v>
      </c>
      <c r="X9" s="23">
        <v>7702944404</v>
      </c>
      <c r="Y9" s="23">
        <v>-1070061151</v>
      </c>
      <c r="Z9" s="24">
        <v>-13.89</v>
      </c>
      <c r="AA9" s="25">
        <v>7993620688</v>
      </c>
    </row>
    <row r="10" spans="1:27" ht="12.75">
      <c r="A10" s="26" t="s">
        <v>37</v>
      </c>
      <c r="B10" s="20"/>
      <c r="C10" s="21">
        <v>2334655657</v>
      </c>
      <c r="D10" s="21"/>
      <c r="E10" s="22">
        <v>4381072168</v>
      </c>
      <c r="F10" s="23">
        <v>4027046246</v>
      </c>
      <c r="G10" s="23">
        <v>328222355</v>
      </c>
      <c r="H10" s="23">
        <v>70082112</v>
      </c>
      <c r="I10" s="23">
        <v>330051765</v>
      </c>
      <c r="J10" s="23">
        <v>728356232</v>
      </c>
      <c r="K10" s="23">
        <v>337147849</v>
      </c>
      <c r="L10" s="23">
        <v>126146039</v>
      </c>
      <c r="M10" s="23">
        <v>655133606</v>
      </c>
      <c r="N10" s="23">
        <v>1118427494</v>
      </c>
      <c r="O10" s="23">
        <v>122100152</v>
      </c>
      <c r="P10" s="23">
        <v>23024130</v>
      </c>
      <c r="Q10" s="23">
        <v>997479152</v>
      </c>
      <c r="R10" s="23">
        <v>1142603434</v>
      </c>
      <c r="S10" s="23"/>
      <c r="T10" s="23"/>
      <c r="U10" s="23"/>
      <c r="V10" s="23"/>
      <c r="W10" s="23">
        <v>2989387160</v>
      </c>
      <c r="X10" s="23">
        <v>3469942127</v>
      </c>
      <c r="Y10" s="23">
        <v>-480554967</v>
      </c>
      <c r="Z10" s="24">
        <v>-13.85</v>
      </c>
      <c r="AA10" s="25">
        <v>4027046246</v>
      </c>
    </row>
    <row r="11" spans="1:27" ht="12.75">
      <c r="A11" s="26" t="s">
        <v>38</v>
      </c>
      <c r="B11" s="20"/>
      <c r="C11" s="21">
        <v>237943204</v>
      </c>
      <c r="D11" s="21"/>
      <c r="E11" s="22">
        <v>405089053</v>
      </c>
      <c r="F11" s="23">
        <v>369437689</v>
      </c>
      <c r="G11" s="23">
        <v>20149723</v>
      </c>
      <c r="H11" s="23">
        <v>26634328</v>
      </c>
      <c r="I11" s="23">
        <v>31471132</v>
      </c>
      <c r="J11" s="23">
        <v>78255183</v>
      </c>
      <c r="K11" s="23">
        <v>30073713</v>
      </c>
      <c r="L11" s="23">
        <v>28281366</v>
      </c>
      <c r="M11" s="23">
        <v>29176544</v>
      </c>
      <c r="N11" s="23">
        <v>87531623</v>
      </c>
      <c r="O11" s="23">
        <v>23890757</v>
      </c>
      <c r="P11" s="23">
        <v>22871469</v>
      </c>
      <c r="Q11" s="23">
        <v>29884960</v>
      </c>
      <c r="R11" s="23">
        <v>76647186</v>
      </c>
      <c r="S11" s="23"/>
      <c r="T11" s="23"/>
      <c r="U11" s="23"/>
      <c r="V11" s="23"/>
      <c r="W11" s="23">
        <v>242433992</v>
      </c>
      <c r="X11" s="23">
        <v>245207535</v>
      </c>
      <c r="Y11" s="23">
        <v>-2773543</v>
      </c>
      <c r="Z11" s="24">
        <v>-1.13</v>
      </c>
      <c r="AA11" s="25">
        <v>369437689</v>
      </c>
    </row>
    <row r="12" spans="1:27" ht="12.75">
      <c r="A12" s="26" t="s">
        <v>39</v>
      </c>
      <c r="B12" s="20"/>
      <c r="C12" s="21"/>
      <c r="D12" s="21"/>
      <c r="E12" s="22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4"/>
      <c r="AA12" s="25"/>
    </row>
    <row r="13" spans="1:27" ht="12.75">
      <c r="A13" s="13" t="s">
        <v>40</v>
      </c>
      <c r="B13" s="20"/>
      <c r="C13" s="21"/>
      <c r="D13" s="21"/>
      <c r="E13" s="22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4"/>
      <c r="AA13" s="25"/>
    </row>
    <row r="14" spans="1:27" ht="12.75">
      <c r="A14" s="26" t="s">
        <v>41</v>
      </c>
      <c r="B14" s="20"/>
      <c r="C14" s="21">
        <v>-9356993629</v>
      </c>
      <c r="D14" s="21"/>
      <c r="E14" s="22">
        <v>-12225929348</v>
      </c>
      <c r="F14" s="23">
        <v>-12365089117</v>
      </c>
      <c r="G14" s="23">
        <v>-1378239447</v>
      </c>
      <c r="H14" s="23">
        <v>-1144712706</v>
      </c>
      <c r="I14" s="23">
        <v>-1255613478</v>
      </c>
      <c r="J14" s="23">
        <v>-3778565631</v>
      </c>
      <c r="K14" s="23">
        <v>-1162551642</v>
      </c>
      <c r="L14" s="23">
        <v>-964023933</v>
      </c>
      <c r="M14" s="23">
        <v>-1255775150</v>
      </c>
      <c r="N14" s="23">
        <v>-3382350725</v>
      </c>
      <c r="O14" s="23">
        <v>-828504374</v>
      </c>
      <c r="P14" s="23">
        <v>-863249396</v>
      </c>
      <c r="Q14" s="23">
        <v>-1238414853</v>
      </c>
      <c r="R14" s="23">
        <v>-2930168623</v>
      </c>
      <c r="S14" s="23"/>
      <c r="T14" s="23"/>
      <c r="U14" s="23"/>
      <c r="V14" s="23"/>
      <c r="W14" s="23">
        <v>-10091084979</v>
      </c>
      <c r="X14" s="23">
        <v>-9040469741</v>
      </c>
      <c r="Y14" s="23">
        <v>-1050615238</v>
      </c>
      <c r="Z14" s="24">
        <v>11.62</v>
      </c>
      <c r="AA14" s="25">
        <v>-12365089117</v>
      </c>
    </row>
    <row r="15" spans="1:27" ht="12.75">
      <c r="A15" s="26" t="s">
        <v>42</v>
      </c>
      <c r="B15" s="20"/>
      <c r="C15" s="21">
        <v>-108864269</v>
      </c>
      <c r="D15" s="21"/>
      <c r="E15" s="22">
        <v>-94737758</v>
      </c>
      <c r="F15" s="23">
        <v>-95631041</v>
      </c>
      <c r="G15" s="23">
        <v>-509944</v>
      </c>
      <c r="H15" s="23">
        <v>-2641961</v>
      </c>
      <c r="I15" s="23">
        <v>-4539949</v>
      </c>
      <c r="J15" s="23">
        <v>-7691854</v>
      </c>
      <c r="K15" s="23">
        <v>-4116140</v>
      </c>
      <c r="L15" s="23">
        <v>-8514489</v>
      </c>
      <c r="M15" s="23">
        <v>-16588878</v>
      </c>
      <c r="N15" s="23">
        <v>-29219507</v>
      </c>
      <c r="O15" s="23">
        <v>-8363659</v>
      </c>
      <c r="P15" s="23">
        <v>-8429634</v>
      </c>
      <c r="Q15" s="23">
        <v>-10445430</v>
      </c>
      <c r="R15" s="23">
        <v>-27238723</v>
      </c>
      <c r="S15" s="23"/>
      <c r="T15" s="23"/>
      <c r="U15" s="23"/>
      <c r="V15" s="23"/>
      <c r="W15" s="23">
        <v>-64150084</v>
      </c>
      <c r="X15" s="23">
        <v>-36215982</v>
      </c>
      <c r="Y15" s="23">
        <v>-27934102</v>
      </c>
      <c r="Z15" s="24">
        <v>77.13</v>
      </c>
      <c r="AA15" s="25">
        <v>-95631041</v>
      </c>
    </row>
    <row r="16" spans="1:27" ht="12.75">
      <c r="A16" s="26" t="s">
        <v>43</v>
      </c>
      <c r="B16" s="20"/>
      <c r="C16" s="21">
        <v>-163858801</v>
      </c>
      <c r="D16" s="21"/>
      <c r="E16" s="22">
        <v>-175118006</v>
      </c>
      <c r="F16" s="23">
        <v>-387807901</v>
      </c>
      <c r="G16" s="23">
        <v>-12797661</v>
      </c>
      <c r="H16" s="23">
        <v>-8510410</v>
      </c>
      <c r="I16" s="23">
        <v>-17095788</v>
      </c>
      <c r="J16" s="23">
        <v>-38403859</v>
      </c>
      <c r="K16" s="23">
        <v>-12759071</v>
      </c>
      <c r="L16" s="23">
        <v>-11850103</v>
      </c>
      <c r="M16" s="23">
        <v>-5215477</v>
      </c>
      <c r="N16" s="23">
        <v>-29824651</v>
      </c>
      <c r="O16" s="23">
        <v>-4979513</v>
      </c>
      <c r="P16" s="23">
        <v>-39131825</v>
      </c>
      <c r="Q16" s="23">
        <v>-20045456</v>
      </c>
      <c r="R16" s="23">
        <v>-64156794</v>
      </c>
      <c r="S16" s="23"/>
      <c r="T16" s="23"/>
      <c r="U16" s="23"/>
      <c r="V16" s="23"/>
      <c r="W16" s="23">
        <v>-132385304</v>
      </c>
      <c r="X16" s="23">
        <v>-289949676</v>
      </c>
      <c r="Y16" s="23">
        <v>157564372</v>
      </c>
      <c r="Z16" s="24">
        <v>-54.34</v>
      </c>
      <c r="AA16" s="25">
        <v>-387807901</v>
      </c>
    </row>
    <row r="17" spans="1:27" ht="12.75">
      <c r="A17" s="27" t="s">
        <v>44</v>
      </c>
      <c r="B17" s="28"/>
      <c r="C17" s="29">
        <f aca="true" t="shared" si="0" ref="C17:Y17">SUM(C6:C16)</f>
        <v>3164275371</v>
      </c>
      <c r="D17" s="29">
        <f>SUM(D6:D16)</f>
        <v>0</v>
      </c>
      <c r="E17" s="30">
        <f t="shared" si="0"/>
        <v>5640964038</v>
      </c>
      <c r="F17" s="31">
        <f t="shared" si="0"/>
        <v>5083858859</v>
      </c>
      <c r="G17" s="31">
        <f t="shared" si="0"/>
        <v>1090713096</v>
      </c>
      <c r="H17" s="31">
        <f t="shared" si="0"/>
        <v>118156103</v>
      </c>
      <c r="I17" s="31">
        <f t="shared" si="0"/>
        <v>70868123</v>
      </c>
      <c r="J17" s="31">
        <f t="shared" si="0"/>
        <v>1279737322</v>
      </c>
      <c r="K17" s="31">
        <f t="shared" si="0"/>
        <v>-173019852</v>
      </c>
      <c r="L17" s="31">
        <f t="shared" si="0"/>
        <v>-266210885</v>
      </c>
      <c r="M17" s="31">
        <f t="shared" si="0"/>
        <v>1894829392</v>
      </c>
      <c r="N17" s="31">
        <f t="shared" si="0"/>
        <v>1455598655</v>
      </c>
      <c r="O17" s="31">
        <f t="shared" si="0"/>
        <v>-206742680</v>
      </c>
      <c r="P17" s="31">
        <f t="shared" si="0"/>
        <v>-406823881</v>
      </c>
      <c r="Q17" s="31">
        <f t="shared" si="0"/>
        <v>1574311419</v>
      </c>
      <c r="R17" s="31">
        <f t="shared" si="0"/>
        <v>960744858</v>
      </c>
      <c r="S17" s="31">
        <f t="shared" si="0"/>
        <v>0</v>
      </c>
      <c r="T17" s="31">
        <f t="shared" si="0"/>
        <v>0</v>
      </c>
      <c r="U17" s="31">
        <f t="shared" si="0"/>
        <v>0</v>
      </c>
      <c r="V17" s="31">
        <f t="shared" si="0"/>
        <v>0</v>
      </c>
      <c r="W17" s="31">
        <f t="shared" si="0"/>
        <v>3696080835</v>
      </c>
      <c r="X17" s="31">
        <f t="shared" si="0"/>
        <v>6369729291</v>
      </c>
      <c r="Y17" s="31">
        <f t="shared" si="0"/>
        <v>-2673648456</v>
      </c>
      <c r="Z17" s="32">
        <f>+IF(X17&lt;&gt;0,+(Y17/X17)*100,0)</f>
        <v>-41.974287035678046</v>
      </c>
      <c r="AA17" s="33">
        <f>SUM(AA6:AA16)</f>
        <v>5083858859</v>
      </c>
    </row>
    <row r="18" spans="1:27" ht="4.5" customHeight="1">
      <c r="A18" s="34"/>
      <c r="B18" s="20"/>
      <c r="C18" s="21"/>
      <c r="D18" s="21"/>
      <c r="E18" s="22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4"/>
      <c r="AA18" s="25"/>
    </row>
    <row r="19" spans="1:27" ht="12.75">
      <c r="A19" s="13" t="s">
        <v>45</v>
      </c>
      <c r="B19" s="20"/>
      <c r="C19" s="21"/>
      <c r="D19" s="21"/>
      <c r="E19" s="22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4"/>
      <c r="AA19" s="25"/>
    </row>
    <row r="20" spans="1:27" ht="12.75">
      <c r="A20" s="13" t="s">
        <v>32</v>
      </c>
      <c r="B20" s="20"/>
      <c r="C20" s="35"/>
      <c r="D20" s="35"/>
      <c r="E20" s="36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8"/>
      <c r="AA20" s="39"/>
    </row>
    <row r="21" spans="1:27" ht="12.75">
      <c r="A21" s="26" t="s">
        <v>46</v>
      </c>
      <c r="B21" s="20"/>
      <c r="C21" s="21">
        <v>1667061</v>
      </c>
      <c r="D21" s="21"/>
      <c r="E21" s="22">
        <v>76962084</v>
      </c>
      <c r="F21" s="23">
        <v>101816626</v>
      </c>
      <c r="G21" s="40">
        <v>3727492</v>
      </c>
      <c r="H21" s="40">
        <v>-4048826</v>
      </c>
      <c r="I21" s="40">
        <v>2469807</v>
      </c>
      <c r="J21" s="23">
        <v>2148473</v>
      </c>
      <c r="K21" s="40">
        <v>1953645</v>
      </c>
      <c r="L21" s="40">
        <v>824910</v>
      </c>
      <c r="M21" s="23">
        <v>1856151</v>
      </c>
      <c r="N21" s="40">
        <v>4634706</v>
      </c>
      <c r="O21" s="40">
        <v>647950</v>
      </c>
      <c r="P21" s="40">
        <v>2735729</v>
      </c>
      <c r="Q21" s="23">
        <v>286317</v>
      </c>
      <c r="R21" s="40">
        <v>3669996</v>
      </c>
      <c r="S21" s="40"/>
      <c r="T21" s="23"/>
      <c r="U21" s="40"/>
      <c r="V21" s="40"/>
      <c r="W21" s="40">
        <v>10453175</v>
      </c>
      <c r="X21" s="23">
        <v>43141460</v>
      </c>
      <c r="Y21" s="40">
        <v>-32688285</v>
      </c>
      <c r="Z21" s="41">
        <v>-75.77</v>
      </c>
      <c r="AA21" s="42">
        <v>101816626</v>
      </c>
    </row>
    <row r="22" spans="1:27" ht="12.75">
      <c r="A22" s="26" t="s">
        <v>47</v>
      </c>
      <c r="B22" s="20"/>
      <c r="C22" s="21"/>
      <c r="D22" s="21"/>
      <c r="E22" s="43">
        <v>5868000</v>
      </c>
      <c r="F22" s="40">
        <v>5868000</v>
      </c>
      <c r="G22" s="23">
        <v>1019</v>
      </c>
      <c r="H22" s="23">
        <v>68860</v>
      </c>
      <c r="I22" s="23">
        <v>1531</v>
      </c>
      <c r="J22" s="23">
        <v>71410</v>
      </c>
      <c r="K22" s="23">
        <v>688</v>
      </c>
      <c r="L22" s="23">
        <v>2531685</v>
      </c>
      <c r="M22" s="40">
        <v>-1125</v>
      </c>
      <c r="N22" s="23">
        <v>2531248</v>
      </c>
      <c r="O22" s="23">
        <v>2738</v>
      </c>
      <c r="P22" s="23">
        <v>1188</v>
      </c>
      <c r="Q22" s="23">
        <v>1295</v>
      </c>
      <c r="R22" s="23">
        <v>5221</v>
      </c>
      <c r="S22" s="23"/>
      <c r="T22" s="40"/>
      <c r="U22" s="23"/>
      <c r="V22" s="23"/>
      <c r="W22" s="23">
        <v>2607879</v>
      </c>
      <c r="X22" s="23">
        <v>7487896</v>
      </c>
      <c r="Y22" s="23">
        <v>-4880017</v>
      </c>
      <c r="Z22" s="24">
        <v>-65.17</v>
      </c>
      <c r="AA22" s="25">
        <v>5868000</v>
      </c>
    </row>
    <row r="23" spans="1:27" ht="12.75">
      <c r="A23" s="26" t="s">
        <v>48</v>
      </c>
      <c r="B23" s="20"/>
      <c r="C23" s="44">
        <v>6755718</v>
      </c>
      <c r="D23" s="44"/>
      <c r="E23" s="22">
        <v>2451000</v>
      </c>
      <c r="F23" s="23">
        <v>2451000</v>
      </c>
      <c r="G23" s="40">
        <v>-1054091</v>
      </c>
      <c r="H23" s="40">
        <v>60533</v>
      </c>
      <c r="I23" s="40">
        <v>42427</v>
      </c>
      <c r="J23" s="23">
        <v>-951131</v>
      </c>
      <c r="K23" s="40">
        <v>47109</v>
      </c>
      <c r="L23" s="40">
        <v>68062</v>
      </c>
      <c r="M23" s="23"/>
      <c r="N23" s="40">
        <v>115171</v>
      </c>
      <c r="O23" s="40">
        <v>122543</v>
      </c>
      <c r="P23" s="40">
        <v>25089</v>
      </c>
      <c r="Q23" s="23">
        <v>16142</v>
      </c>
      <c r="R23" s="40">
        <v>163774</v>
      </c>
      <c r="S23" s="40"/>
      <c r="T23" s="23"/>
      <c r="U23" s="40"/>
      <c r="V23" s="40"/>
      <c r="W23" s="40">
        <v>-672186</v>
      </c>
      <c r="X23" s="23">
        <v>2325000</v>
      </c>
      <c r="Y23" s="40">
        <v>-2997186</v>
      </c>
      <c r="Z23" s="41">
        <v>-128.91</v>
      </c>
      <c r="AA23" s="42">
        <v>2451000</v>
      </c>
    </row>
    <row r="24" spans="1:27" ht="12.75">
      <c r="A24" s="26" t="s">
        <v>49</v>
      </c>
      <c r="B24" s="20"/>
      <c r="C24" s="21">
        <v>63122494</v>
      </c>
      <c r="D24" s="21"/>
      <c r="E24" s="22">
        <v>22418656</v>
      </c>
      <c r="F24" s="23">
        <v>32741796</v>
      </c>
      <c r="G24" s="23">
        <v>-855619</v>
      </c>
      <c r="H24" s="23"/>
      <c r="I24" s="23"/>
      <c r="J24" s="23">
        <v>-855619</v>
      </c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>
        <v>-855619</v>
      </c>
      <c r="X24" s="23">
        <v>-855619</v>
      </c>
      <c r="Y24" s="23"/>
      <c r="Z24" s="24"/>
      <c r="AA24" s="25">
        <v>32741796</v>
      </c>
    </row>
    <row r="25" spans="1:27" ht="12.75">
      <c r="A25" s="13" t="s">
        <v>40</v>
      </c>
      <c r="B25" s="20"/>
      <c r="C25" s="21"/>
      <c r="D25" s="21"/>
      <c r="E25" s="22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4"/>
      <c r="AA25" s="25"/>
    </row>
    <row r="26" spans="1:27" ht="12.75">
      <c r="A26" s="26" t="s">
        <v>50</v>
      </c>
      <c r="B26" s="20"/>
      <c r="C26" s="21">
        <v>-3075817123</v>
      </c>
      <c r="D26" s="21"/>
      <c r="E26" s="22">
        <v>-5453902547</v>
      </c>
      <c r="F26" s="23">
        <v>-4607960120</v>
      </c>
      <c r="G26" s="23">
        <v>-151784825</v>
      </c>
      <c r="H26" s="23">
        <v>-215984841</v>
      </c>
      <c r="I26" s="23">
        <v>-363536534</v>
      </c>
      <c r="J26" s="23">
        <v>-731306200</v>
      </c>
      <c r="K26" s="23">
        <v>-331388370</v>
      </c>
      <c r="L26" s="23">
        <v>-404475558</v>
      </c>
      <c r="M26" s="23">
        <v>-461892116</v>
      </c>
      <c r="N26" s="23">
        <v>-1197756044</v>
      </c>
      <c r="O26" s="23">
        <v>-178260223</v>
      </c>
      <c r="P26" s="23">
        <v>-325991825</v>
      </c>
      <c r="Q26" s="23">
        <v>-317551755</v>
      </c>
      <c r="R26" s="23">
        <v>-821803803</v>
      </c>
      <c r="S26" s="23"/>
      <c r="T26" s="23"/>
      <c r="U26" s="23"/>
      <c r="V26" s="23"/>
      <c r="W26" s="23">
        <v>-2750866047</v>
      </c>
      <c r="X26" s="23">
        <v>-2635668804</v>
      </c>
      <c r="Y26" s="23">
        <v>-115197243</v>
      </c>
      <c r="Z26" s="24">
        <v>4.37</v>
      </c>
      <c r="AA26" s="25">
        <v>-4607960120</v>
      </c>
    </row>
    <row r="27" spans="1:27" ht="12.75">
      <c r="A27" s="27" t="s">
        <v>51</v>
      </c>
      <c r="B27" s="28"/>
      <c r="C27" s="29">
        <f aca="true" t="shared" si="1" ref="C27:Y27">SUM(C21:C26)</f>
        <v>-3004271850</v>
      </c>
      <c r="D27" s="29">
        <f>SUM(D21:D26)</f>
        <v>0</v>
      </c>
      <c r="E27" s="30">
        <f t="shared" si="1"/>
        <v>-5346202807</v>
      </c>
      <c r="F27" s="31">
        <f t="shared" si="1"/>
        <v>-4465082698</v>
      </c>
      <c r="G27" s="31">
        <f t="shared" si="1"/>
        <v>-149966024</v>
      </c>
      <c r="H27" s="31">
        <f t="shared" si="1"/>
        <v>-219904274</v>
      </c>
      <c r="I27" s="31">
        <f t="shared" si="1"/>
        <v>-361022769</v>
      </c>
      <c r="J27" s="31">
        <f t="shared" si="1"/>
        <v>-730893067</v>
      </c>
      <c r="K27" s="31">
        <f t="shared" si="1"/>
        <v>-329386928</v>
      </c>
      <c r="L27" s="31">
        <f t="shared" si="1"/>
        <v>-401050901</v>
      </c>
      <c r="M27" s="31">
        <f t="shared" si="1"/>
        <v>-460037090</v>
      </c>
      <c r="N27" s="31">
        <f t="shared" si="1"/>
        <v>-1190474919</v>
      </c>
      <c r="O27" s="31">
        <f t="shared" si="1"/>
        <v>-177486992</v>
      </c>
      <c r="P27" s="31">
        <f t="shared" si="1"/>
        <v>-323229819</v>
      </c>
      <c r="Q27" s="31">
        <f t="shared" si="1"/>
        <v>-317248001</v>
      </c>
      <c r="R27" s="31">
        <f t="shared" si="1"/>
        <v>-817964812</v>
      </c>
      <c r="S27" s="31">
        <f t="shared" si="1"/>
        <v>0</v>
      </c>
      <c r="T27" s="31">
        <f t="shared" si="1"/>
        <v>0</v>
      </c>
      <c r="U27" s="31">
        <f t="shared" si="1"/>
        <v>0</v>
      </c>
      <c r="V27" s="31">
        <f t="shared" si="1"/>
        <v>0</v>
      </c>
      <c r="W27" s="31">
        <f t="shared" si="1"/>
        <v>-2739332798</v>
      </c>
      <c r="X27" s="31">
        <f t="shared" si="1"/>
        <v>-2583570067</v>
      </c>
      <c r="Y27" s="31">
        <f t="shared" si="1"/>
        <v>-155762731</v>
      </c>
      <c r="Z27" s="32">
        <f>+IF(X27&lt;&gt;0,+(Y27/X27)*100,0)</f>
        <v>6.0289725829216305</v>
      </c>
      <c r="AA27" s="33">
        <f>SUM(AA21:AA26)</f>
        <v>-4465082698</v>
      </c>
    </row>
    <row r="28" spans="1:27" ht="4.5" customHeight="1">
      <c r="A28" s="34"/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2.75">
      <c r="A29" s="13" t="s">
        <v>52</v>
      </c>
      <c r="B29" s="20"/>
      <c r="C29" s="21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2.75">
      <c r="A30" s="13" t="s">
        <v>32</v>
      </c>
      <c r="B30" s="20"/>
      <c r="C30" s="21"/>
      <c r="D30" s="21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5"/>
    </row>
    <row r="31" spans="1:27" ht="12.75">
      <c r="A31" s="26" t="s">
        <v>53</v>
      </c>
      <c r="B31" s="20"/>
      <c r="C31" s="21"/>
      <c r="D31" s="21"/>
      <c r="E31" s="22">
        <v>2</v>
      </c>
      <c r="F31" s="23">
        <v>2</v>
      </c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>
        <v>2</v>
      </c>
      <c r="Y31" s="23">
        <v>-2</v>
      </c>
      <c r="Z31" s="24">
        <v>-100</v>
      </c>
      <c r="AA31" s="25">
        <v>2</v>
      </c>
    </row>
    <row r="32" spans="1:27" ht="12.75">
      <c r="A32" s="26" t="s">
        <v>54</v>
      </c>
      <c r="B32" s="20"/>
      <c r="C32" s="21">
        <v>103892448</v>
      </c>
      <c r="D32" s="21"/>
      <c r="E32" s="22">
        <v>255000000</v>
      </c>
      <c r="F32" s="23">
        <v>255000000</v>
      </c>
      <c r="G32" s="23">
        <v>1641788</v>
      </c>
      <c r="H32" s="23"/>
      <c r="I32" s="23"/>
      <c r="J32" s="23">
        <v>1641788</v>
      </c>
      <c r="K32" s="23"/>
      <c r="L32" s="23"/>
      <c r="M32" s="23"/>
      <c r="N32" s="23"/>
      <c r="O32" s="23"/>
      <c r="P32" s="23"/>
      <c r="Q32" s="23">
        <v>235000000</v>
      </c>
      <c r="R32" s="23">
        <v>235000000</v>
      </c>
      <c r="S32" s="23"/>
      <c r="T32" s="23"/>
      <c r="U32" s="23"/>
      <c r="V32" s="23"/>
      <c r="W32" s="23">
        <v>236641788</v>
      </c>
      <c r="X32" s="23">
        <v>235000000</v>
      </c>
      <c r="Y32" s="23">
        <v>1641788</v>
      </c>
      <c r="Z32" s="24">
        <v>0.7</v>
      </c>
      <c r="AA32" s="25">
        <v>255000000</v>
      </c>
    </row>
    <row r="33" spans="1:27" ht="12.75">
      <c r="A33" s="26" t="s">
        <v>55</v>
      </c>
      <c r="B33" s="20"/>
      <c r="C33" s="21">
        <v>3003295</v>
      </c>
      <c r="D33" s="21"/>
      <c r="E33" s="22">
        <v>12529001</v>
      </c>
      <c r="F33" s="23">
        <v>12529000</v>
      </c>
      <c r="G33" s="23">
        <v>-4375248</v>
      </c>
      <c r="H33" s="40">
        <v>588678</v>
      </c>
      <c r="I33" s="40">
        <v>528036</v>
      </c>
      <c r="J33" s="40">
        <v>-3258534</v>
      </c>
      <c r="K33" s="23">
        <v>521905</v>
      </c>
      <c r="L33" s="23">
        <v>460351</v>
      </c>
      <c r="M33" s="23">
        <v>793465</v>
      </c>
      <c r="N33" s="23">
        <v>1775721</v>
      </c>
      <c r="O33" s="40">
        <v>304974</v>
      </c>
      <c r="P33" s="40">
        <v>1397779</v>
      </c>
      <c r="Q33" s="40">
        <v>512017</v>
      </c>
      <c r="R33" s="23">
        <v>2214770</v>
      </c>
      <c r="S33" s="23"/>
      <c r="T33" s="23"/>
      <c r="U33" s="23"/>
      <c r="V33" s="40"/>
      <c r="W33" s="40">
        <v>731957</v>
      </c>
      <c r="X33" s="40">
        <v>7496338</v>
      </c>
      <c r="Y33" s="23">
        <v>-6764381</v>
      </c>
      <c r="Z33" s="24">
        <v>-90.24</v>
      </c>
      <c r="AA33" s="25">
        <v>12529000</v>
      </c>
    </row>
    <row r="34" spans="1:27" ht="12.75">
      <c r="A34" s="13" t="s">
        <v>40</v>
      </c>
      <c r="B34" s="20"/>
      <c r="C34" s="21"/>
      <c r="D34" s="21"/>
      <c r="E34" s="22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4"/>
      <c r="AA34" s="25"/>
    </row>
    <row r="35" spans="1:27" ht="12.75">
      <c r="A35" s="26" t="s">
        <v>56</v>
      </c>
      <c r="B35" s="20"/>
      <c r="C35" s="21">
        <v>-129414241</v>
      </c>
      <c r="D35" s="21"/>
      <c r="E35" s="22">
        <v>-121877654</v>
      </c>
      <c r="F35" s="23">
        <v>-347922764</v>
      </c>
      <c r="G35" s="23">
        <v>244920</v>
      </c>
      <c r="H35" s="23">
        <v>-152342</v>
      </c>
      <c r="I35" s="23">
        <v>-11814052</v>
      </c>
      <c r="J35" s="23">
        <v>-11721474</v>
      </c>
      <c r="K35" s="23">
        <v>-23454478</v>
      </c>
      <c r="L35" s="23">
        <v>-812705</v>
      </c>
      <c r="M35" s="23">
        <v>-90778775</v>
      </c>
      <c r="N35" s="23">
        <v>-115045958</v>
      </c>
      <c r="O35" s="23">
        <v>-2910628</v>
      </c>
      <c r="P35" s="23">
        <v>-742218</v>
      </c>
      <c r="Q35" s="23">
        <v>-4124145</v>
      </c>
      <c r="R35" s="23">
        <v>-7776991</v>
      </c>
      <c r="S35" s="23"/>
      <c r="T35" s="23"/>
      <c r="U35" s="23"/>
      <c r="V35" s="23"/>
      <c r="W35" s="23">
        <v>-134544423</v>
      </c>
      <c r="X35" s="23">
        <v>-250446907</v>
      </c>
      <c r="Y35" s="23">
        <v>115902484</v>
      </c>
      <c r="Z35" s="24">
        <v>-46.28</v>
      </c>
      <c r="AA35" s="25">
        <v>-347922764</v>
      </c>
    </row>
    <row r="36" spans="1:27" ht="12.75">
      <c r="A36" s="27" t="s">
        <v>57</v>
      </c>
      <c r="B36" s="28"/>
      <c r="C36" s="29">
        <f aca="true" t="shared" si="2" ref="C36:Y36">SUM(C31:C35)</f>
        <v>-22518498</v>
      </c>
      <c r="D36" s="29">
        <f>SUM(D31:D35)</f>
        <v>0</v>
      </c>
      <c r="E36" s="30">
        <f t="shared" si="2"/>
        <v>145651349</v>
      </c>
      <c r="F36" s="31">
        <f t="shared" si="2"/>
        <v>-80393762</v>
      </c>
      <c r="G36" s="31">
        <f t="shared" si="2"/>
        <v>-2488540</v>
      </c>
      <c r="H36" s="31">
        <f t="shared" si="2"/>
        <v>436336</v>
      </c>
      <c r="I36" s="31">
        <f t="shared" si="2"/>
        <v>-11286016</v>
      </c>
      <c r="J36" s="31">
        <f t="shared" si="2"/>
        <v>-13338220</v>
      </c>
      <c r="K36" s="31">
        <f t="shared" si="2"/>
        <v>-22932573</v>
      </c>
      <c r="L36" s="31">
        <f t="shared" si="2"/>
        <v>-352354</v>
      </c>
      <c r="M36" s="31">
        <f t="shared" si="2"/>
        <v>-89985310</v>
      </c>
      <c r="N36" s="31">
        <f t="shared" si="2"/>
        <v>-113270237</v>
      </c>
      <c r="O36" s="31">
        <f t="shared" si="2"/>
        <v>-2605654</v>
      </c>
      <c r="P36" s="31">
        <f t="shared" si="2"/>
        <v>655561</v>
      </c>
      <c r="Q36" s="31">
        <f t="shared" si="2"/>
        <v>231387872</v>
      </c>
      <c r="R36" s="31">
        <f t="shared" si="2"/>
        <v>229437779</v>
      </c>
      <c r="S36" s="31">
        <f t="shared" si="2"/>
        <v>0</v>
      </c>
      <c r="T36" s="31">
        <f t="shared" si="2"/>
        <v>0</v>
      </c>
      <c r="U36" s="31">
        <f t="shared" si="2"/>
        <v>0</v>
      </c>
      <c r="V36" s="31">
        <f t="shared" si="2"/>
        <v>0</v>
      </c>
      <c r="W36" s="31">
        <f t="shared" si="2"/>
        <v>102829322</v>
      </c>
      <c r="X36" s="31">
        <f t="shared" si="2"/>
        <v>-7950567</v>
      </c>
      <c r="Y36" s="31">
        <f t="shared" si="2"/>
        <v>110779889</v>
      </c>
      <c r="Z36" s="32">
        <f>+IF(X36&lt;&gt;0,+(Y36/X36)*100,0)</f>
        <v>-1393.3583479014767</v>
      </c>
      <c r="AA36" s="33">
        <f>SUM(AA31:AA35)</f>
        <v>-80393762</v>
      </c>
    </row>
    <row r="37" spans="1:27" ht="4.5" customHeight="1">
      <c r="A37" s="34"/>
      <c r="B37" s="20"/>
      <c r="C37" s="21"/>
      <c r="D37" s="21"/>
      <c r="E37" s="22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4"/>
      <c r="AA37" s="25"/>
    </row>
    <row r="38" spans="1:27" ht="12.75">
      <c r="A38" s="13" t="s">
        <v>58</v>
      </c>
      <c r="B38" s="20"/>
      <c r="C38" s="35">
        <f aca="true" t="shared" si="3" ref="C38:Y38">+C17+C27+C36</f>
        <v>137485023</v>
      </c>
      <c r="D38" s="35">
        <f>+D17+D27+D36</f>
        <v>0</v>
      </c>
      <c r="E38" s="36">
        <f t="shared" si="3"/>
        <v>440412580</v>
      </c>
      <c r="F38" s="37">
        <f t="shared" si="3"/>
        <v>538382399</v>
      </c>
      <c r="G38" s="37">
        <f t="shared" si="3"/>
        <v>938258532</v>
      </c>
      <c r="H38" s="37">
        <f t="shared" si="3"/>
        <v>-101311835</v>
      </c>
      <c r="I38" s="37">
        <f t="shared" si="3"/>
        <v>-301440662</v>
      </c>
      <c r="J38" s="37">
        <f t="shared" si="3"/>
        <v>535506035</v>
      </c>
      <c r="K38" s="37">
        <f t="shared" si="3"/>
        <v>-525339353</v>
      </c>
      <c r="L38" s="37">
        <f t="shared" si="3"/>
        <v>-667614140</v>
      </c>
      <c r="M38" s="37">
        <f t="shared" si="3"/>
        <v>1344806992</v>
      </c>
      <c r="N38" s="37">
        <f t="shared" si="3"/>
        <v>151853499</v>
      </c>
      <c r="O38" s="37">
        <f t="shared" si="3"/>
        <v>-386835326</v>
      </c>
      <c r="P38" s="37">
        <f t="shared" si="3"/>
        <v>-729398139</v>
      </c>
      <c r="Q38" s="37">
        <f t="shared" si="3"/>
        <v>1488451290</v>
      </c>
      <c r="R38" s="37">
        <f t="shared" si="3"/>
        <v>372217825</v>
      </c>
      <c r="S38" s="37">
        <f t="shared" si="3"/>
        <v>0</v>
      </c>
      <c r="T38" s="37">
        <f t="shared" si="3"/>
        <v>0</v>
      </c>
      <c r="U38" s="37">
        <f t="shared" si="3"/>
        <v>0</v>
      </c>
      <c r="V38" s="37">
        <f t="shared" si="3"/>
        <v>0</v>
      </c>
      <c r="W38" s="37">
        <f t="shared" si="3"/>
        <v>1059577359</v>
      </c>
      <c r="X38" s="37">
        <f t="shared" si="3"/>
        <v>3778208657</v>
      </c>
      <c r="Y38" s="37">
        <f t="shared" si="3"/>
        <v>-2718631298</v>
      </c>
      <c r="Z38" s="38">
        <f>+IF(X38&lt;&gt;0,+(Y38/X38)*100,0)</f>
        <v>-71.95556267023821</v>
      </c>
      <c r="AA38" s="39">
        <f>+AA17+AA27+AA36</f>
        <v>538382399</v>
      </c>
    </row>
    <row r="39" spans="1:27" ht="12.75">
      <c r="A39" s="26" t="s">
        <v>59</v>
      </c>
      <c r="B39" s="20"/>
      <c r="C39" s="35">
        <v>2043363696</v>
      </c>
      <c r="D39" s="35"/>
      <c r="E39" s="36">
        <v>2258551431</v>
      </c>
      <c r="F39" s="37">
        <v>2130356562</v>
      </c>
      <c r="G39" s="37">
        <v>1981575803</v>
      </c>
      <c r="H39" s="37">
        <v>2919834335</v>
      </c>
      <c r="I39" s="37">
        <v>2818522500</v>
      </c>
      <c r="J39" s="37">
        <v>1981575803</v>
      </c>
      <c r="K39" s="37">
        <v>2517081838</v>
      </c>
      <c r="L39" s="37">
        <v>1991742485</v>
      </c>
      <c r="M39" s="37">
        <v>1324128345</v>
      </c>
      <c r="N39" s="37">
        <v>2517081838</v>
      </c>
      <c r="O39" s="37">
        <v>2668935337</v>
      </c>
      <c r="P39" s="37">
        <v>2464884748</v>
      </c>
      <c r="Q39" s="37">
        <v>1038828281</v>
      </c>
      <c r="R39" s="37">
        <v>2668935337</v>
      </c>
      <c r="S39" s="37"/>
      <c r="T39" s="37"/>
      <c r="U39" s="37"/>
      <c r="V39" s="37"/>
      <c r="W39" s="37">
        <v>1981575803</v>
      </c>
      <c r="X39" s="37">
        <v>2130356562</v>
      </c>
      <c r="Y39" s="37">
        <v>-148780759</v>
      </c>
      <c r="Z39" s="38">
        <v>-6.98</v>
      </c>
      <c r="AA39" s="39">
        <v>2130356562</v>
      </c>
    </row>
    <row r="40" spans="1:27" ht="12.75">
      <c r="A40" s="45" t="s">
        <v>60</v>
      </c>
      <c r="B40" s="46"/>
      <c r="C40" s="47">
        <v>2180848720</v>
      </c>
      <c r="D40" s="47"/>
      <c r="E40" s="48">
        <v>2698964010</v>
      </c>
      <c r="F40" s="49">
        <v>2668738957</v>
      </c>
      <c r="G40" s="49">
        <v>2919834335</v>
      </c>
      <c r="H40" s="49">
        <v>2818522500</v>
      </c>
      <c r="I40" s="49">
        <v>2517081838</v>
      </c>
      <c r="J40" s="49">
        <v>2517081838</v>
      </c>
      <c r="K40" s="49">
        <v>1991742485</v>
      </c>
      <c r="L40" s="49">
        <v>1324128345</v>
      </c>
      <c r="M40" s="49">
        <v>2668935337</v>
      </c>
      <c r="N40" s="49">
        <v>2668935337</v>
      </c>
      <c r="O40" s="49">
        <v>2282100011</v>
      </c>
      <c r="P40" s="49">
        <v>1735486609</v>
      </c>
      <c r="Q40" s="49">
        <v>2527279571</v>
      </c>
      <c r="R40" s="49">
        <v>3041153162</v>
      </c>
      <c r="S40" s="49"/>
      <c r="T40" s="49"/>
      <c r="U40" s="49"/>
      <c r="V40" s="49"/>
      <c r="W40" s="49">
        <v>3041153162</v>
      </c>
      <c r="X40" s="49">
        <v>5908565215</v>
      </c>
      <c r="Y40" s="49">
        <v>-2867412053</v>
      </c>
      <c r="Z40" s="50">
        <v>-48.53</v>
      </c>
      <c r="AA40" s="51">
        <v>2668738957</v>
      </c>
    </row>
    <row r="41" spans="1:27" ht="12.75">
      <c r="A41" s="52" t="s">
        <v>88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  <row r="42" spans="1:27" ht="12.75">
      <c r="A42" s="54" t="s">
        <v>89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</row>
    <row r="43" spans="1:27" ht="12.75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4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2" t="s">
        <v>62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90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2.7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2.7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2.75">
      <c r="A6" s="26" t="s">
        <v>33</v>
      </c>
      <c r="B6" s="20"/>
      <c r="C6" s="21">
        <v>64262938</v>
      </c>
      <c r="D6" s="21"/>
      <c r="E6" s="22">
        <v>65450000</v>
      </c>
      <c r="F6" s="23">
        <v>65450001</v>
      </c>
      <c r="G6" s="23">
        <v>5899498</v>
      </c>
      <c r="H6" s="23">
        <v>4978525</v>
      </c>
      <c r="I6" s="23">
        <v>5223996</v>
      </c>
      <c r="J6" s="23">
        <v>16102019</v>
      </c>
      <c r="K6" s="23">
        <v>6668326</v>
      </c>
      <c r="L6" s="23">
        <v>5644507</v>
      </c>
      <c r="M6" s="23">
        <v>5456380</v>
      </c>
      <c r="N6" s="23">
        <v>17769213</v>
      </c>
      <c r="O6" s="23">
        <v>4683388</v>
      </c>
      <c r="P6" s="23">
        <v>7208596</v>
      </c>
      <c r="Q6" s="23">
        <v>5765875</v>
      </c>
      <c r="R6" s="23">
        <v>17657859</v>
      </c>
      <c r="S6" s="23"/>
      <c r="T6" s="23"/>
      <c r="U6" s="23"/>
      <c r="V6" s="23"/>
      <c r="W6" s="23">
        <v>51529091</v>
      </c>
      <c r="X6" s="23">
        <v>51070428</v>
      </c>
      <c r="Y6" s="23">
        <v>458663</v>
      </c>
      <c r="Z6" s="24">
        <v>0.9</v>
      </c>
      <c r="AA6" s="25">
        <v>65450001</v>
      </c>
    </row>
    <row r="7" spans="1:27" ht="12.75">
      <c r="A7" s="26" t="s">
        <v>34</v>
      </c>
      <c r="B7" s="20"/>
      <c r="C7" s="21">
        <v>421809463</v>
      </c>
      <c r="D7" s="21"/>
      <c r="E7" s="22">
        <v>441049071</v>
      </c>
      <c r="F7" s="23">
        <v>441049073</v>
      </c>
      <c r="G7" s="23">
        <v>37528325</v>
      </c>
      <c r="H7" s="23">
        <v>50440596</v>
      </c>
      <c r="I7" s="23">
        <v>51515700</v>
      </c>
      <c r="J7" s="23">
        <v>139484621</v>
      </c>
      <c r="K7" s="23">
        <v>44917086</v>
      </c>
      <c r="L7" s="23">
        <v>40373096</v>
      </c>
      <c r="M7" s="23">
        <v>55527678</v>
      </c>
      <c r="N7" s="23">
        <v>140817860</v>
      </c>
      <c r="O7" s="23">
        <v>35330890</v>
      </c>
      <c r="P7" s="23">
        <v>38126383</v>
      </c>
      <c r="Q7" s="23">
        <v>34586441</v>
      </c>
      <c r="R7" s="23">
        <v>108043714</v>
      </c>
      <c r="S7" s="23"/>
      <c r="T7" s="23"/>
      <c r="U7" s="23"/>
      <c r="V7" s="23"/>
      <c r="W7" s="23">
        <v>388346195</v>
      </c>
      <c r="X7" s="23">
        <v>387823968</v>
      </c>
      <c r="Y7" s="23">
        <v>522227</v>
      </c>
      <c r="Z7" s="24">
        <v>0.13</v>
      </c>
      <c r="AA7" s="25">
        <v>441049073</v>
      </c>
    </row>
    <row r="8" spans="1:27" ht="12.75">
      <c r="A8" s="26" t="s">
        <v>35</v>
      </c>
      <c r="B8" s="20"/>
      <c r="C8" s="21">
        <v>73149131</v>
      </c>
      <c r="D8" s="21"/>
      <c r="E8" s="22">
        <v>51273765</v>
      </c>
      <c r="F8" s="23">
        <v>51273764</v>
      </c>
      <c r="G8" s="23">
        <v>10399152</v>
      </c>
      <c r="H8" s="23">
        <v>-1611419</v>
      </c>
      <c r="I8" s="23">
        <v>6667687</v>
      </c>
      <c r="J8" s="23">
        <v>15455420</v>
      </c>
      <c r="K8" s="23">
        <v>7502675</v>
      </c>
      <c r="L8" s="23">
        <v>8138783</v>
      </c>
      <c r="M8" s="23">
        <v>11178505</v>
      </c>
      <c r="N8" s="23">
        <v>26819963</v>
      </c>
      <c r="O8" s="23">
        <v>9383146</v>
      </c>
      <c r="P8" s="23">
        <v>4978668</v>
      </c>
      <c r="Q8" s="23">
        <v>13511431</v>
      </c>
      <c r="R8" s="23">
        <v>27873245</v>
      </c>
      <c r="S8" s="23"/>
      <c r="T8" s="23"/>
      <c r="U8" s="23"/>
      <c r="V8" s="23"/>
      <c r="W8" s="23">
        <v>70148628</v>
      </c>
      <c r="X8" s="23">
        <v>53669926</v>
      </c>
      <c r="Y8" s="23">
        <v>16478702</v>
      </c>
      <c r="Z8" s="24">
        <v>30.7</v>
      </c>
      <c r="AA8" s="25">
        <v>51273764</v>
      </c>
    </row>
    <row r="9" spans="1:27" ht="12.75">
      <c r="A9" s="26" t="s">
        <v>36</v>
      </c>
      <c r="B9" s="20"/>
      <c r="C9" s="21">
        <v>337295055</v>
      </c>
      <c r="D9" s="21"/>
      <c r="E9" s="22">
        <v>324389851</v>
      </c>
      <c r="F9" s="23">
        <v>324389850</v>
      </c>
      <c r="G9" s="23">
        <v>146309000</v>
      </c>
      <c r="H9" s="23">
        <v>487000</v>
      </c>
      <c r="I9" s="23"/>
      <c r="J9" s="23">
        <v>146796000</v>
      </c>
      <c r="K9" s="23"/>
      <c r="L9" s="23">
        <v>2687000</v>
      </c>
      <c r="M9" s="23">
        <v>87576000</v>
      </c>
      <c r="N9" s="23">
        <v>90263000</v>
      </c>
      <c r="O9" s="23"/>
      <c r="P9" s="23"/>
      <c r="Q9" s="23">
        <v>86059850</v>
      </c>
      <c r="R9" s="23">
        <v>86059850</v>
      </c>
      <c r="S9" s="23"/>
      <c r="T9" s="23"/>
      <c r="U9" s="23"/>
      <c r="V9" s="23"/>
      <c r="W9" s="23">
        <v>323118850</v>
      </c>
      <c r="X9" s="23">
        <v>324389808</v>
      </c>
      <c r="Y9" s="23">
        <v>-1270958</v>
      </c>
      <c r="Z9" s="24">
        <v>-0.39</v>
      </c>
      <c r="AA9" s="25">
        <v>324389850</v>
      </c>
    </row>
    <row r="10" spans="1:27" ht="12.75">
      <c r="A10" s="26" t="s">
        <v>37</v>
      </c>
      <c r="B10" s="20"/>
      <c r="C10" s="21">
        <v>91631451</v>
      </c>
      <c r="D10" s="21"/>
      <c r="E10" s="22">
        <v>92307150</v>
      </c>
      <c r="F10" s="23">
        <v>92307498</v>
      </c>
      <c r="G10" s="23">
        <v>45678000</v>
      </c>
      <c r="H10" s="23"/>
      <c r="I10" s="23"/>
      <c r="J10" s="23">
        <v>45678000</v>
      </c>
      <c r="K10" s="23">
        <v>2000000</v>
      </c>
      <c r="L10" s="23"/>
      <c r="M10" s="23">
        <v>29485000</v>
      </c>
      <c r="N10" s="23">
        <v>31485000</v>
      </c>
      <c r="O10" s="23"/>
      <c r="P10" s="23">
        <v>2000000</v>
      </c>
      <c r="Q10" s="23">
        <v>78144150</v>
      </c>
      <c r="R10" s="23">
        <v>80144150</v>
      </c>
      <c r="S10" s="23"/>
      <c r="T10" s="23"/>
      <c r="U10" s="23"/>
      <c r="V10" s="23"/>
      <c r="W10" s="23">
        <v>157307150</v>
      </c>
      <c r="X10" s="23">
        <v>92307498</v>
      </c>
      <c r="Y10" s="23">
        <v>64999652</v>
      </c>
      <c r="Z10" s="24">
        <v>70.42</v>
      </c>
      <c r="AA10" s="25">
        <v>92307498</v>
      </c>
    </row>
    <row r="11" spans="1:27" ht="12.75">
      <c r="A11" s="26" t="s">
        <v>38</v>
      </c>
      <c r="B11" s="20"/>
      <c r="C11" s="21">
        <v>6850014</v>
      </c>
      <c r="D11" s="21"/>
      <c r="E11" s="22">
        <v>10501000</v>
      </c>
      <c r="F11" s="23">
        <v>10501001</v>
      </c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>
        <v>2489080</v>
      </c>
      <c r="Y11" s="23">
        <v>-2489080</v>
      </c>
      <c r="Z11" s="24">
        <v>-100</v>
      </c>
      <c r="AA11" s="25">
        <v>10501001</v>
      </c>
    </row>
    <row r="12" spans="1:27" ht="12.75">
      <c r="A12" s="26" t="s">
        <v>39</v>
      </c>
      <c r="B12" s="20"/>
      <c r="C12" s="21"/>
      <c r="D12" s="21"/>
      <c r="E12" s="22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4"/>
      <c r="AA12" s="25"/>
    </row>
    <row r="13" spans="1:27" ht="12.75">
      <c r="A13" s="13" t="s">
        <v>40</v>
      </c>
      <c r="B13" s="20"/>
      <c r="C13" s="21"/>
      <c r="D13" s="21"/>
      <c r="E13" s="22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4"/>
      <c r="AA13" s="25"/>
    </row>
    <row r="14" spans="1:27" ht="12.75">
      <c r="A14" s="26" t="s">
        <v>41</v>
      </c>
      <c r="B14" s="20"/>
      <c r="C14" s="21">
        <v>-772510991</v>
      </c>
      <c r="D14" s="21"/>
      <c r="E14" s="22">
        <v>-814596373</v>
      </c>
      <c r="F14" s="23">
        <v>-814596795</v>
      </c>
      <c r="G14" s="23">
        <v>-101938228</v>
      </c>
      <c r="H14" s="23">
        <v>-95427628</v>
      </c>
      <c r="I14" s="23">
        <v>-98250059</v>
      </c>
      <c r="J14" s="23">
        <v>-295615915</v>
      </c>
      <c r="K14" s="23">
        <v>-76255454</v>
      </c>
      <c r="L14" s="23">
        <v>-51407800</v>
      </c>
      <c r="M14" s="23">
        <v>-117506817</v>
      </c>
      <c r="N14" s="23">
        <v>-245170071</v>
      </c>
      <c r="O14" s="23">
        <v>-68233109</v>
      </c>
      <c r="P14" s="23">
        <v>-61565773</v>
      </c>
      <c r="Q14" s="23">
        <v>-84603879</v>
      </c>
      <c r="R14" s="23">
        <v>-214402761</v>
      </c>
      <c r="S14" s="23"/>
      <c r="T14" s="23"/>
      <c r="U14" s="23"/>
      <c r="V14" s="23"/>
      <c r="W14" s="23">
        <v>-755188747</v>
      </c>
      <c r="X14" s="23">
        <v>-719903562</v>
      </c>
      <c r="Y14" s="23">
        <v>-35285185</v>
      </c>
      <c r="Z14" s="24">
        <v>4.9</v>
      </c>
      <c r="AA14" s="25">
        <v>-814596795</v>
      </c>
    </row>
    <row r="15" spans="1:27" ht="12.75">
      <c r="A15" s="26" t="s">
        <v>42</v>
      </c>
      <c r="B15" s="20"/>
      <c r="C15" s="21">
        <v>-10704593</v>
      </c>
      <c r="D15" s="21"/>
      <c r="E15" s="22">
        <v>-14876686</v>
      </c>
      <c r="F15" s="23">
        <v>-14876263</v>
      </c>
      <c r="G15" s="23">
        <v>-201586</v>
      </c>
      <c r="H15" s="23">
        <v>-200968</v>
      </c>
      <c r="I15" s="23"/>
      <c r="J15" s="23">
        <v>-402554</v>
      </c>
      <c r="K15" s="23">
        <v>-1307230</v>
      </c>
      <c r="L15" s="23">
        <v>-2633950</v>
      </c>
      <c r="M15" s="23">
        <v>-1599690</v>
      </c>
      <c r="N15" s="23">
        <v>-5540870</v>
      </c>
      <c r="O15" s="23">
        <v>-570288</v>
      </c>
      <c r="P15" s="23">
        <v>-177692</v>
      </c>
      <c r="Q15" s="23">
        <v>-570680</v>
      </c>
      <c r="R15" s="23">
        <v>-1318660</v>
      </c>
      <c r="S15" s="23"/>
      <c r="T15" s="23"/>
      <c r="U15" s="23"/>
      <c r="V15" s="23"/>
      <c r="W15" s="23">
        <v>-7262084</v>
      </c>
      <c r="X15" s="23">
        <v>-5943424</v>
      </c>
      <c r="Y15" s="23">
        <v>-1318660</v>
      </c>
      <c r="Z15" s="24">
        <v>22.19</v>
      </c>
      <c r="AA15" s="25">
        <v>-14876263</v>
      </c>
    </row>
    <row r="16" spans="1:27" ht="12.75">
      <c r="A16" s="26" t="s">
        <v>43</v>
      </c>
      <c r="B16" s="20"/>
      <c r="C16" s="21">
        <v>-130745851</v>
      </c>
      <c r="D16" s="21"/>
      <c r="E16" s="22">
        <v>-35673500</v>
      </c>
      <c r="F16" s="23">
        <v>-35673499</v>
      </c>
      <c r="G16" s="23">
        <v>-864589</v>
      </c>
      <c r="H16" s="23">
        <v>-4720741</v>
      </c>
      <c r="I16" s="23">
        <v>-8060713</v>
      </c>
      <c r="J16" s="23">
        <v>-13646043</v>
      </c>
      <c r="K16" s="23">
        <v>-1283631</v>
      </c>
      <c r="L16" s="23">
        <v>-1602415</v>
      </c>
      <c r="M16" s="23">
        <v>-2390390</v>
      </c>
      <c r="N16" s="23">
        <v>-5276436</v>
      </c>
      <c r="O16" s="23">
        <v>-1877629</v>
      </c>
      <c r="P16" s="23">
        <v>-1362957</v>
      </c>
      <c r="Q16" s="23">
        <v>-4899719</v>
      </c>
      <c r="R16" s="23">
        <v>-8140305</v>
      </c>
      <c r="S16" s="23"/>
      <c r="T16" s="23"/>
      <c r="U16" s="23"/>
      <c r="V16" s="23"/>
      <c r="W16" s="23">
        <v>-27062784</v>
      </c>
      <c r="X16" s="23">
        <v>-24164116</v>
      </c>
      <c r="Y16" s="23">
        <v>-2898668</v>
      </c>
      <c r="Z16" s="24">
        <v>12</v>
      </c>
      <c r="AA16" s="25">
        <v>-35673499</v>
      </c>
    </row>
    <row r="17" spans="1:27" ht="12.75">
      <c r="A17" s="27" t="s">
        <v>44</v>
      </c>
      <c r="B17" s="28"/>
      <c r="C17" s="29">
        <f aca="true" t="shared" si="0" ref="C17:Y17">SUM(C6:C16)</f>
        <v>81036617</v>
      </c>
      <c r="D17" s="29">
        <f>SUM(D6:D16)</f>
        <v>0</v>
      </c>
      <c r="E17" s="30">
        <f t="shared" si="0"/>
        <v>119824278</v>
      </c>
      <c r="F17" s="31">
        <f t="shared" si="0"/>
        <v>119824630</v>
      </c>
      <c r="G17" s="31">
        <f t="shared" si="0"/>
        <v>142809572</v>
      </c>
      <c r="H17" s="31">
        <f t="shared" si="0"/>
        <v>-46054635</v>
      </c>
      <c r="I17" s="31">
        <f t="shared" si="0"/>
        <v>-42903389</v>
      </c>
      <c r="J17" s="31">
        <f t="shared" si="0"/>
        <v>53851548</v>
      </c>
      <c r="K17" s="31">
        <f t="shared" si="0"/>
        <v>-17758228</v>
      </c>
      <c r="L17" s="31">
        <f t="shared" si="0"/>
        <v>1199221</v>
      </c>
      <c r="M17" s="31">
        <f t="shared" si="0"/>
        <v>67726666</v>
      </c>
      <c r="N17" s="31">
        <f t="shared" si="0"/>
        <v>51167659</v>
      </c>
      <c r="O17" s="31">
        <f t="shared" si="0"/>
        <v>-21283602</v>
      </c>
      <c r="P17" s="31">
        <f t="shared" si="0"/>
        <v>-10792775</v>
      </c>
      <c r="Q17" s="31">
        <f t="shared" si="0"/>
        <v>127993469</v>
      </c>
      <c r="R17" s="31">
        <f t="shared" si="0"/>
        <v>95917092</v>
      </c>
      <c r="S17" s="31">
        <f t="shared" si="0"/>
        <v>0</v>
      </c>
      <c r="T17" s="31">
        <f t="shared" si="0"/>
        <v>0</v>
      </c>
      <c r="U17" s="31">
        <f t="shared" si="0"/>
        <v>0</v>
      </c>
      <c r="V17" s="31">
        <f t="shared" si="0"/>
        <v>0</v>
      </c>
      <c r="W17" s="31">
        <f t="shared" si="0"/>
        <v>200936299</v>
      </c>
      <c r="X17" s="31">
        <f t="shared" si="0"/>
        <v>161739606</v>
      </c>
      <c r="Y17" s="31">
        <f t="shared" si="0"/>
        <v>39196693</v>
      </c>
      <c r="Z17" s="32">
        <f>+IF(X17&lt;&gt;0,+(Y17/X17)*100,0)</f>
        <v>24.234443232166647</v>
      </c>
      <c r="AA17" s="33">
        <f>SUM(AA6:AA16)</f>
        <v>119824630</v>
      </c>
    </row>
    <row r="18" spans="1:27" ht="4.5" customHeight="1">
      <c r="A18" s="34"/>
      <c r="B18" s="20"/>
      <c r="C18" s="21"/>
      <c r="D18" s="21"/>
      <c r="E18" s="22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4"/>
      <c r="AA18" s="25"/>
    </row>
    <row r="19" spans="1:27" ht="12.75">
      <c r="A19" s="13" t="s">
        <v>45</v>
      </c>
      <c r="B19" s="20"/>
      <c r="C19" s="21"/>
      <c r="D19" s="21"/>
      <c r="E19" s="22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4"/>
      <c r="AA19" s="25"/>
    </row>
    <row r="20" spans="1:27" ht="12.75">
      <c r="A20" s="13" t="s">
        <v>32</v>
      </c>
      <c r="B20" s="20"/>
      <c r="C20" s="35"/>
      <c r="D20" s="35"/>
      <c r="E20" s="36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8"/>
      <c r="AA20" s="39"/>
    </row>
    <row r="21" spans="1:27" ht="12.75">
      <c r="A21" s="26" t="s">
        <v>46</v>
      </c>
      <c r="B21" s="20"/>
      <c r="C21" s="21"/>
      <c r="D21" s="21"/>
      <c r="E21" s="22">
        <v>2005888</v>
      </c>
      <c r="F21" s="23">
        <v>2005888</v>
      </c>
      <c r="G21" s="40"/>
      <c r="H21" s="40"/>
      <c r="I21" s="40"/>
      <c r="J21" s="23"/>
      <c r="K21" s="40"/>
      <c r="L21" s="40"/>
      <c r="M21" s="23"/>
      <c r="N21" s="40"/>
      <c r="O21" s="40"/>
      <c r="P21" s="40"/>
      <c r="Q21" s="23"/>
      <c r="R21" s="40"/>
      <c r="S21" s="40"/>
      <c r="T21" s="23"/>
      <c r="U21" s="40"/>
      <c r="V21" s="40"/>
      <c r="W21" s="40"/>
      <c r="X21" s="23"/>
      <c r="Y21" s="40"/>
      <c r="Z21" s="41"/>
      <c r="AA21" s="42">
        <v>2005888</v>
      </c>
    </row>
    <row r="22" spans="1:27" ht="12.75">
      <c r="A22" s="26" t="s">
        <v>47</v>
      </c>
      <c r="B22" s="20"/>
      <c r="C22" s="21"/>
      <c r="D22" s="21"/>
      <c r="E22" s="43"/>
      <c r="F22" s="40"/>
      <c r="G22" s="23"/>
      <c r="H22" s="23"/>
      <c r="I22" s="23"/>
      <c r="J22" s="23"/>
      <c r="K22" s="23"/>
      <c r="L22" s="23"/>
      <c r="M22" s="40"/>
      <c r="N22" s="23"/>
      <c r="O22" s="23"/>
      <c r="P22" s="23"/>
      <c r="Q22" s="23"/>
      <c r="R22" s="23"/>
      <c r="S22" s="23"/>
      <c r="T22" s="40"/>
      <c r="U22" s="23"/>
      <c r="V22" s="23"/>
      <c r="W22" s="23"/>
      <c r="X22" s="23"/>
      <c r="Y22" s="23"/>
      <c r="Z22" s="24"/>
      <c r="AA22" s="25"/>
    </row>
    <row r="23" spans="1:27" ht="12.75">
      <c r="A23" s="26" t="s">
        <v>48</v>
      </c>
      <c r="B23" s="20"/>
      <c r="C23" s="44"/>
      <c r="D23" s="44"/>
      <c r="E23" s="22"/>
      <c r="F23" s="23"/>
      <c r="G23" s="40"/>
      <c r="H23" s="40"/>
      <c r="I23" s="40"/>
      <c r="J23" s="23"/>
      <c r="K23" s="40"/>
      <c r="L23" s="40"/>
      <c r="M23" s="23"/>
      <c r="N23" s="40"/>
      <c r="O23" s="40"/>
      <c r="P23" s="40"/>
      <c r="Q23" s="23"/>
      <c r="R23" s="40"/>
      <c r="S23" s="40"/>
      <c r="T23" s="23"/>
      <c r="U23" s="40"/>
      <c r="V23" s="40"/>
      <c r="W23" s="40"/>
      <c r="X23" s="23"/>
      <c r="Y23" s="40"/>
      <c r="Z23" s="41"/>
      <c r="AA23" s="42"/>
    </row>
    <row r="24" spans="1:27" ht="12.75">
      <c r="A24" s="26" t="s">
        <v>49</v>
      </c>
      <c r="B24" s="20"/>
      <c r="C24" s="21">
        <v>-14044174</v>
      </c>
      <c r="D24" s="21"/>
      <c r="E24" s="22">
        <v>-6920000</v>
      </c>
      <c r="F24" s="23">
        <v>-6920000</v>
      </c>
      <c r="G24" s="23">
        <v>-855619</v>
      </c>
      <c r="H24" s="23"/>
      <c r="I24" s="23"/>
      <c r="J24" s="23">
        <v>-855619</v>
      </c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>
        <v>-855619</v>
      </c>
      <c r="X24" s="23">
        <v>-855619</v>
      </c>
      <c r="Y24" s="23"/>
      <c r="Z24" s="24"/>
      <c r="AA24" s="25">
        <v>-6920000</v>
      </c>
    </row>
    <row r="25" spans="1:27" ht="12.75">
      <c r="A25" s="13" t="s">
        <v>40</v>
      </c>
      <c r="B25" s="20"/>
      <c r="C25" s="21"/>
      <c r="D25" s="21"/>
      <c r="E25" s="22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4"/>
      <c r="AA25" s="25"/>
    </row>
    <row r="26" spans="1:27" ht="12.75">
      <c r="A26" s="26" t="s">
        <v>50</v>
      </c>
      <c r="B26" s="20"/>
      <c r="C26" s="21">
        <v>-88987034</v>
      </c>
      <c r="D26" s="21"/>
      <c r="E26" s="22">
        <v>-133688000</v>
      </c>
      <c r="F26" s="23">
        <v>-147581821</v>
      </c>
      <c r="G26" s="23">
        <v>-11818264</v>
      </c>
      <c r="H26" s="23">
        <v>-14333774</v>
      </c>
      <c r="I26" s="23">
        <v>-13963266</v>
      </c>
      <c r="J26" s="23">
        <v>-40115304</v>
      </c>
      <c r="K26" s="23">
        <v>-16149111</v>
      </c>
      <c r="L26" s="23">
        <v>-12863787</v>
      </c>
      <c r="M26" s="23">
        <v>-13071703</v>
      </c>
      <c r="N26" s="23">
        <v>-42084601</v>
      </c>
      <c r="O26" s="23">
        <v>-3836002</v>
      </c>
      <c r="P26" s="23">
        <v>-10195295</v>
      </c>
      <c r="Q26" s="23">
        <v>-14095551</v>
      </c>
      <c r="R26" s="23">
        <v>-28126848</v>
      </c>
      <c r="S26" s="23"/>
      <c r="T26" s="23"/>
      <c r="U26" s="23"/>
      <c r="V26" s="23"/>
      <c r="W26" s="23">
        <v>-110326753</v>
      </c>
      <c r="X26" s="23">
        <v>-102614923</v>
      </c>
      <c r="Y26" s="23">
        <v>-7711830</v>
      </c>
      <c r="Z26" s="24">
        <v>7.52</v>
      </c>
      <c r="AA26" s="25">
        <v>-147581821</v>
      </c>
    </row>
    <row r="27" spans="1:27" ht="12.75">
      <c r="A27" s="27" t="s">
        <v>51</v>
      </c>
      <c r="B27" s="28"/>
      <c r="C27" s="29">
        <f aca="true" t="shared" si="1" ref="C27:Y27">SUM(C21:C26)</f>
        <v>-103031208</v>
      </c>
      <c r="D27" s="29">
        <f>SUM(D21:D26)</f>
        <v>0</v>
      </c>
      <c r="E27" s="30">
        <f t="shared" si="1"/>
        <v>-138602112</v>
      </c>
      <c r="F27" s="31">
        <f t="shared" si="1"/>
        <v>-152495933</v>
      </c>
      <c r="G27" s="31">
        <f t="shared" si="1"/>
        <v>-12673883</v>
      </c>
      <c r="H27" s="31">
        <f t="shared" si="1"/>
        <v>-14333774</v>
      </c>
      <c r="I27" s="31">
        <f t="shared" si="1"/>
        <v>-13963266</v>
      </c>
      <c r="J27" s="31">
        <f t="shared" si="1"/>
        <v>-40970923</v>
      </c>
      <c r="K27" s="31">
        <f t="shared" si="1"/>
        <v>-16149111</v>
      </c>
      <c r="L27" s="31">
        <f t="shared" si="1"/>
        <v>-12863787</v>
      </c>
      <c r="M27" s="31">
        <f t="shared" si="1"/>
        <v>-13071703</v>
      </c>
      <c r="N27" s="31">
        <f t="shared" si="1"/>
        <v>-42084601</v>
      </c>
      <c r="O27" s="31">
        <f t="shared" si="1"/>
        <v>-3836002</v>
      </c>
      <c r="P27" s="31">
        <f t="shared" si="1"/>
        <v>-10195295</v>
      </c>
      <c r="Q27" s="31">
        <f t="shared" si="1"/>
        <v>-14095551</v>
      </c>
      <c r="R27" s="31">
        <f t="shared" si="1"/>
        <v>-28126848</v>
      </c>
      <c r="S27" s="31">
        <f t="shared" si="1"/>
        <v>0</v>
      </c>
      <c r="T27" s="31">
        <f t="shared" si="1"/>
        <v>0</v>
      </c>
      <c r="U27" s="31">
        <f t="shared" si="1"/>
        <v>0</v>
      </c>
      <c r="V27" s="31">
        <f t="shared" si="1"/>
        <v>0</v>
      </c>
      <c r="W27" s="31">
        <f t="shared" si="1"/>
        <v>-111182372</v>
      </c>
      <c r="X27" s="31">
        <f t="shared" si="1"/>
        <v>-103470542</v>
      </c>
      <c r="Y27" s="31">
        <f t="shared" si="1"/>
        <v>-7711830</v>
      </c>
      <c r="Z27" s="32">
        <f>+IF(X27&lt;&gt;0,+(Y27/X27)*100,0)</f>
        <v>7.4531647857802845</v>
      </c>
      <c r="AA27" s="33">
        <f>SUM(AA21:AA26)</f>
        <v>-152495933</v>
      </c>
    </row>
    <row r="28" spans="1:27" ht="4.5" customHeight="1">
      <c r="A28" s="34"/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2.75">
      <c r="A29" s="13" t="s">
        <v>52</v>
      </c>
      <c r="B29" s="20"/>
      <c r="C29" s="21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2.75">
      <c r="A30" s="13" t="s">
        <v>32</v>
      </c>
      <c r="B30" s="20"/>
      <c r="C30" s="21"/>
      <c r="D30" s="21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5"/>
    </row>
    <row r="31" spans="1:27" ht="12.75">
      <c r="A31" s="26" t="s">
        <v>53</v>
      </c>
      <c r="B31" s="20"/>
      <c r="C31" s="21"/>
      <c r="D31" s="21"/>
      <c r="E31" s="22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4"/>
      <c r="AA31" s="25"/>
    </row>
    <row r="32" spans="1:27" ht="12.75">
      <c r="A32" s="26" t="s">
        <v>54</v>
      </c>
      <c r="B32" s="20"/>
      <c r="C32" s="21">
        <v>61300000</v>
      </c>
      <c r="D32" s="21"/>
      <c r="E32" s="22">
        <v>20000000</v>
      </c>
      <c r="F32" s="23">
        <v>20000000</v>
      </c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4"/>
      <c r="AA32" s="25">
        <v>20000000</v>
      </c>
    </row>
    <row r="33" spans="1:27" ht="12.75">
      <c r="A33" s="26" t="s">
        <v>55</v>
      </c>
      <c r="B33" s="20"/>
      <c r="C33" s="21">
        <v>2114571</v>
      </c>
      <c r="D33" s="21"/>
      <c r="E33" s="22">
        <v>3000001</v>
      </c>
      <c r="F33" s="23">
        <v>3000000</v>
      </c>
      <c r="G33" s="23">
        <v>73845</v>
      </c>
      <c r="H33" s="40">
        <v>113945</v>
      </c>
      <c r="I33" s="40">
        <v>33698</v>
      </c>
      <c r="J33" s="40">
        <v>221488</v>
      </c>
      <c r="K33" s="23">
        <v>22405</v>
      </c>
      <c r="L33" s="23">
        <v>42425</v>
      </c>
      <c r="M33" s="23">
        <v>22515</v>
      </c>
      <c r="N33" s="23">
        <v>87345</v>
      </c>
      <c r="O33" s="40">
        <v>26020</v>
      </c>
      <c r="P33" s="40">
        <v>74300</v>
      </c>
      <c r="Q33" s="40">
        <v>38412</v>
      </c>
      <c r="R33" s="23">
        <v>138732</v>
      </c>
      <c r="S33" s="23"/>
      <c r="T33" s="23"/>
      <c r="U33" s="23"/>
      <c r="V33" s="40"/>
      <c r="W33" s="40">
        <v>447565</v>
      </c>
      <c r="X33" s="40">
        <v>984584</v>
      </c>
      <c r="Y33" s="23">
        <v>-537019</v>
      </c>
      <c r="Z33" s="24">
        <v>-54.54</v>
      </c>
      <c r="AA33" s="25">
        <v>3000000</v>
      </c>
    </row>
    <row r="34" spans="1:27" ht="12.75">
      <c r="A34" s="13" t="s">
        <v>40</v>
      </c>
      <c r="B34" s="20"/>
      <c r="C34" s="21"/>
      <c r="D34" s="21"/>
      <c r="E34" s="22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4"/>
      <c r="AA34" s="25"/>
    </row>
    <row r="35" spans="1:27" ht="12.75">
      <c r="A35" s="26" t="s">
        <v>56</v>
      </c>
      <c r="B35" s="20"/>
      <c r="C35" s="21">
        <v>-14347255</v>
      </c>
      <c r="D35" s="21"/>
      <c r="E35" s="22">
        <v>-14878839</v>
      </c>
      <c r="F35" s="23">
        <v>-14878840</v>
      </c>
      <c r="G35" s="23">
        <v>-118121</v>
      </c>
      <c r="H35" s="23">
        <v>-118739</v>
      </c>
      <c r="I35" s="23"/>
      <c r="J35" s="23">
        <v>-236860</v>
      </c>
      <c r="K35" s="23">
        <v>-19399936</v>
      </c>
      <c r="L35" s="23">
        <v>-702062</v>
      </c>
      <c r="M35" s="23">
        <v>-4778498</v>
      </c>
      <c r="N35" s="23">
        <v>-24880496</v>
      </c>
      <c r="O35" s="23">
        <v>-2289480</v>
      </c>
      <c r="P35" s="23">
        <v>-142051</v>
      </c>
      <c r="Q35" s="23">
        <v>-123831</v>
      </c>
      <c r="R35" s="23">
        <v>-2555362</v>
      </c>
      <c r="S35" s="23"/>
      <c r="T35" s="23"/>
      <c r="U35" s="23"/>
      <c r="V35" s="23"/>
      <c r="W35" s="23">
        <v>-27672718</v>
      </c>
      <c r="X35" s="23">
        <v>-25465825</v>
      </c>
      <c r="Y35" s="23">
        <v>-2206893</v>
      </c>
      <c r="Z35" s="24">
        <v>8.67</v>
      </c>
      <c r="AA35" s="25">
        <v>-14878840</v>
      </c>
    </row>
    <row r="36" spans="1:27" ht="12.75">
      <c r="A36" s="27" t="s">
        <v>57</v>
      </c>
      <c r="B36" s="28"/>
      <c r="C36" s="29">
        <f aca="true" t="shared" si="2" ref="C36:Y36">SUM(C31:C35)</f>
        <v>49067316</v>
      </c>
      <c r="D36" s="29">
        <f>SUM(D31:D35)</f>
        <v>0</v>
      </c>
      <c r="E36" s="30">
        <f t="shared" si="2"/>
        <v>8121162</v>
      </c>
      <c r="F36" s="31">
        <f t="shared" si="2"/>
        <v>8121160</v>
      </c>
      <c r="G36" s="31">
        <f t="shared" si="2"/>
        <v>-44276</v>
      </c>
      <c r="H36" s="31">
        <f t="shared" si="2"/>
        <v>-4794</v>
      </c>
      <c r="I36" s="31">
        <f t="shared" si="2"/>
        <v>33698</v>
      </c>
      <c r="J36" s="31">
        <f t="shared" si="2"/>
        <v>-15372</v>
      </c>
      <c r="K36" s="31">
        <f t="shared" si="2"/>
        <v>-19377531</v>
      </c>
      <c r="L36" s="31">
        <f t="shared" si="2"/>
        <v>-659637</v>
      </c>
      <c r="M36" s="31">
        <f t="shared" si="2"/>
        <v>-4755983</v>
      </c>
      <c r="N36" s="31">
        <f t="shared" si="2"/>
        <v>-24793151</v>
      </c>
      <c r="O36" s="31">
        <f t="shared" si="2"/>
        <v>-2263460</v>
      </c>
      <c r="P36" s="31">
        <f t="shared" si="2"/>
        <v>-67751</v>
      </c>
      <c r="Q36" s="31">
        <f t="shared" si="2"/>
        <v>-85419</v>
      </c>
      <c r="R36" s="31">
        <f t="shared" si="2"/>
        <v>-2416630</v>
      </c>
      <c r="S36" s="31">
        <f t="shared" si="2"/>
        <v>0</v>
      </c>
      <c r="T36" s="31">
        <f t="shared" si="2"/>
        <v>0</v>
      </c>
      <c r="U36" s="31">
        <f t="shared" si="2"/>
        <v>0</v>
      </c>
      <c r="V36" s="31">
        <f t="shared" si="2"/>
        <v>0</v>
      </c>
      <c r="W36" s="31">
        <f t="shared" si="2"/>
        <v>-27225153</v>
      </c>
      <c r="X36" s="31">
        <f t="shared" si="2"/>
        <v>-24481241</v>
      </c>
      <c r="Y36" s="31">
        <f t="shared" si="2"/>
        <v>-2743912</v>
      </c>
      <c r="Z36" s="32">
        <f>+IF(X36&lt;&gt;0,+(Y36/X36)*100,0)</f>
        <v>11.208222655052495</v>
      </c>
      <c r="AA36" s="33">
        <f>SUM(AA31:AA35)</f>
        <v>8121160</v>
      </c>
    </row>
    <row r="37" spans="1:27" ht="4.5" customHeight="1">
      <c r="A37" s="34"/>
      <c r="B37" s="20"/>
      <c r="C37" s="21"/>
      <c r="D37" s="21"/>
      <c r="E37" s="22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4"/>
      <c r="AA37" s="25"/>
    </row>
    <row r="38" spans="1:27" ht="12.75">
      <c r="A38" s="13" t="s">
        <v>58</v>
      </c>
      <c r="B38" s="20"/>
      <c r="C38" s="35">
        <f aca="true" t="shared" si="3" ref="C38:Y38">+C17+C27+C36</f>
        <v>27072725</v>
      </c>
      <c r="D38" s="35">
        <f>+D17+D27+D36</f>
        <v>0</v>
      </c>
      <c r="E38" s="36">
        <f t="shared" si="3"/>
        <v>-10656672</v>
      </c>
      <c r="F38" s="37">
        <f t="shared" si="3"/>
        <v>-24550143</v>
      </c>
      <c r="G38" s="37">
        <f t="shared" si="3"/>
        <v>130091413</v>
      </c>
      <c r="H38" s="37">
        <f t="shared" si="3"/>
        <v>-60393203</v>
      </c>
      <c r="I38" s="37">
        <f t="shared" si="3"/>
        <v>-56832957</v>
      </c>
      <c r="J38" s="37">
        <f t="shared" si="3"/>
        <v>12865253</v>
      </c>
      <c r="K38" s="37">
        <f t="shared" si="3"/>
        <v>-53284870</v>
      </c>
      <c r="L38" s="37">
        <f t="shared" si="3"/>
        <v>-12324203</v>
      </c>
      <c r="M38" s="37">
        <f t="shared" si="3"/>
        <v>49898980</v>
      </c>
      <c r="N38" s="37">
        <f t="shared" si="3"/>
        <v>-15710093</v>
      </c>
      <c r="O38" s="37">
        <f t="shared" si="3"/>
        <v>-27383064</v>
      </c>
      <c r="P38" s="37">
        <f t="shared" si="3"/>
        <v>-21055821</v>
      </c>
      <c r="Q38" s="37">
        <f t="shared" si="3"/>
        <v>113812499</v>
      </c>
      <c r="R38" s="37">
        <f t="shared" si="3"/>
        <v>65373614</v>
      </c>
      <c r="S38" s="37">
        <f t="shared" si="3"/>
        <v>0</v>
      </c>
      <c r="T38" s="37">
        <f t="shared" si="3"/>
        <v>0</v>
      </c>
      <c r="U38" s="37">
        <f t="shared" si="3"/>
        <v>0</v>
      </c>
      <c r="V38" s="37">
        <f t="shared" si="3"/>
        <v>0</v>
      </c>
      <c r="W38" s="37">
        <f t="shared" si="3"/>
        <v>62528774</v>
      </c>
      <c r="X38" s="37">
        <f t="shared" si="3"/>
        <v>33787823</v>
      </c>
      <c r="Y38" s="37">
        <f t="shared" si="3"/>
        <v>28740951</v>
      </c>
      <c r="Z38" s="38">
        <f>+IF(X38&lt;&gt;0,+(Y38/X38)*100,0)</f>
        <v>85.06304475431874</v>
      </c>
      <c r="AA38" s="39">
        <f>+AA17+AA27+AA36</f>
        <v>-24550143</v>
      </c>
    </row>
    <row r="39" spans="1:27" ht="12.75">
      <c r="A39" s="26" t="s">
        <v>59</v>
      </c>
      <c r="B39" s="20"/>
      <c r="C39" s="35">
        <v>28404636</v>
      </c>
      <c r="D39" s="35"/>
      <c r="E39" s="36">
        <v>23000000</v>
      </c>
      <c r="F39" s="37">
        <v>55477361</v>
      </c>
      <c r="G39" s="37">
        <v>54369420</v>
      </c>
      <c r="H39" s="37">
        <v>184460833</v>
      </c>
      <c r="I39" s="37">
        <v>124067630</v>
      </c>
      <c r="J39" s="37">
        <v>54369420</v>
      </c>
      <c r="K39" s="37">
        <v>67234673</v>
      </c>
      <c r="L39" s="37">
        <v>13949803</v>
      </c>
      <c r="M39" s="37">
        <v>1625600</v>
      </c>
      <c r="N39" s="37">
        <v>67234673</v>
      </c>
      <c r="O39" s="37">
        <v>51524580</v>
      </c>
      <c r="P39" s="37">
        <v>24141516</v>
      </c>
      <c r="Q39" s="37">
        <v>3085695</v>
      </c>
      <c r="R39" s="37">
        <v>51524580</v>
      </c>
      <c r="S39" s="37"/>
      <c r="T39" s="37"/>
      <c r="U39" s="37"/>
      <c r="V39" s="37"/>
      <c r="W39" s="37">
        <v>54369420</v>
      </c>
      <c r="X39" s="37">
        <v>55477361</v>
      </c>
      <c r="Y39" s="37">
        <v>-1107941</v>
      </c>
      <c r="Z39" s="38">
        <v>-2</v>
      </c>
      <c r="AA39" s="39">
        <v>55477361</v>
      </c>
    </row>
    <row r="40" spans="1:27" ht="12.75">
      <c r="A40" s="45" t="s">
        <v>60</v>
      </c>
      <c r="B40" s="46"/>
      <c r="C40" s="47">
        <v>55477361</v>
      </c>
      <c r="D40" s="47"/>
      <c r="E40" s="48">
        <v>12343327</v>
      </c>
      <c r="F40" s="49">
        <v>30927218</v>
      </c>
      <c r="G40" s="49">
        <v>184460833</v>
      </c>
      <c r="H40" s="49">
        <v>124067630</v>
      </c>
      <c r="I40" s="49">
        <v>67234673</v>
      </c>
      <c r="J40" s="49">
        <v>67234673</v>
      </c>
      <c r="K40" s="49">
        <v>13949803</v>
      </c>
      <c r="L40" s="49">
        <v>1625600</v>
      </c>
      <c r="M40" s="49">
        <v>51524580</v>
      </c>
      <c r="N40" s="49">
        <v>51524580</v>
      </c>
      <c r="O40" s="49">
        <v>24141516</v>
      </c>
      <c r="P40" s="49">
        <v>3085695</v>
      </c>
      <c r="Q40" s="49">
        <v>116898194</v>
      </c>
      <c r="R40" s="49">
        <v>116898194</v>
      </c>
      <c r="S40" s="49"/>
      <c r="T40" s="49"/>
      <c r="U40" s="49"/>
      <c r="V40" s="49"/>
      <c r="W40" s="49">
        <v>116898194</v>
      </c>
      <c r="X40" s="49">
        <v>89265184</v>
      </c>
      <c r="Y40" s="49">
        <v>27633010</v>
      </c>
      <c r="Z40" s="50">
        <v>30.96</v>
      </c>
      <c r="AA40" s="51">
        <v>30927218</v>
      </c>
    </row>
    <row r="41" spans="1:27" ht="12.75">
      <c r="A41" s="52" t="s">
        <v>88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  <row r="42" spans="1:27" ht="12.75">
      <c r="A42" s="54" t="s">
        <v>89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</row>
    <row r="43" spans="1:27" ht="12.75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2" t="s">
        <v>63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90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2.7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2.7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2.75">
      <c r="A6" s="26" t="s">
        <v>33</v>
      </c>
      <c r="B6" s="20"/>
      <c r="C6" s="21">
        <v>68105690</v>
      </c>
      <c r="D6" s="21"/>
      <c r="E6" s="22">
        <v>69404088</v>
      </c>
      <c r="F6" s="23">
        <v>47404093</v>
      </c>
      <c r="G6" s="23">
        <v>2198589</v>
      </c>
      <c r="H6" s="23">
        <v>2909973</v>
      </c>
      <c r="I6" s="23">
        <v>2845858</v>
      </c>
      <c r="J6" s="23">
        <v>7954420</v>
      </c>
      <c r="K6" s="23">
        <v>2898512</v>
      </c>
      <c r="L6" s="23">
        <v>3326221</v>
      </c>
      <c r="M6" s="23">
        <v>5142767</v>
      </c>
      <c r="N6" s="23">
        <v>11367500</v>
      </c>
      <c r="O6" s="23">
        <v>2796627</v>
      </c>
      <c r="P6" s="23">
        <v>6632351</v>
      </c>
      <c r="Q6" s="23">
        <v>3007870</v>
      </c>
      <c r="R6" s="23">
        <v>12436848</v>
      </c>
      <c r="S6" s="23"/>
      <c r="T6" s="23"/>
      <c r="U6" s="23"/>
      <c r="V6" s="23"/>
      <c r="W6" s="23">
        <v>31758768</v>
      </c>
      <c r="X6" s="23">
        <v>32392511</v>
      </c>
      <c r="Y6" s="23">
        <v>-633743</v>
      </c>
      <c r="Z6" s="24">
        <v>-1.96</v>
      </c>
      <c r="AA6" s="25">
        <v>47404093</v>
      </c>
    </row>
    <row r="7" spans="1:27" ht="12.75">
      <c r="A7" s="26" t="s">
        <v>34</v>
      </c>
      <c r="B7" s="20"/>
      <c r="C7" s="21">
        <v>108147928</v>
      </c>
      <c r="D7" s="21"/>
      <c r="E7" s="22">
        <v>86894244</v>
      </c>
      <c r="F7" s="23">
        <v>144622050</v>
      </c>
      <c r="G7" s="23">
        <v>11157702</v>
      </c>
      <c r="H7" s="23">
        <v>12419628</v>
      </c>
      <c r="I7" s="23">
        <v>12648215</v>
      </c>
      <c r="J7" s="23">
        <v>36225545</v>
      </c>
      <c r="K7" s="23">
        <v>9465203</v>
      </c>
      <c r="L7" s="23">
        <v>14552543</v>
      </c>
      <c r="M7" s="23">
        <v>11528303</v>
      </c>
      <c r="N7" s="23">
        <v>35546049</v>
      </c>
      <c r="O7" s="23">
        <v>13738223</v>
      </c>
      <c r="P7" s="23">
        <v>11157695</v>
      </c>
      <c r="Q7" s="23">
        <v>15571060</v>
      </c>
      <c r="R7" s="23">
        <v>40466978</v>
      </c>
      <c r="S7" s="23"/>
      <c r="T7" s="23"/>
      <c r="U7" s="23"/>
      <c r="V7" s="23"/>
      <c r="W7" s="23">
        <v>112238572</v>
      </c>
      <c r="X7" s="23">
        <v>106834097</v>
      </c>
      <c r="Y7" s="23">
        <v>5404475</v>
      </c>
      <c r="Z7" s="24">
        <v>5.06</v>
      </c>
      <c r="AA7" s="25">
        <v>144622050</v>
      </c>
    </row>
    <row r="8" spans="1:27" ht="12.75">
      <c r="A8" s="26" t="s">
        <v>35</v>
      </c>
      <c r="B8" s="20"/>
      <c r="C8" s="21">
        <v>27806271</v>
      </c>
      <c r="D8" s="21"/>
      <c r="E8" s="22">
        <v>10572192</v>
      </c>
      <c r="F8" s="23">
        <v>14472188</v>
      </c>
      <c r="G8" s="23">
        <v>2042636</v>
      </c>
      <c r="H8" s="23">
        <v>2079499</v>
      </c>
      <c r="I8" s="23">
        <v>1095358</v>
      </c>
      <c r="J8" s="23">
        <v>5217493</v>
      </c>
      <c r="K8" s="23">
        <v>1241367</v>
      </c>
      <c r="L8" s="23">
        <v>943539</v>
      </c>
      <c r="M8" s="23">
        <v>1913544</v>
      </c>
      <c r="N8" s="23">
        <v>4098450</v>
      </c>
      <c r="O8" s="23">
        <v>969971</v>
      </c>
      <c r="P8" s="23">
        <v>1132781</v>
      </c>
      <c r="Q8" s="23">
        <v>1441147</v>
      </c>
      <c r="R8" s="23">
        <v>3543899</v>
      </c>
      <c r="S8" s="23"/>
      <c r="T8" s="23"/>
      <c r="U8" s="23"/>
      <c r="V8" s="23"/>
      <c r="W8" s="23">
        <v>12859842</v>
      </c>
      <c r="X8" s="23">
        <v>11469040</v>
      </c>
      <c r="Y8" s="23">
        <v>1390802</v>
      </c>
      <c r="Z8" s="24">
        <v>12.13</v>
      </c>
      <c r="AA8" s="25">
        <v>14472188</v>
      </c>
    </row>
    <row r="9" spans="1:27" ht="12.75">
      <c r="A9" s="26" t="s">
        <v>36</v>
      </c>
      <c r="B9" s="20"/>
      <c r="C9" s="21">
        <v>112920038</v>
      </c>
      <c r="D9" s="21"/>
      <c r="E9" s="22">
        <v>114153000</v>
      </c>
      <c r="F9" s="23">
        <v>114045000</v>
      </c>
      <c r="G9" s="23">
        <v>46352000</v>
      </c>
      <c r="H9" s="23">
        <v>2060000</v>
      </c>
      <c r="I9" s="23"/>
      <c r="J9" s="23">
        <v>48412000</v>
      </c>
      <c r="K9" s="23"/>
      <c r="L9" s="23">
        <v>450000</v>
      </c>
      <c r="M9" s="23">
        <v>36745000</v>
      </c>
      <c r="N9" s="23">
        <v>37195000</v>
      </c>
      <c r="O9" s="23"/>
      <c r="P9" s="23">
        <v>300000</v>
      </c>
      <c r="Q9" s="23">
        <v>27825868</v>
      </c>
      <c r="R9" s="23">
        <v>28125868</v>
      </c>
      <c r="S9" s="23"/>
      <c r="T9" s="23"/>
      <c r="U9" s="23"/>
      <c r="V9" s="23"/>
      <c r="W9" s="23">
        <v>113732868</v>
      </c>
      <c r="X9" s="23">
        <v>114045000</v>
      </c>
      <c r="Y9" s="23">
        <v>-312132</v>
      </c>
      <c r="Z9" s="24">
        <v>-0.27</v>
      </c>
      <c r="AA9" s="25">
        <v>114045000</v>
      </c>
    </row>
    <row r="10" spans="1:27" ht="12.75">
      <c r="A10" s="26" t="s">
        <v>37</v>
      </c>
      <c r="B10" s="20"/>
      <c r="C10" s="21">
        <v>56992000</v>
      </c>
      <c r="D10" s="21"/>
      <c r="E10" s="22">
        <v>29460000</v>
      </c>
      <c r="F10" s="23">
        <v>29568000</v>
      </c>
      <c r="G10" s="23">
        <v>11181000</v>
      </c>
      <c r="H10" s="23"/>
      <c r="I10" s="23"/>
      <c r="J10" s="23">
        <v>11181000</v>
      </c>
      <c r="K10" s="23"/>
      <c r="L10" s="23"/>
      <c r="M10" s="23">
        <v>9238000</v>
      </c>
      <c r="N10" s="23">
        <v>9238000</v>
      </c>
      <c r="O10" s="23"/>
      <c r="P10" s="23"/>
      <c r="Q10" s="23">
        <v>9610900</v>
      </c>
      <c r="R10" s="23">
        <v>9610900</v>
      </c>
      <c r="S10" s="23"/>
      <c r="T10" s="23"/>
      <c r="U10" s="23"/>
      <c r="V10" s="23"/>
      <c r="W10" s="23">
        <v>30029900</v>
      </c>
      <c r="X10" s="23">
        <v>29568000</v>
      </c>
      <c r="Y10" s="23">
        <v>461900</v>
      </c>
      <c r="Z10" s="24">
        <v>1.56</v>
      </c>
      <c r="AA10" s="25">
        <v>29568000</v>
      </c>
    </row>
    <row r="11" spans="1:27" ht="12.75">
      <c r="A11" s="26" t="s">
        <v>38</v>
      </c>
      <c r="B11" s="20"/>
      <c r="C11" s="21">
        <v>4111105</v>
      </c>
      <c r="D11" s="21"/>
      <c r="E11" s="22">
        <v>49756260</v>
      </c>
      <c r="F11" s="23">
        <v>3850977</v>
      </c>
      <c r="G11" s="23">
        <v>190767</v>
      </c>
      <c r="H11" s="23">
        <v>274504</v>
      </c>
      <c r="I11" s="23">
        <v>318646</v>
      </c>
      <c r="J11" s="23">
        <v>783917</v>
      </c>
      <c r="K11" s="23">
        <v>222226</v>
      </c>
      <c r="L11" s="23">
        <v>417436</v>
      </c>
      <c r="M11" s="23">
        <v>134621</v>
      </c>
      <c r="N11" s="23">
        <v>774283</v>
      </c>
      <c r="O11" s="23">
        <v>162733</v>
      </c>
      <c r="P11" s="23">
        <v>1303797</v>
      </c>
      <c r="Q11" s="23">
        <v>208708</v>
      </c>
      <c r="R11" s="23">
        <v>1675238</v>
      </c>
      <c r="S11" s="23"/>
      <c r="T11" s="23"/>
      <c r="U11" s="23"/>
      <c r="V11" s="23"/>
      <c r="W11" s="23">
        <v>3233438</v>
      </c>
      <c r="X11" s="23">
        <v>2425895</v>
      </c>
      <c r="Y11" s="23">
        <v>807543</v>
      </c>
      <c r="Z11" s="24">
        <v>33.29</v>
      </c>
      <c r="AA11" s="25">
        <v>3850977</v>
      </c>
    </row>
    <row r="12" spans="1:27" ht="12.75">
      <c r="A12" s="26" t="s">
        <v>39</v>
      </c>
      <c r="B12" s="20"/>
      <c r="C12" s="21"/>
      <c r="D12" s="21"/>
      <c r="E12" s="22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4"/>
      <c r="AA12" s="25"/>
    </row>
    <row r="13" spans="1:27" ht="12.75">
      <c r="A13" s="13" t="s">
        <v>40</v>
      </c>
      <c r="B13" s="20"/>
      <c r="C13" s="21"/>
      <c r="D13" s="21"/>
      <c r="E13" s="22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4"/>
      <c r="AA13" s="25"/>
    </row>
    <row r="14" spans="1:27" ht="12.75">
      <c r="A14" s="26" t="s">
        <v>41</v>
      </c>
      <c r="B14" s="20"/>
      <c r="C14" s="21">
        <v>-308662061</v>
      </c>
      <c r="D14" s="21"/>
      <c r="E14" s="22">
        <v>-318411540</v>
      </c>
      <c r="F14" s="23">
        <v>-312936586</v>
      </c>
      <c r="G14" s="23">
        <v>-36154175</v>
      </c>
      <c r="H14" s="23">
        <v>-46162011</v>
      </c>
      <c r="I14" s="23">
        <v>-14165552</v>
      </c>
      <c r="J14" s="23">
        <v>-96481738</v>
      </c>
      <c r="K14" s="23">
        <v>-14830067</v>
      </c>
      <c r="L14" s="23">
        <v>-18227326</v>
      </c>
      <c r="M14" s="23">
        <v>-58645980</v>
      </c>
      <c r="N14" s="23">
        <v>-91703373</v>
      </c>
      <c r="O14" s="23">
        <v>-13140736</v>
      </c>
      <c r="P14" s="23">
        <v>-21527471</v>
      </c>
      <c r="Q14" s="23">
        <v>-56002217</v>
      </c>
      <c r="R14" s="23">
        <v>-90670424</v>
      </c>
      <c r="S14" s="23"/>
      <c r="T14" s="23"/>
      <c r="U14" s="23"/>
      <c r="V14" s="23"/>
      <c r="W14" s="23">
        <v>-278855535</v>
      </c>
      <c r="X14" s="23">
        <v>-264176423</v>
      </c>
      <c r="Y14" s="23">
        <v>-14679112</v>
      </c>
      <c r="Z14" s="24">
        <v>5.56</v>
      </c>
      <c r="AA14" s="25">
        <v>-312936586</v>
      </c>
    </row>
    <row r="15" spans="1:27" ht="12.75">
      <c r="A15" s="26" t="s">
        <v>42</v>
      </c>
      <c r="B15" s="20"/>
      <c r="C15" s="21">
        <v>-1214925</v>
      </c>
      <c r="D15" s="21"/>
      <c r="E15" s="22">
        <v>-1519032</v>
      </c>
      <c r="F15" s="23">
        <v>-719033</v>
      </c>
      <c r="G15" s="23">
        <v>-51202</v>
      </c>
      <c r="H15" s="23">
        <v>-49677</v>
      </c>
      <c r="I15" s="23">
        <v>-54104</v>
      </c>
      <c r="J15" s="23">
        <v>-154983</v>
      </c>
      <c r="K15" s="23">
        <v>-51228</v>
      </c>
      <c r="L15" s="23">
        <v>-46498</v>
      </c>
      <c r="M15" s="23">
        <v>-17472</v>
      </c>
      <c r="N15" s="23">
        <v>-115198</v>
      </c>
      <c r="O15" s="23">
        <v>-76208</v>
      </c>
      <c r="P15" s="23">
        <v>-49261</v>
      </c>
      <c r="Q15" s="23">
        <v>-49671</v>
      </c>
      <c r="R15" s="23">
        <v>-175140</v>
      </c>
      <c r="S15" s="23"/>
      <c r="T15" s="23"/>
      <c r="U15" s="23"/>
      <c r="V15" s="23"/>
      <c r="W15" s="23">
        <v>-445321</v>
      </c>
      <c r="X15" s="23">
        <v>-422011</v>
      </c>
      <c r="Y15" s="23">
        <v>-23310</v>
      </c>
      <c r="Z15" s="24">
        <v>5.52</v>
      </c>
      <c r="AA15" s="25">
        <v>-719033</v>
      </c>
    </row>
    <row r="16" spans="1:27" ht="12.75">
      <c r="A16" s="26" t="s">
        <v>43</v>
      </c>
      <c r="B16" s="20"/>
      <c r="C16" s="21"/>
      <c r="D16" s="21"/>
      <c r="E16" s="22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4"/>
      <c r="AA16" s="25"/>
    </row>
    <row r="17" spans="1:27" ht="12.75">
      <c r="A17" s="27" t="s">
        <v>44</v>
      </c>
      <c r="B17" s="28"/>
      <c r="C17" s="29">
        <f aca="true" t="shared" si="0" ref="C17:Y17">SUM(C6:C16)</f>
        <v>68206046</v>
      </c>
      <c r="D17" s="29">
        <f>SUM(D6:D16)</f>
        <v>0</v>
      </c>
      <c r="E17" s="30">
        <f t="shared" si="0"/>
        <v>40309212</v>
      </c>
      <c r="F17" s="31">
        <f t="shared" si="0"/>
        <v>40306689</v>
      </c>
      <c r="G17" s="31">
        <f t="shared" si="0"/>
        <v>36917317</v>
      </c>
      <c r="H17" s="31">
        <f t="shared" si="0"/>
        <v>-26468084</v>
      </c>
      <c r="I17" s="31">
        <f t="shared" si="0"/>
        <v>2688421</v>
      </c>
      <c r="J17" s="31">
        <f t="shared" si="0"/>
        <v>13137654</v>
      </c>
      <c r="K17" s="31">
        <f t="shared" si="0"/>
        <v>-1053987</v>
      </c>
      <c r="L17" s="31">
        <f t="shared" si="0"/>
        <v>1415915</v>
      </c>
      <c r="M17" s="31">
        <f t="shared" si="0"/>
        <v>6038783</v>
      </c>
      <c r="N17" s="31">
        <f t="shared" si="0"/>
        <v>6400711</v>
      </c>
      <c r="O17" s="31">
        <f t="shared" si="0"/>
        <v>4450610</v>
      </c>
      <c r="P17" s="31">
        <f t="shared" si="0"/>
        <v>-1050108</v>
      </c>
      <c r="Q17" s="31">
        <f t="shared" si="0"/>
        <v>1613665</v>
      </c>
      <c r="R17" s="31">
        <f t="shared" si="0"/>
        <v>5014167</v>
      </c>
      <c r="S17" s="31">
        <f t="shared" si="0"/>
        <v>0</v>
      </c>
      <c r="T17" s="31">
        <f t="shared" si="0"/>
        <v>0</v>
      </c>
      <c r="U17" s="31">
        <f t="shared" si="0"/>
        <v>0</v>
      </c>
      <c r="V17" s="31">
        <f t="shared" si="0"/>
        <v>0</v>
      </c>
      <c r="W17" s="31">
        <f t="shared" si="0"/>
        <v>24552532</v>
      </c>
      <c r="X17" s="31">
        <f t="shared" si="0"/>
        <v>32136109</v>
      </c>
      <c r="Y17" s="31">
        <f t="shared" si="0"/>
        <v>-7583577</v>
      </c>
      <c r="Z17" s="32">
        <f>+IF(X17&lt;&gt;0,+(Y17/X17)*100,0)</f>
        <v>-23.598304947247968</v>
      </c>
      <c r="AA17" s="33">
        <f>SUM(AA6:AA16)</f>
        <v>40306689</v>
      </c>
    </row>
    <row r="18" spans="1:27" ht="4.5" customHeight="1">
      <c r="A18" s="34"/>
      <c r="B18" s="20"/>
      <c r="C18" s="21"/>
      <c r="D18" s="21"/>
      <c r="E18" s="22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4"/>
      <c r="AA18" s="25"/>
    </row>
    <row r="19" spans="1:27" ht="12.75">
      <c r="A19" s="13" t="s">
        <v>45</v>
      </c>
      <c r="B19" s="20"/>
      <c r="C19" s="21"/>
      <c r="D19" s="21"/>
      <c r="E19" s="22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4"/>
      <c r="AA19" s="25"/>
    </row>
    <row r="20" spans="1:27" ht="12.75">
      <c r="A20" s="13" t="s">
        <v>32</v>
      </c>
      <c r="B20" s="20"/>
      <c r="C20" s="35"/>
      <c r="D20" s="35"/>
      <c r="E20" s="36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8"/>
      <c r="AA20" s="39"/>
    </row>
    <row r="21" spans="1:27" ht="12.75">
      <c r="A21" s="26" t="s">
        <v>46</v>
      </c>
      <c r="B21" s="20"/>
      <c r="C21" s="21"/>
      <c r="D21" s="21"/>
      <c r="E21" s="22"/>
      <c r="F21" s="23"/>
      <c r="G21" s="40"/>
      <c r="H21" s="40"/>
      <c r="I21" s="40"/>
      <c r="J21" s="23"/>
      <c r="K21" s="40"/>
      <c r="L21" s="40"/>
      <c r="M21" s="23"/>
      <c r="N21" s="40"/>
      <c r="O21" s="40"/>
      <c r="P21" s="40"/>
      <c r="Q21" s="23"/>
      <c r="R21" s="40"/>
      <c r="S21" s="40"/>
      <c r="T21" s="23"/>
      <c r="U21" s="40"/>
      <c r="V21" s="40"/>
      <c r="W21" s="40"/>
      <c r="X21" s="23"/>
      <c r="Y21" s="40"/>
      <c r="Z21" s="41"/>
      <c r="AA21" s="42"/>
    </row>
    <row r="22" spans="1:27" ht="12.75">
      <c r="A22" s="26" t="s">
        <v>47</v>
      </c>
      <c r="B22" s="20"/>
      <c r="C22" s="21"/>
      <c r="D22" s="21"/>
      <c r="E22" s="43"/>
      <c r="F22" s="40"/>
      <c r="G22" s="23"/>
      <c r="H22" s="23"/>
      <c r="I22" s="23"/>
      <c r="J22" s="23"/>
      <c r="K22" s="23"/>
      <c r="L22" s="23"/>
      <c r="M22" s="40"/>
      <c r="N22" s="23"/>
      <c r="O22" s="23"/>
      <c r="P22" s="23"/>
      <c r="Q22" s="23"/>
      <c r="R22" s="23"/>
      <c r="S22" s="23"/>
      <c r="T22" s="40"/>
      <c r="U22" s="23"/>
      <c r="V22" s="23"/>
      <c r="W22" s="23"/>
      <c r="X22" s="23"/>
      <c r="Y22" s="23"/>
      <c r="Z22" s="24"/>
      <c r="AA22" s="25"/>
    </row>
    <row r="23" spans="1:27" ht="12.75">
      <c r="A23" s="26" t="s">
        <v>48</v>
      </c>
      <c r="B23" s="20"/>
      <c r="C23" s="44"/>
      <c r="D23" s="44"/>
      <c r="E23" s="22"/>
      <c r="F23" s="23"/>
      <c r="G23" s="40"/>
      <c r="H23" s="40"/>
      <c r="I23" s="40"/>
      <c r="J23" s="23"/>
      <c r="K23" s="40"/>
      <c r="L23" s="40"/>
      <c r="M23" s="23"/>
      <c r="N23" s="40"/>
      <c r="O23" s="40"/>
      <c r="P23" s="40"/>
      <c r="Q23" s="23"/>
      <c r="R23" s="40"/>
      <c r="S23" s="40"/>
      <c r="T23" s="23"/>
      <c r="U23" s="40"/>
      <c r="V23" s="40"/>
      <c r="W23" s="40"/>
      <c r="X23" s="23"/>
      <c r="Y23" s="40"/>
      <c r="Z23" s="41"/>
      <c r="AA23" s="42"/>
    </row>
    <row r="24" spans="1:27" ht="12.75">
      <c r="A24" s="26" t="s">
        <v>49</v>
      </c>
      <c r="B24" s="20"/>
      <c r="C24" s="21"/>
      <c r="D24" s="21"/>
      <c r="E24" s="22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4"/>
      <c r="AA24" s="25"/>
    </row>
    <row r="25" spans="1:27" ht="12.75">
      <c r="A25" s="13" t="s">
        <v>40</v>
      </c>
      <c r="B25" s="20"/>
      <c r="C25" s="21"/>
      <c r="D25" s="21"/>
      <c r="E25" s="22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4"/>
      <c r="AA25" s="25"/>
    </row>
    <row r="26" spans="1:27" ht="12.75">
      <c r="A26" s="26" t="s">
        <v>50</v>
      </c>
      <c r="B26" s="20"/>
      <c r="C26" s="21">
        <v>-52367881</v>
      </c>
      <c r="D26" s="21"/>
      <c r="E26" s="22">
        <v>-40160004</v>
      </c>
      <c r="F26" s="23">
        <v>-41460000</v>
      </c>
      <c r="G26" s="23">
        <v>-4148758</v>
      </c>
      <c r="H26" s="23">
        <v>-6667685</v>
      </c>
      <c r="I26" s="23">
        <v>-1546622</v>
      </c>
      <c r="J26" s="23">
        <v>-12363065</v>
      </c>
      <c r="K26" s="23"/>
      <c r="L26" s="23">
        <v>-1746072</v>
      </c>
      <c r="M26" s="23">
        <v>-6815054</v>
      </c>
      <c r="N26" s="23">
        <v>-8561126</v>
      </c>
      <c r="O26" s="23">
        <v>-2335912</v>
      </c>
      <c r="P26" s="23">
        <v>-1023588</v>
      </c>
      <c r="Q26" s="23">
        <v>-1911848</v>
      </c>
      <c r="R26" s="23">
        <v>-5271348</v>
      </c>
      <c r="S26" s="23"/>
      <c r="T26" s="23"/>
      <c r="U26" s="23"/>
      <c r="V26" s="23"/>
      <c r="W26" s="23">
        <v>-26195539</v>
      </c>
      <c r="X26" s="23">
        <v>-29800000</v>
      </c>
      <c r="Y26" s="23">
        <v>3604461</v>
      </c>
      <c r="Z26" s="24">
        <v>-12.1</v>
      </c>
      <c r="AA26" s="25">
        <v>-41460000</v>
      </c>
    </row>
    <row r="27" spans="1:27" ht="12.75">
      <c r="A27" s="27" t="s">
        <v>51</v>
      </c>
      <c r="B27" s="28"/>
      <c r="C27" s="29">
        <f aca="true" t="shared" si="1" ref="C27:Y27">SUM(C21:C26)</f>
        <v>-52367881</v>
      </c>
      <c r="D27" s="29">
        <f>SUM(D21:D26)</f>
        <v>0</v>
      </c>
      <c r="E27" s="30">
        <f t="shared" si="1"/>
        <v>-40160004</v>
      </c>
      <c r="F27" s="31">
        <f t="shared" si="1"/>
        <v>-41460000</v>
      </c>
      <c r="G27" s="31">
        <f t="shared" si="1"/>
        <v>-4148758</v>
      </c>
      <c r="H27" s="31">
        <f t="shared" si="1"/>
        <v>-6667685</v>
      </c>
      <c r="I27" s="31">
        <f t="shared" si="1"/>
        <v>-1546622</v>
      </c>
      <c r="J27" s="31">
        <f t="shared" si="1"/>
        <v>-12363065</v>
      </c>
      <c r="K27" s="31">
        <f t="shared" si="1"/>
        <v>0</v>
      </c>
      <c r="L27" s="31">
        <f t="shared" si="1"/>
        <v>-1746072</v>
      </c>
      <c r="M27" s="31">
        <f t="shared" si="1"/>
        <v>-6815054</v>
      </c>
      <c r="N27" s="31">
        <f t="shared" si="1"/>
        <v>-8561126</v>
      </c>
      <c r="O27" s="31">
        <f t="shared" si="1"/>
        <v>-2335912</v>
      </c>
      <c r="P27" s="31">
        <f t="shared" si="1"/>
        <v>-1023588</v>
      </c>
      <c r="Q27" s="31">
        <f t="shared" si="1"/>
        <v>-1911848</v>
      </c>
      <c r="R27" s="31">
        <f t="shared" si="1"/>
        <v>-5271348</v>
      </c>
      <c r="S27" s="31">
        <f t="shared" si="1"/>
        <v>0</v>
      </c>
      <c r="T27" s="31">
        <f t="shared" si="1"/>
        <v>0</v>
      </c>
      <c r="U27" s="31">
        <f t="shared" si="1"/>
        <v>0</v>
      </c>
      <c r="V27" s="31">
        <f t="shared" si="1"/>
        <v>0</v>
      </c>
      <c r="W27" s="31">
        <f t="shared" si="1"/>
        <v>-26195539</v>
      </c>
      <c r="X27" s="31">
        <f t="shared" si="1"/>
        <v>-29800000</v>
      </c>
      <c r="Y27" s="31">
        <f t="shared" si="1"/>
        <v>3604461</v>
      </c>
      <c r="Z27" s="32">
        <f>+IF(X27&lt;&gt;0,+(Y27/X27)*100,0)</f>
        <v>-12.095506711409396</v>
      </c>
      <c r="AA27" s="33">
        <f>SUM(AA21:AA26)</f>
        <v>-41460000</v>
      </c>
    </row>
    <row r="28" spans="1:27" ht="4.5" customHeight="1">
      <c r="A28" s="34"/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2.75">
      <c r="A29" s="13" t="s">
        <v>52</v>
      </c>
      <c r="B29" s="20"/>
      <c r="C29" s="21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2.75">
      <c r="A30" s="13" t="s">
        <v>32</v>
      </c>
      <c r="B30" s="20"/>
      <c r="C30" s="21"/>
      <c r="D30" s="21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5"/>
    </row>
    <row r="31" spans="1:27" ht="12.75">
      <c r="A31" s="26" t="s">
        <v>53</v>
      </c>
      <c r="B31" s="20"/>
      <c r="C31" s="21"/>
      <c r="D31" s="21"/>
      <c r="E31" s="22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4"/>
      <c r="AA31" s="25"/>
    </row>
    <row r="32" spans="1:27" ht="12.75">
      <c r="A32" s="26" t="s">
        <v>54</v>
      </c>
      <c r="B32" s="20"/>
      <c r="C32" s="21"/>
      <c r="D32" s="21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4"/>
      <c r="AA32" s="25"/>
    </row>
    <row r="33" spans="1:27" ht="12.75">
      <c r="A33" s="26" t="s">
        <v>55</v>
      </c>
      <c r="B33" s="20"/>
      <c r="C33" s="21"/>
      <c r="D33" s="21"/>
      <c r="E33" s="22"/>
      <c r="F33" s="23"/>
      <c r="G33" s="23"/>
      <c r="H33" s="40"/>
      <c r="I33" s="40"/>
      <c r="J33" s="40"/>
      <c r="K33" s="23"/>
      <c r="L33" s="23"/>
      <c r="M33" s="23"/>
      <c r="N33" s="23"/>
      <c r="O33" s="40"/>
      <c r="P33" s="40"/>
      <c r="Q33" s="40"/>
      <c r="R33" s="23"/>
      <c r="S33" s="23"/>
      <c r="T33" s="23"/>
      <c r="U33" s="23"/>
      <c r="V33" s="40"/>
      <c r="W33" s="40"/>
      <c r="X33" s="40"/>
      <c r="Y33" s="23"/>
      <c r="Z33" s="24"/>
      <c r="AA33" s="25"/>
    </row>
    <row r="34" spans="1:27" ht="12.75">
      <c r="A34" s="13" t="s">
        <v>40</v>
      </c>
      <c r="B34" s="20"/>
      <c r="C34" s="21"/>
      <c r="D34" s="21"/>
      <c r="E34" s="22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4"/>
      <c r="AA34" s="25"/>
    </row>
    <row r="35" spans="1:27" ht="12.75">
      <c r="A35" s="26" t="s">
        <v>56</v>
      </c>
      <c r="B35" s="20"/>
      <c r="C35" s="21">
        <v>-8014925</v>
      </c>
      <c r="D35" s="21"/>
      <c r="E35" s="22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4"/>
      <c r="AA35" s="25"/>
    </row>
    <row r="36" spans="1:27" ht="12.75">
      <c r="A36" s="27" t="s">
        <v>57</v>
      </c>
      <c r="B36" s="28"/>
      <c r="C36" s="29">
        <f aca="true" t="shared" si="2" ref="C36:Y36">SUM(C31:C35)</f>
        <v>-8014925</v>
      </c>
      <c r="D36" s="29">
        <f>SUM(D31:D35)</f>
        <v>0</v>
      </c>
      <c r="E36" s="30">
        <f t="shared" si="2"/>
        <v>0</v>
      </c>
      <c r="F36" s="31">
        <f t="shared" si="2"/>
        <v>0</v>
      </c>
      <c r="G36" s="31">
        <f t="shared" si="2"/>
        <v>0</v>
      </c>
      <c r="H36" s="31">
        <f t="shared" si="2"/>
        <v>0</v>
      </c>
      <c r="I36" s="31">
        <f t="shared" si="2"/>
        <v>0</v>
      </c>
      <c r="J36" s="31">
        <f t="shared" si="2"/>
        <v>0</v>
      </c>
      <c r="K36" s="31">
        <f t="shared" si="2"/>
        <v>0</v>
      </c>
      <c r="L36" s="31">
        <f t="shared" si="2"/>
        <v>0</v>
      </c>
      <c r="M36" s="31">
        <f t="shared" si="2"/>
        <v>0</v>
      </c>
      <c r="N36" s="31">
        <f t="shared" si="2"/>
        <v>0</v>
      </c>
      <c r="O36" s="31">
        <f t="shared" si="2"/>
        <v>0</v>
      </c>
      <c r="P36" s="31">
        <f t="shared" si="2"/>
        <v>0</v>
      </c>
      <c r="Q36" s="31">
        <f t="shared" si="2"/>
        <v>0</v>
      </c>
      <c r="R36" s="31">
        <f t="shared" si="2"/>
        <v>0</v>
      </c>
      <c r="S36" s="31">
        <f t="shared" si="2"/>
        <v>0</v>
      </c>
      <c r="T36" s="31">
        <f t="shared" si="2"/>
        <v>0</v>
      </c>
      <c r="U36" s="31">
        <f t="shared" si="2"/>
        <v>0</v>
      </c>
      <c r="V36" s="31">
        <f t="shared" si="2"/>
        <v>0</v>
      </c>
      <c r="W36" s="31">
        <f t="shared" si="2"/>
        <v>0</v>
      </c>
      <c r="X36" s="31">
        <f t="shared" si="2"/>
        <v>0</v>
      </c>
      <c r="Y36" s="31">
        <f t="shared" si="2"/>
        <v>0</v>
      </c>
      <c r="Z36" s="32">
        <f>+IF(X36&lt;&gt;0,+(Y36/X36)*100,0)</f>
        <v>0</v>
      </c>
      <c r="AA36" s="33">
        <f>SUM(AA31:AA35)</f>
        <v>0</v>
      </c>
    </row>
    <row r="37" spans="1:27" ht="4.5" customHeight="1">
      <c r="A37" s="34"/>
      <c r="B37" s="20"/>
      <c r="C37" s="21"/>
      <c r="D37" s="21"/>
      <c r="E37" s="22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4"/>
      <c r="AA37" s="25"/>
    </row>
    <row r="38" spans="1:27" ht="12.75">
      <c r="A38" s="13" t="s">
        <v>58</v>
      </c>
      <c r="B38" s="20"/>
      <c r="C38" s="35">
        <f aca="true" t="shared" si="3" ref="C38:Y38">+C17+C27+C36</f>
        <v>7823240</v>
      </c>
      <c r="D38" s="35">
        <f>+D17+D27+D36</f>
        <v>0</v>
      </c>
      <c r="E38" s="36">
        <f t="shared" si="3"/>
        <v>149208</v>
      </c>
      <c r="F38" s="37">
        <f t="shared" si="3"/>
        <v>-1153311</v>
      </c>
      <c r="G38" s="37">
        <f t="shared" si="3"/>
        <v>32768559</v>
      </c>
      <c r="H38" s="37">
        <f t="shared" si="3"/>
        <v>-33135769</v>
      </c>
      <c r="I38" s="37">
        <f t="shared" si="3"/>
        <v>1141799</v>
      </c>
      <c r="J38" s="37">
        <f t="shared" si="3"/>
        <v>774589</v>
      </c>
      <c r="K38" s="37">
        <f t="shared" si="3"/>
        <v>-1053987</v>
      </c>
      <c r="L38" s="37">
        <f t="shared" si="3"/>
        <v>-330157</v>
      </c>
      <c r="M38" s="37">
        <f t="shared" si="3"/>
        <v>-776271</v>
      </c>
      <c r="N38" s="37">
        <f t="shared" si="3"/>
        <v>-2160415</v>
      </c>
      <c r="O38" s="37">
        <f t="shared" si="3"/>
        <v>2114698</v>
      </c>
      <c r="P38" s="37">
        <f t="shared" si="3"/>
        <v>-2073696</v>
      </c>
      <c r="Q38" s="37">
        <f t="shared" si="3"/>
        <v>-298183</v>
      </c>
      <c r="R38" s="37">
        <f t="shared" si="3"/>
        <v>-257181</v>
      </c>
      <c r="S38" s="37">
        <f t="shared" si="3"/>
        <v>0</v>
      </c>
      <c r="T38" s="37">
        <f t="shared" si="3"/>
        <v>0</v>
      </c>
      <c r="U38" s="37">
        <f t="shared" si="3"/>
        <v>0</v>
      </c>
      <c r="V38" s="37">
        <f t="shared" si="3"/>
        <v>0</v>
      </c>
      <c r="W38" s="37">
        <f t="shared" si="3"/>
        <v>-1643007</v>
      </c>
      <c r="X38" s="37">
        <f t="shared" si="3"/>
        <v>2336109</v>
      </c>
      <c r="Y38" s="37">
        <f t="shared" si="3"/>
        <v>-3979116</v>
      </c>
      <c r="Z38" s="38">
        <f>+IF(X38&lt;&gt;0,+(Y38/X38)*100,0)</f>
        <v>-170.33092205885941</v>
      </c>
      <c r="AA38" s="39">
        <f>+AA17+AA27+AA36</f>
        <v>-1153311</v>
      </c>
    </row>
    <row r="39" spans="1:27" ht="12.75">
      <c r="A39" s="26" t="s">
        <v>59</v>
      </c>
      <c r="B39" s="20"/>
      <c r="C39" s="35">
        <v>3245831</v>
      </c>
      <c r="D39" s="35"/>
      <c r="E39" s="36">
        <v>1700000</v>
      </c>
      <c r="F39" s="37">
        <v>2414184</v>
      </c>
      <c r="G39" s="37">
        <v>2414184</v>
      </c>
      <c r="H39" s="37">
        <v>35182743</v>
      </c>
      <c r="I39" s="37">
        <v>2046974</v>
      </c>
      <c r="J39" s="37">
        <v>2414184</v>
      </c>
      <c r="K39" s="37">
        <v>3188773</v>
      </c>
      <c r="L39" s="37">
        <v>2134786</v>
      </c>
      <c r="M39" s="37">
        <v>1804629</v>
      </c>
      <c r="N39" s="37">
        <v>3188773</v>
      </c>
      <c r="O39" s="37">
        <v>1028358</v>
      </c>
      <c r="P39" s="37">
        <v>3143056</v>
      </c>
      <c r="Q39" s="37">
        <v>1069360</v>
      </c>
      <c r="R39" s="37">
        <v>1028358</v>
      </c>
      <c r="S39" s="37"/>
      <c r="T39" s="37"/>
      <c r="U39" s="37"/>
      <c r="V39" s="37"/>
      <c r="W39" s="37">
        <v>2414184</v>
      </c>
      <c r="X39" s="37">
        <v>2414184</v>
      </c>
      <c r="Y39" s="37"/>
      <c r="Z39" s="38"/>
      <c r="AA39" s="39">
        <v>2414184</v>
      </c>
    </row>
    <row r="40" spans="1:27" ht="12.75">
      <c r="A40" s="45" t="s">
        <v>60</v>
      </c>
      <c r="B40" s="46"/>
      <c r="C40" s="47">
        <v>11069072</v>
      </c>
      <c r="D40" s="47"/>
      <c r="E40" s="48">
        <v>1849210</v>
      </c>
      <c r="F40" s="49">
        <v>1260874</v>
      </c>
      <c r="G40" s="49">
        <v>35182743</v>
      </c>
      <c r="H40" s="49">
        <v>2046974</v>
      </c>
      <c r="I40" s="49">
        <v>3188773</v>
      </c>
      <c r="J40" s="49">
        <v>3188773</v>
      </c>
      <c r="K40" s="49">
        <v>2134786</v>
      </c>
      <c r="L40" s="49">
        <v>1804629</v>
      </c>
      <c r="M40" s="49">
        <v>1028358</v>
      </c>
      <c r="N40" s="49">
        <v>1028358</v>
      </c>
      <c r="O40" s="49">
        <v>3143056</v>
      </c>
      <c r="P40" s="49">
        <v>1069360</v>
      </c>
      <c r="Q40" s="49">
        <v>771177</v>
      </c>
      <c r="R40" s="49">
        <v>771177</v>
      </c>
      <c r="S40" s="49"/>
      <c r="T40" s="49"/>
      <c r="U40" s="49"/>
      <c r="V40" s="49"/>
      <c r="W40" s="49">
        <v>771177</v>
      </c>
      <c r="X40" s="49">
        <v>4750294</v>
      </c>
      <c r="Y40" s="49">
        <v>-3979117</v>
      </c>
      <c r="Z40" s="50">
        <v>-83.77</v>
      </c>
      <c r="AA40" s="51">
        <v>1260874</v>
      </c>
    </row>
    <row r="41" spans="1:27" ht="12.75">
      <c r="A41" s="52" t="s">
        <v>88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  <row r="42" spans="1:27" ht="12.75">
      <c r="A42" s="54" t="s">
        <v>89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</row>
    <row r="43" spans="1:27" ht="12.75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4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2" t="s">
        <v>64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90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2.7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2.7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2.75">
      <c r="A6" s="26" t="s">
        <v>33</v>
      </c>
      <c r="B6" s="20"/>
      <c r="C6" s="21">
        <v>23826686</v>
      </c>
      <c r="D6" s="21"/>
      <c r="E6" s="22">
        <v>29087190</v>
      </c>
      <c r="F6" s="23">
        <v>33754329</v>
      </c>
      <c r="G6" s="23">
        <v>1987002</v>
      </c>
      <c r="H6" s="23">
        <v>2749265</v>
      </c>
      <c r="I6" s="23">
        <v>2238668</v>
      </c>
      <c r="J6" s="23">
        <v>6974935</v>
      </c>
      <c r="K6" s="23">
        <v>4003653</v>
      </c>
      <c r="L6" s="23">
        <v>3713000</v>
      </c>
      <c r="M6" s="23">
        <v>2626792</v>
      </c>
      <c r="N6" s="23">
        <v>10343445</v>
      </c>
      <c r="O6" s="23">
        <v>2371646</v>
      </c>
      <c r="P6" s="23">
        <v>2490423</v>
      </c>
      <c r="Q6" s="23">
        <v>1684807</v>
      </c>
      <c r="R6" s="23">
        <v>6546876</v>
      </c>
      <c r="S6" s="23"/>
      <c r="T6" s="23"/>
      <c r="U6" s="23"/>
      <c r="V6" s="23"/>
      <c r="W6" s="23">
        <v>23865256</v>
      </c>
      <c r="X6" s="23">
        <v>25043276</v>
      </c>
      <c r="Y6" s="23">
        <v>-1178020</v>
      </c>
      <c r="Z6" s="24">
        <v>-4.7</v>
      </c>
      <c r="AA6" s="25">
        <v>33754329</v>
      </c>
    </row>
    <row r="7" spans="1:27" ht="12.75">
      <c r="A7" s="26" t="s">
        <v>34</v>
      </c>
      <c r="B7" s="20"/>
      <c r="C7" s="21">
        <v>2917069</v>
      </c>
      <c r="D7" s="21"/>
      <c r="E7" s="22">
        <v>2144676</v>
      </c>
      <c r="F7" s="23">
        <v>4542618</v>
      </c>
      <c r="G7" s="23">
        <v>232451</v>
      </c>
      <c r="H7" s="23">
        <v>227137</v>
      </c>
      <c r="I7" s="23">
        <v>1057231</v>
      </c>
      <c r="J7" s="23">
        <v>1516819</v>
      </c>
      <c r="K7" s="23">
        <v>273407</v>
      </c>
      <c r="L7" s="23">
        <v>269236</v>
      </c>
      <c r="M7" s="23">
        <v>108189</v>
      </c>
      <c r="N7" s="23">
        <v>650832</v>
      </c>
      <c r="O7" s="23">
        <v>103658</v>
      </c>
      <c r="P7" s="23">
        <v>102202</v>
      </c>
      <c r="Q7" s="23">
        <v>60947</v>
      </c>
      <c r="R7" s="23">
        <v>266807</v>
      </c>
      <c r="S7" s="23"/>
      <c r="T7" s="23"/>
      <c r="U7" s="23"/>
      <c r="V7" s="23"/>
      <c r="W7" s="23">
        <v>2434458</v>
      </c>
      <c r="X7" s="23">
        <v>3283885</v>
      </c>
      <c r="Y7" s="23">
        <v>-849427</v>
      </c>
      <c r="Z7" s="24">
        <v>-25.87</v>
      </c>
      <c r="AA7" s="25">
        <v>4542618</v>
      </c>
    </row>
    <row r="8" spans="1:27" ht="12.75">
      <c r="A8" s="26" t="s">
        <v>35</v>
      </c>
      <c r="B8" s="20"/>
      <c r="C8" s="21">
        <v>6951665</v>
      </c>
      <c r="D8" s="21"/>
      <c r="E8" s="22">
        <v>7313385</v>
      </c>
      <c r="F8" s="23">
        <v>6480002</v>
      </c>
      <c r="G8" s="23">
        <v>1024697</v>
      </c>
      <c r="H8" s="23">
        <v>2198596</v>
      </c>
      <c r="I8" s="23">
        <v>2284645</v>
      </c>
      <c r="J8" s="23">
        <v>5507938</v>
      </c>
      <c r="K8" s="23">
        <v>514308</v>
      </c>
      <c r="L8" s="23">
        <v>984830</v>
      </c>
      <c r="M8" s="23">
        <v>824428</v>
      </c>
      <c r="N8" s="23">
        <v>2323566</v>
      </c>
      <c r="O8" s="23">
        <v>1024437</v>
      </c>
      <c r="P8" s="23">
        <v>1764667</v>
      </c>
      <c r="Q8" s="23">
        <v>1354828</v>
      </c>
      <c r="R8" s="23">
        <v>4143932</v>
      </c>
      <c r="S8" s="23"/>
      <c r="T8" s="23"/>
      <c r="U8" s="23"/>
      <c r="V8" s="23"/>
      <c r="W8" s="23">
        <v>11975436</v>
      </c>
      <c r="X8" s="23">
        <v>4937155</v>
      </c>
      <c r="Y8" s="23">
        <v>7038281</v>
      </c>
      <c r="Z8" s="24">
        <v>142.56</v>
      </c>
      <c r="AA8" s="25">
        <v>6480002</v>
      </c>
    </row>
    <row r="9" spans="1:27" ht="12.75">
      <c r="A9" s="26" t="s">
        <v>36</v>
      </c>
      <c r="B9" s="20"/>
      <c r="C9" s="21">
        <v>119806753</v>
      </c>
      <c r="D9" s="21"/>
      <c r="E9" s="22">
        <v>94154000</v>
      </c>
      <c r="F9" s="23">
        <v>94154000</v>
      </c>
      <c r="G9" s="23">
        <v>38054000</v>
      </c>
      <c r="H9" s="23">
        <v>2075000</v>
      </c>
      <c r="I9" s="23"/>
      <c r="J9" s="23">
        <v>40129000</v>
      </c>
      <c r="K9" s="23"/>
      <c r="L9" s="23"/>
      <c r="M9" s="23">
        <v>26411000</v>
      </c>
      <c r="N9" s="23">
        <v>26411000</v>
      </c>
      <c r="O9" s="23"/>
      <c r="P9" s="23">
        <v>300000</v>
      </c>
      <c r="Q9" s="23">
        <v>22832000</v>
      </c>
      <c r="R9" s="23">
        <v>23132000</v>
      </c>
      <c r="S9" s="23"/>
      <c r="T9" s="23"/>
      <c r="U9" s="23"/>
      <c r="V9" s="23"/>
      <c r="W9" s="23">
        <v>89672000</v>
      </c>
      <c r="X9" s="23">
        <v>91618580</v>
      </c>
      <c r="Y9" s="23">
        <v>-1946580</v>
      </c>
      <c r="Z9" s="24">
        <v>-2.12</v>
      </c>
      <c r="AA9" s="25">
        <v>94154000</v>
      </c>
    </row>
    <row r="10" spans="1:27" ht="12.75">
      <c r="A10" s="26" t="s">
        <v>37</v>
      </c>
      <c r="B10" s="20"/>
      <c r="C10" s="21">
        <v>30068247</v>
      </c>
      <c r="D10" s="21"/>
      <c r="E10" s="22">
        <v>29418000</v>
      </c>
      <c r="F10" s="23">
        <v>29418000</v>
      </c>
      <c r="G10" s="23">
        <v>14711000</v>
      </c>
      <c r="H10" s="23"/>
      <c r="I10" s="23"/>
      <c r="J10" s="23">
        <v>14711000</v>
      </c>
      <c r="K10" s="23"/>
      <c r="L10" s="23"/>
      <c r="M10" s="23"/>
      <c r="N10" s="23"/>
      <c r="O10" s="23"/>
      <c r="P10" s="23"/>
      <c r="Q10" s="23">
        <v>14707000</v>
      </c>
      <c r="R10" s="23">
        <v>14707000</v>
      </c>
      <c r="S10" s="23"/>
      <c r="T10" s="23"/>
      <c r="U10" s="23"/>
      <c r="V10" s="23"/>
      <c r="W10" s="23">
        <v>29418000</v>
      </c>
      <c r="X10" s="23">
        <v>29418000</v>
      </c>
      <c r="Y10" s="23"/>
      <c r="Z10" s="24"/>
      <c r="AA10" s="25">
        <v>29418000</v>
      </c>
    </row>
    <row r="11" spans="1:27" ht="12.75">
      <c r="A11" s="26" t="s">
        <v>38</v>
      </c>
      <c r="B11" s="20"/>
      <c r="C11" s="21">
        <v>4400886</v>
      </c>
      <c r="D11" s="21"/>
      <c r="E11" s="22">
        <v>4485149</v>
      </c>
      <c r="F11" s="23">
        <v>5288292</v>
      </c>
      <c r="G11" s="23">
        <v>421673</v>
      </c>
      <c r="H11" s="23">
        <v>519413</v>
      </c>
      <c r="I11" s="23">
        <v>630669</v>
      </c>
      <c r="J11" s="23">
        <v>1571755</v>
      </c>
      <c r="K11" s="23">
        <v>605035</v>
      </c>
      <c r="L11" s="23">
        <v>791999</v>
      </c>
      <c r="M11" s="23">
        <v>438830</v>
      </c>
      <c r="N11" s="23">
        <v>1835864</v>
      </c>
      <c r="O11" s="23">
        <v>451134</v>
      </c>
      <c r="P11" s="23">
        <v>459420</v>
      </c>
      <c r="Q11" s="23">
        <v>334712</v>
      </c>
      <c r="R11" s="23">
        <v>1245266</v>
      </c>
      <c r="S11" s="23"/>
      <c r="T11" s="23"/>
      <c r="U11" s="23"/>
      <c r="V11" s="23"/>
      <c r="W11" s="23">
        <v>4652885</v>
      </c>
      <c r="X11" s="23">
        <v>4296934</v>
      </c>
      <c r="Y11" s="23">
        <v>355951</v>
      </c>
      <c r="Z11" s="24">
        <v>8.28</v>
      </c>
      <c r="AA11" s="25">
        <v>5288292</v>
      </c>
    </row>
    <row r="12" spans="1:27" ht="12.75">
      <c r="A12" s="26" t="s">
        <v>39</v>
      </c>
      <c r="B12" s="20"/>
      <c r="C12" s="21"/>
      <c r="D12" s="21"/>
      <c r="E12" s="22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4"/>
      <c r="AA12" s="25"/>
    </row>
    <row r="13" spans="1:27" ht="12.75">
      <c r="A13" s="13" t="s">
        <v>40</v>
      </c>
      <c r="B13" s="20"/>
      <c r="C13" s="21"/>
      <c r="D13" s="21"/>
      <c r="E13" s="22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4"/>
      <c r="AA13" s="25"/>
    </row>
    <row r="14" spans="1:27" ht="12.75">
      <c r="A14" s="26" t="s">
        <v>41</v>
      </c>
      <c r="B14" s="20"/>
      <c r="C14" s="21">
        <v>-103156530</v>
      </c>
      <c r="D14" s="21"/>
      <c r="E14" s="22">
        <v>-109013920</v>
      </c>
      <c r="F14" s="23">
        <v>-110093433</v>
      </c>
      <c r="G14" s="23">
        <v>-9268501</v>
      </c>
      <c r="H14" s="23">
        <v>-7947966</v>
      </c>
      <c r="I14" s="23">
        <v>-7178206</v>
      </c>
      <c r="J14" s="23">
        <v>-24394673</v>
      </c>
      <c r="K14" s="23">
        <v>-10093977</v>
      </c>
      <c r="L14" s="23">
        <v>-7653790</v>
      </c>
      <c r="M14" s="23">
        <v>-10152325</v>
      </c>
      <c r="N14" s="23">
        <v>-27900092</v>
      </c>
      <c r="O14" s="23">
        <v>-8383265</v>
      </c>
      <c r="P14" s="23">
        <v>-8019348</v>
      </c>
      <c r="Q14" s="23">
        <v>-9161876</v>
      </c>
      <c r="R14" s="23">
        <v>-25564489</v>
      </c>
      <c r="S14" s="23"/>
      <c r="T14" s="23"/>
      <c r="U14" s="23"/>
      <c r="V14" s="23"/>
      <c r="W14" s="23">
        <v>-77859254</v>
      </c>
      <c r="X14" s="23">
        <v>-79460140</v>
      </c>
      <c r="Y14" s="23">
        <v>1600886</v>
      </c>
      <c r="Z14" s="24">
        <v>-2.01</v>
      </c>
      <c r="AA14" s="25">
        <v>-110093433</v>
      </c>
    </row>
    <row r="15" spans="1:27" ht="12.75">
      <c r="A15" s="26" t="s">
        <v>42</v>
      </c>
      <c r="B15" s="20"/>
      <c r="C15" s="21">
        <v>-45995</v>
      </c>
      <c r="D15" s="21"/>
      <c r="E15" s="22">
        <v>-74340</v>
      </c>
      <c r="F15" s="23">
        <v>-74340</v>
      </c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>
        <v>-34940</v>
      </c>
      <c r="Y15" s="23">
        <v>34940</v>
      </c>
      <c r="Z15" s="24">
        <v>-100</v>
      </c>
      <c r="AA15" s="25">
        <v>-74340</v>
      </c>
    </row>
    <row r="16" spans="1:27" ht="12.75">
      <c r="A16" s="26" t="s">
        <v>43</v>
      </c>
      <c r="B16" s="20"/>
      <c r="C16" s="21"/>
      <c r="D16" s="21"/>
      <c r="E16" s="22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4"/>
      <c r="AA16" s="25"/>
    </row>
    <row r="17" spans="1:27" ht="12.75">
      <c r="A17" s="27" t="s">
        <v>44</v>
      </c>
      <c r="B17" s="28"/>
      <c r="C17" s="29">
        <f aca="true" t="shared" si="0" ref="C17:Y17">SUM(C6:C16)</f>
        <v>84768781</v>
      </c>
      <c r="D17" s="29">
        <f>SUM(D6:D16)</f>
        <v>0</v>
      </c>
      <c r="E17" s="30">
        <f t="shared" si="0"/>
        <v>57514140</v>
      </c>
      <c r="F17" s="31">
        <f t="shared" si="0"/>
        <v>63469468</v>
      </c>
      <c r="G17" s="31">
        <f t="shared" si="0"/>
        <v>47162322</v>
      </c>
      <c r="H17" s="31">
        <f t="shared" si="0"/>
        <v>-178555</v>
      </c>
      <c r="I17" s="31">
        <f t="shared" si="0"/>
        <v>-966993</v>
      </c>
      <c r="J17" s="31">
        <f t="shared" si="0"/>
        <v>46016774</v>
      </c>
      <c r="K17" s="31">
        <f t="shared" si="0"/>
        <v>-4697574</v>
      </c>
      <c r="L17" s="31">
        <f t="shared" si="0"/>
        <v>-1894725</v>
      </c>
      <c r="M17" s="31">
        <f t="shared" si="0"/>
        <v>20256914</v>
      </c>
      <c r="N17" s="31">
        <f t="shared" si="0"/>
        <v>13664615</v>
      </c>
      <c r="O17" s="31">
        <f t="shared" si="0"/>
        <v>-4432390</v>
      </c>
      <c r="P17" s="31">
        <f t="shared" si="0"/>
        <v>-2902636</v>
      </c>
      <c r="Q17" s="31">
        <f t="shared" si="0"/>
        <v>31812418</v>
      </c>
      <c r="R17" s="31">
        <f t="shared" si="0"/>
        <v>24477392</v>
      </c>
      <c r="S17" s="31">
        <f t="shared" si="0"/>
        <v>0</v>
      </c>
      <c r="T17" s="31">
        <f t="shared" si="0"/>
        <v>0</v>
      </c>
      <c r="U17" s="31">
        <f t="shared" si="0"/>
        <v>0</v>
      </c>
      <c r="V17" s="31">
        <f t="shared" si="0"/>
        <v>0</v>
      </c>
      <c r="W17" s="31">
        <f t="shared" si="0"/>
        <v>84158781</v>
      </c>
      <c r="X17" s="31">
        <f t="shared" si="0"/>
        <v>79102750</v>
      </c>
      <c r="Y17" s="31">
        <f t="shared" si="0"/>
        <v>5056031</v>
      </c>
      <c r="Z17" s="32">
        <f>+IF(X17&lt;&gt;0,+(Y17/X17)*100,0)</f>
        <v>6.391725951373372</v>
      </c>
      <c r="AA17" s="33">
        <f>SUM(AA6:AA16)</f>
        <v>63469468</v>
      </c>
    </row>
    <row r="18" spans="1:27" ht="4.5" customHeight="1">
      <c r="A18" s="34"/>
      <c r="B18" s="20"/>
      <c r="C18" s="21"/>
      <c r="D18" s="21"/>
      <c r="E18" s="22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4"/>
      <c r="AA18" s="25"/>
    </row>
    <row r="19" spans="1:27" ht="12.75">
      <c r="A19" s="13" t="s">
        <v>45</v>
      </c>
      <c r="B19" s="20"/>
      <c r="C19" s="21"/>
      <c r="D19" s="21"/>
      <c r="E19" s="22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4"/>
      <c r="AA19" s="25"/>
    </row>
    <row r="20" spans="1:27" ht="12.75">
      <c r="A20" s="13" t="s">
        <v>32</v>
      </c>
      <c r="B20" s="20"/>
      <c r="C20" s="35"/>
      <c r="D20" s="35"/>
      <c r="E20" s="36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8"/>
      <c r="AA20" s="39"/>
    </row>
    <row r="21" spans="1:27" ht="12.75">
      <c r="A21" s="26" t="s">
        <v>46</v>
      </c>
      <c r="B21" s="20"/>
      <c r="C21" s="21"/>
      <c r="D21" s="21"/>
      <c r="E21" s="22">
        <v>3700000</v>
      </c>
      <c r="F21" s="23"/>
      <c r="G21" s="40"/>
      <c r="H21" s="40"/>
      <c r="I21" s="40"/>
      <c r="J21" s="23"/>
      <c r="K21" s="40"/>
      <c r="L21" s="40"/>
      <c r="M21" s="23"/>
      <c r="N21" s="40"/>
      <c r="O21" s="40"/>
      <c r="P21" s="40"/>
      <c r="Q21" s="23"/>
      <c r="R21" s="40"/>
      <c r="S21" s="40"/>
      <c r="T21" s="23"/>
      <c r="U21" s="40"/>
      <c r="V21" s="40"/>
      <c r="W21" s="40"/>
      <c r="X21" s="23"/>
      <c r="Y21" s="40"/>
      <c r="Z21" s="41"/>
      <c r="AA21" s="42"/>
    </row>
    <row r="22" spans="1:27" ht="12.75">
      <c r="A22" s="26" t="s">
        <v>47</v>
      </c>
      <c r="B22" s="20"/>
      <c r="C22" s="21"/>
      <c r="D22" s="21"/>
      <c r="E22" s="43"/>
      <c r="F22" s="40"/>
      <c r="G22" s="23"/>
      <c r="H22" s="23"/>
      <c r="I22" s="23"/>
      <c r="J22" s="23"/>
      <c r="K22" s="23"/>
      <c r="L22" s="23"/>
      <c r="M22" s="40"/>
      <c r="N22" s="23"/>
      <c r="O22" s="23"/>
      <c r="P22" s="23"/>
      <c r="Q22" s="23"/>
      <c r="R22" s="23"/>
      <c r="S22" s="23"/>
      <c r="T22" s="40"/>
      <c r="U22" s="23"/>
      <c r="V22" s="23"/>
      <c r="W22" s="23"/>
      <c r="X22" s="23"/>
      <c r="Y22" s="23"/>
      <c r="Z22" s="24"/>
      <c r="AA22" s="25"/>
    </row>
    <row r="23" spans="1:27" ht="12.75">
      <c r="A23" s="26" t="s">
        <v>48</v>
      </c>
      <c r="B23" s="20"/>
      <c r="C23" s="44"/>
      <c r="D23" s="44"/>
      <c r="E23" s="22"/>
      <c r="F23" s="23"/>
      <c r="G23" s="40"/>
      <c r="H23" s="40"/>
      <c r="I23" s="40"/>
      <c r="J23" s="23"/>
      <c r="K23" s="40"/>
      <c r="L23" s="40"/>
      <c r="M23" s="23"/>
      <c r="N23" s="40"/>
      <c r="O23" s="40"/>
      <c r="P23" s="40"/>
      <c r="Q23" s="23"/>
      <c r="R23" s="40"/>
      <c r="S23" s="40"/>
      <c r="T23" s="23"/>
      <c r="U23" s="40"/>
      <c r="V23" s="40"/>
      <c r="W23" s="40"/>
      <c r="X23" s="23"/>
      <c r="Y23" s="40"/>
      <c r="Z23" s="41"/>
      <c r="AA23" s="42"/>
    </row>
    <row r="24" spans="1:27" ht="12.75">
      <c r="A24" s="26" t="s">
        <v>49</v>
      </c>
      <c r="B24" s="20"/>
      <c r="C24" s="21"/>
      <c r="D24" s="21"/>
      <c r="E24" s="22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4"/>
      <c r="AA24" s="25"/>
    </row>
    <row r="25" spans="1:27" ht="12.75">
      <c r="A25" s="13" t="s">
        <v>40</v>
      </c>
      <c r="B25" s="20"/>
      <c r="C25" s="21"/>
      <c r="D25" s="21"/>
      <c r="E25" s="22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4"/>
      <c r="AA25" s="25"/>
    </row>
    <row r="26" spans="1:27" ht="12.75">
      <c r="A26" s="26" t="s">
        <v>50</v>
      </c>
      <c r="B26" s="20"/>
      <c r="C26" s="21">
        <v>-52291303</v>
      </c>
      <c r="D26" s="21"/>
      <c r="E26" s="22">
        <v>-68884000</v>
      </c>
      <c r="F26" s="23">
        <v>-70884001</v>
      </c>
      <c r="G26" s="23">
        <v>-3825673</v>
      </c>
      <c r="H26" s="23">
        <v>-7301740</v>
      </c>
      <c r="I26" s="23">
        <v>-5869208</v>
      </c>
      <c r="J26" s="23">
        <v>-16996621</v>
      </c>
      <c r="K26" s="23">
        <v>-362104</v>
      </c>
      <c r="L26" s="23">
        <v>-143867</v>
      </c>
      <c r="M26" s="23">
        <v>-8747493</v>
      </c>
      <c r="N26" s="23">
        <v>-9253464</v>
      </c>
      <c r="O26" s="23">
        <v>-3483699</v>
      </c>
      <c r="P26" s="23">
        <v>-2478490</v>
      </c>
      <c r="Q26" s="23">
        <v>-6524746</v>
      </c>
      <c r="R26" s="23">
        <v>-12486935</v>
      </c>
      <c r="S26" s="23"/>
      <c r="T26" s="23"/>
      <c r="U26" s="23"/>
      <c r="V26" s="23"/>
      <c r="W26" s="23">
        <v>-38737020</v>
      </c>
      <c r="X26" s="23">
        <v>-47228026</v>
      </c>
      <c r="Y26" s="23">
        <v>8491006</v>
      </c>
      <c r="Z26" s="24">
        <v>-17.98</v>
      </c>
      <c r="AA26" s="25">
        <v>-70884001</v>
      </c>
    </row>
    <row r="27" spans="1:27" ht="12.75">
      <c r="A27" s="27" t="s">
        <v>51</v>
      </c>
      <c r="B27" s="28"/>
      <c r="C27" s="29">
        <f aca="true" t="shared" si="1" ref="C27:Y27">SUM(C21:C26)</f>
        <v>-52291303</v>
      </c>
      <c r="D27" s="29">
        <f>SUM(D21:D26)</f>
        <v>0</v>
      </c>
      <c r="E27" s="30">
        <f t="shared" si="1"/>
        <v>-65184000</v>
      </c>
      <c r="F27" s="31">
        <f t="shared" si="1"/>
        <v>-70884001</v>
      </c>
      <c r="G27" s="31">
        <f t="shared" si="1"/>
        <v>-3825673</v>
      </c>
      <c r="H27" s="31">
        <f t="shared" si="1"/>
        <v>-7301740</v>
      </c>
      <c r="I27" s="31">
        <f t="shared" si="1"/>
        <v>-5869208</v>
      </c>
      <c r="J27" s="31">
        <f t="shared" si="1"/>
        <v>-16996621</v>
      </c>
      <c r="K27" s="31">
        <f t="shared" si="1"/>
        <v>-362104</v>
      </c>
      <c r="L27" s="31">
        <f t="shared" si="1"/>
        <v>-143867</v>
      </c>
      <c r="M27" s="31">
        <f t="shared" si="1"/>
        <v>-8747493</v>
      </c>
      <c r="N27" s="31">
        <f t="shared" si="1"/>
        <v>-9253464</v>
      </c>
      <c r="O27" s="31">
        <f t="shared" si="1"/>
        <v>-3483699</v>
      </c>
      <c r="P27" s="31">
        <f t="shared" si="1"/>
        <v>-2478490</v>
      </c>
      <c r="Q27" s="31">
        <f t="shared" si="1"/>
        <v>-6524746</v>
      </c>
      <c r="R27" s="31">
        <f t="shared" si="1"/>
        <v>-12486935</v>
      </c>
      <c r="S27" s="31">
        <f t="shared" si="1"/>
        <v>0</v>
      </c>
      <c r="T27" s="31">
        <f t="shared" si="1"/>
        <v>0</v>
      </c>
      <c r="U27" s="31">
        <f t="shared" si="1"/>
        <v>0</v>
      </c>
      <c r="V27" s="31">
        <f t="shared" si="1"/>
        <v>0</v>
      </c>
      <c r="W27" s="31">
        <f t="shared" si="1"/>
        <v>-38737020</v>
      </c>
      <c r="X27" s="31">
        <f t="shared" si="1"/>
        <v>-47228026</v>
      </c>
      <c r="Y27" s="31">
        <f t="shared" si="1"/>
        <v>8491006</v>
      </c>
      <c r="Z27" s="32">
        <f>+IF(X27&lt;&gt;0,+(Y27/X27)*100,0)</f>
        <v>-17.978744231232533</v>
      </c>
      <c r="AA27" s="33">
        <f>SUM(AA21:AA26)</f>
        <v>-70884001</v>
      </c>
    </row>
    <row r="28" spans="1:27" ht="4.5" customHeight="1">
      <c r="A28" s="34"/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2.75">
      <c r="A29" s="13" t="s">
        <v>52</v>
      </c>
      <c r="B29" s="20"/>
      <c r="C29" s="21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2.75">
      <c r="A30" s="13" t="s">
        <v>32</v>
      </c>
      <c r="B30" s="20"/>
      <c r="C30" s="21"/>
      <c r="D30" s="21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5"/>
    </row>
    <row r="31" spans="1:27" ht="12.75">
      <c r="A31" s="26" t="s">
        <v>53</v>
      </c>
      <c r="B31" s="20"/>
      <c r="C31" s="21"/>
      <c r="D31" s="21"/>
      <c r="E31" s="22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4"/>
      <c r="AA31" s="25"/>
    </row>
    <row r="32" spans="1:27" ht="12.75">
      <c r="A32" s="26" t="s">
        <v>54</v>
      </c>
      <c r="B32" s="20"/>
      <c r="C32" s="21">
        <v>-207552</v>
      </c>
      <c r="D32" s="21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4"/>
      <c r="AA32" s="25"/>
    </row>
    <row r="33" spans="1:27" ht="12.75">
      <c r="A33" s="26" t="s">
        <v>55</v>
      </c>
      <c r="B33" s="20"/>
      <c r="C33" s="21"/>
      <c r="D33" s="21"/>
      <c r="E33" s="22"/>
      <c r="F33" s="23"/>
      <c r="G33" s="23"/>
      <c r="H33" s="40"/>
      <c r="I33" s="40"/>
      <c r="J33" s="40"/>
      <c r="K33" s="23"/>
      <c r="L33" s="23"/>
      <c r="M33" s="23"/>
      <c r="N33" s="23"/>
      <c r="O33" s="40"/>
      <c r="P33" s="40"/>
      <c r="Q33" s="40"/>
      <c r="R33" s="23"/>
      <c r="S33" s="23"/>
      <c r="T33" s="23"/>
      <c r="U33" s="23"/>
      <c r="V33" s="40"/>
      <c r="W33" s="40"/>
      <c r="X33" s="40"/>
      <c r="Y33" s="23"/>
      <c r="Z33" s="24"/>
      <c r="AA33" s="25"/>
    </row>
    <row r="34" spans="1:27" ht="12.75">
      <c r="A34" s="13" t="s">
        <v>40</v>
      </c>
      <c r="B34" s="20"/>
      <c r="C34" s="21"/>
      <c r="D34" s="21"/>
      <c r="E34" s="22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4"/>
      <c r="AA34" s="25"/>
    </row>
    <row r="35" spans="1:27" ht="12.75">
      <c r="A35" s="26" t="s">
        <v>56</v>
      </c>
      <c r="B35" s="20"/>
      <c r="C35" s="21"/>
      <c r="D35" s="21"/>
      <c r="E35" s="22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4"/>
      <c r="AA35" s="25"/>
    </row>
    <row r="36" spans="1:27" ht="12.75">
      <c r="A36" s="27" t="s">
        <v>57</v>
      </c>
      <c r="B36" s="28"/>
      <c r="C36" s="29">
        <f aca="true" t="shared" si="2" ref="C36:Y36">SUM(C31:C35)</f>
        <v>-207552</v>
      </c>
      <c r="D36" s="29">
        <f>SUM(D31:D35)</f>
        <v>0</v>
      </c>
      <c r="E36" s="30">
        <f t="shared" si="2"/>
        <v>0</v>
      </c>
      <c r="F36" s="31">
        <f t="shared" si="2"/>
        <v>0</v>
      </c>
      <c r="G36" s="31">
        <f t="shared" si="2"/>
        <v>0</v>
      </c>
      <c r="H36" s="31">
        <f t="shared" si="2"/>
        <v>0</v>
      </c>
      <c r="I36" s="31">
        <f t="shared" si="2"/>
        <v>0</v>
      </c>
      <c r="J36" s="31">
        <f t="shared" si="2"/>
        <v>0</v>
      </c>
      <c r="K36" s="31">
        <f t="shared" si="2"/>
        <v>0</v>
      </c>
      <c r="L36" s="31">
        <f t="shared" si="2"/>
        <v>0</v>
      </c>
      <c r="M36" s="31">
        <f t="shared" si="2"/>
        <v>0</v>
      </c>
      <c r="N36" s="31">
        <f t="shared" si="2"/>
        <v>0</v>
      </c>
      <c r="O36" s="31">
        <f t="shared" si="2"/>
        <v>0</v>
      </c>
      <c r="P36" s="31">
        <f t="shared" si="2"/>
        <v>0</v>
      </c>
      <c r="Q36" s="31">
        <f t="shared" si="2"/>
        <v>0</v>
      </c>
      <c r="R36" s="31">
        <f t="shared" si="2"/>
        <v>0</v>
      </c>
      <c r="S36" s="31">
        <f t="shared" si="2"/>
        <v>0</v>
      </c>
      <c r="T36" s="31">
        <f t="shared" si="2"/>
        <v>0</v>
      </c>
      <c r="U36" s="31">
        <f t="shared" si="2"/>
        <v>0</v>
      </c>
      <c r="V36" s="31">
        <f t="shared" si="2"/>
        <v>0</v>
      </c>
      <c r="W36" s="31">
        <f t="shared" si="2"/>
        <v>0</v>
      </c>
      <c r="X36" s="31">
        <f t="shared" si="2"/>
        <v>0</v>
      </c>
      <c r="Y36" s="31">
        <f t="shared" si="2"/>
        <v>0</v>
      </c>
      <c r="Z36" s="32">
        <f>+IF(X36&lt;&gt;0,+(Y36/X36)*100,0)</f>
        <v>0</v>
      </c>
      <c r="AA36" s="33">
        <f>SUM(AA31:AA35)</f>
        <v>0</v>
      </c>
    </row>
    <row r="37" spans="1:27" ht="4.5" customHeight="1">
      <c r="A37" s="34"/>
      <c r="B37" s="20"/>
      <c r="C37" s="21"/>
      <c r="D37" s="21"/>
      <c r="E37" s="22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4"/>
      <c r="AA37" s="25"/>
    </row>
    <row r="38" spans="1:27" ht="12.75">
      <c r="A38" s="13" t="s">
        <v>58</v>
      </c>
      <c r="B38" s="20"/>
      <c r="C38" s="35">
        <f aca="true" t="shared" si="3" ref="C38:Y38">+C17+C27+C36</f>
        <v>32269926</v>
      </c>
      <c r="D38" s="35">
        <f>+D17+D27+D36</f>
        <v>0</v>
      </c>
      <c r="E38" s="36">
        <f t="shared" si="3"/>
        <v>-7669860</v>
      </c>
      <c r="F38" s="37">
        <f t="shared" si="3"/>
        <v>-7414533</v>
      </c>
      <c r="G38" s="37">
        <f t="shared" si="3"/>
        <v>43336649</v>
      </c>
      <c r="H38" s="37">
        <f t="shared" si="3"/>
        <v>-7480295</v>
      </c>
      <c r="I38" s="37">
        <f t="shared" si="3"/>
        <v>-6836201</v>
      </c>
      <c r="J38" s="37">
        <f t="shared" si="3"/>
        <v>29020153</v>
      </c>
      <c r="K38" s="37">
        <f t="shared" si="3"/>
        <v>-5059678</v>
      </c>
      <c r="L38" s="37">
        <f t="shared" si="3"/>
        <v>-2038592</v>
      </c>
      <c r="M38" s="37">
        <f t="shared" si="3"/>
        <v>11509421</v>
      </c>
      <c r="N38" s="37">
        <f t="shared" si="3"/>
        <v>4411151</v>
      </c>
      <c r="O38" s="37">
        <f t="shared" si="3"/>
        <v>-7916089</v>
      </c>
      <c r="P38" s="37">
        <f t="shared" si="3"/>
        <v>-5381126</v>
      </c>
      <c r="Q38" s="37">
        <f t="shared" si="3"/>
        <v>25287672</v>
      </c>
      <c r="R38" s="37">
        <f t="shared" si="3"/>
        <v>11990457</v>
      </c>
      <c r="S38" s="37">
        <f t="shared" si="3"/>
        <v>0</v>
      </c>
      <c r="T38" s="37">
        <f t="shared" si="3"/>
        <v>0</v>
      </c>
      <c r="U38" s="37">
        <f t="shared" si="3"/>
        <v>0</v>
      </c>
      <c r="V38" s="37">
        <f t="shared" si="3"/>
        <v>0</v>
      </c>
      <c r="W38" s="37">
        <f t="shared" si="3"/>
        <v>45421761</v>
      </c>
      <c r="X38" s="37">
        <f t="shared" si="3"/>
        <v>31874724</v>
      </c>
      <c r="Y38" s="37">
        <f t="shared" si="3"/>
        <v>13547037</v>
      </c>
      <c r="Z38" s="38">
        <f>+IF(X38&lt;&gt;0,+(Y38/X38)*100,0)</f>
        <v>42.500876242881354</v>
      </c>
      <c r="AA38" s="39">
        <f>+AA17+AA27+AA36</f>
        <v>-7414533</v>
      </c>
    </row>
    <row r="39" spans="1:27" ht="12.75">
      <c r="A39" s="26" t="s">
        <v>59</v>
      </c>
      <c r="B39" s="20"/>
      <c r="C39" s="35">
        <v>57272913</v>
      </c>
      <c r="D39" s="35"/>
      <c r="E39" s="36">
        <v>18051598</v>
      </c>
      <c r="F39" s="37">
        <v>89542838</v>
      </c>
      <c r="G39" s="37">
        <v>89542838</v>
      </c>
      <c r="H39" s="37">
        <v>132879487</v>
      </c>
      <c r="I39" s="37">
        <v>125399192</v>
      </c>
      <c r="J39" s="37">
        <v>89542838</v>
      </c>
      <c r="K39" s="37">
        <v>118562991</v>
      </c>
      <c r="L39" s="37">
        <v>113503313</v>
      </c>
      <c r="M39" s="37">
        <v>111464721</v>
      </c>
      <c r="N39" s="37">
        <v>118562991</v>
      </c>
      <c r="O39" s="37">
        <v>122974142</v>
      </c>
      <c r="P39" s="37">
        <v>115058053</v>
      </c>
      <c r="Q39" s="37">
        <v>109676927</v>
      </c>
      <c r="R39" s="37">
        <v>122974142</v>
      </c>
      <c r="S39" s="37"/>
      <c r="T39" s="37"/>
      <c r="U39" s="37"/>
      <c r="V39" s="37"/>
      <c r="W39" s="37">
        <v>89542838</v>
      </c>
      <c r="X39" s="37">
        <v>89542838</v>
      </c>
      <c r="Y39" s="37"/>
      <c r="Z39" s="38"/>
      <c r="AA39" s="39">
        <v>89542838</v>
      </c>
    </row>
    <row r="40" spans="1:27" ht="12.75">
      <c r="A40" s="45" t="s">
        <v>60</v>
      </c>
      <c r="B40" s="46"/>
      <c r="C40" s="47">
        <v>89542839</v>
      </c>
      <c r="D40" s="47"/>
      <c r="E40" s="48">
        <v>10381740</v>
      </c>
      <c r="F40" s="49">
        <v>82128305</v>
      </c>
      <c r="G40" s="49">
        <v>132879487</v>
      </c>
      <c r="H40" s="49">
        <v>125399192</v>
      </c>
      <c r="I40" s="49">
        <v>118562991</v>
      </c>
      <c r="J40" s="49">
        <v>118562991</v>
      </c>
      <c r="K40" s="49">
        <v>113503313</v>
      </c>
      <c r="L40" s="49">
        <v>111464721</v>
      </c>
      <c r="M40" s="49">
        <v>122974142</v>
      </c>
      <c r="N40" s="49">
        <v>122974142</v>
      </c>
      <c r="O40" s="49">
        <v>115058053</v>
      </c>
      <c r="P40" s="49">
        <v>109676927</v>
      </c>
      <c r="Q40" s="49">
        <v>134964599</v>
      </c>
      <c r="R40" s="49">
        <v>134964599</v>
      </c>
      <c r="S40" s="49"/>
      <c r="T40" s="49"/>
      <c r="U40" s="49"/>
      <c r="V40" s="49"/>
      <c r="W40" s="49">
        <v>134964599</v>
      </c>
      <c r="X40" s="49">
        <v>121417562</v>
      </c>
      <c r="Y40" s="49">
        <v>13547037</v>
      </c>
      <c r="Z40" s="50">
        <v>11.16</v>
      </c>
      <c r="AA40" s="51">
        <v>82128305</v>
      </c>
    </row>
    <row r="41" spans="1:27" ht="12.75">
      <c r="A41" s="52" t="s">
        <v>88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  <row r="42" spans="1:27" ht="12.75">
      <c r="A42" s="54" t="s">
        <v>89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</row>
    <row r="43" spans="1:27" ht="12.75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2" t="s">
        <v>65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90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2.7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2.7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2.75">
      <c r="A6" s="26" t="s">
        <v>33</v>
      </c>
      <c r="B6" s="20"/>
      <c r="C6" s="21"/>
      <c r="D6" s="21"/>
      <c r="E6" s="22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4"/>
      <c r="AA6" s="25"/>
    </row>
    <row r="7" spans="1:27" ht="12.75">
      <c r="A7" s="26" t="s">
        <v>34</v>
      </c>
      <c r="B7" s="20"/>
      <c r="C7" s="21"/>
      <c r="D7" s="21"/>
      <c r="E7" s="22">
        <v>114535377</v>
      </c>
      <c r="F7" s="23">
        <v>114336009</v>
      </c>
      <c r="G7" s="23"/>
      <c r="H7" s="23">
        <v>13934</v>
      </c>
      <c r="I7" s="23">
        <v>2083310</v>
      </c>
      <c r="J7" s="23">
        <v>2097244</v>
      </c>
      <c r="K7" s="23"/>
      <c r="L7" s="23"/>
      <c r="M7" s="23"/>
      <c r="N7" s="23"/>
      <c r="O7" s="23"/>
      <c r="P7" s="23">
        <v>8640842</v>
      </c>
      <c r="Q7" s="23">
        <v>16971</v>
      </c>
      <c r="R7" s="23">
        <v>8657813</v>
      </c>
      <c r="S7" s="23"/>
      <c r="T7" s="23"/>
      <c r="U7" s="23"/>
      <c r="V7" s="23"/>
      <c r="W7" s="23">
        <v>10755057</v>
      </c>
      <c r="X7" s="23">
        <v>62741111</v>
      </c>
      <c r="Y7" s="23">
        <v>-51986054</v>
      </c>
      <c r="Z7" s="24">
        <v>-82.86</v>
      </c>
      <c r="AA7" s="25">
        <v>114336009</v>
      </c>
    </row>
    <row r="8" spans="1:27" ht="12.75">
      <c r="A8" s="26" t="s">
        <v>35</v>
      </c>
      <c r="B8" s="20"/>
      <c r="C8" s="21">
        <v>896244</v>
      </c>
      <c r="D8" s="21"/>
      <c r="E8" s="22">
        <v>894000</v>
      </c>
      <c r="F8" s="23">
        <v>840445</v>
      </c>
      <c r="G8" s="23">
        <v>11189</v>
      </c>
      <c r="H8" s="23">
        <v>34106</v>
      </c>
      <c r="I8" s="23">
        <v>15603</v>
      </c>
      <c r="J8" s="23">
        <v>60898</v>
      </c>
      <c r="K8" s="23">
        <v>99968</v>
      </c>
      <c r="L8" s="23">
        <v>14819</v>
      </c>
      <c r="M8" s="23">
        <v>23368</v>
      </c>
      <c r="N8" s="23">
        <v>138155</v>
      </c>
      <c r="O8" s="23">
        <v>11167</v>
      </c>
      <c r="P8" s="23">
        <v>21885</v>
      </c>
      <c r="Q8" s="23">
        <v>90093</v>
      </c>
      <c r="R8" s="23">
        <v>123145</v>
      </c>
      <c r="S8" s="23"/>
      <c r="T8" s="23"/>
      <c r="U8" s="23"/>
      <c r="V8" s="23"/>
      <c r="W8" s="23">
        <v>322198</v>
      </c>
      <c r="X8" s="23">
        <v>423213</v>
      </c>
      <c r="Y8" s="23">
        <v>-101015</v>
      </c>
      <c r="Z8" s="24">
        <v>-23.87</v>
      </c>
      <c r="AA8" s="25">
        <v>840445</v>
      </c>
    </row>
    <row r="9" spans="1:27" ht="12.75">
      <c r="A9" s="26" t="s">
        <v>36</v>
      </c>
      <c r="B9" s="20"/>
      <c r="C9" s="21">
        <v>656589700</v>
      </c>
      <c r="D9" s="21"/>
      <c r="E9" s="22">
        <v>705950000</v>
      </c>
      <c r="F9" s="23">
        <v>705949800</v>
      </c>
      <c r="G9" s="23">
        <v>286097000</v>
      </c>
      <c r="H9" s="23">
        <v>5339500</v>
      </c>
      <c r="I9" s="23">
        <v>21858000</v>
      </c>
      <c r="J9" s="23">
        <v>313294500</v>
      </c>
      <c r="K9" s="23">
        <v>54644000</v>
      </c>
      <c r="L9" s="23">
        <v>4442500</v>
      </c>
      <c r="M9" s="23">
        <v>167952000</v>
      </c>
      <c r="N9" s="23">
        <v>227038500</v>
      </c>
      <c r="O9" s="23"/>
      <c r="P9" s="23">
        <v>4072200</v>
      </c>
      <c r="Q9" s="23">
        <v>171658000</v>
      </c>
      <c r="R9" s="23">
        <v>175730200</v>
      </c>
      <c r="S9" s="23"/>
      <c r="T9" s="23"/>
      <c r="U9" s="23"/>
      <c r="V9" s="23"/>
      <c r="W9" s="23">
        <v>716063200</v>
      </c>
      <c r="X9" s="23">
        <v>700493800</v>
      </c>
      <c r="Y9" s="23">
        <v>15569400</v>
      </c>
      <c r="Z9" s="24">
        <v>2.22</v>
      </c>
      <c r="AA9" s="25">
        <v>705949800</v>
      </c>
    </row>
    <row r="10" spans="1:27" ht="12.75">
      <c r="A10" s="26" t="s">
        <v>37</v>
      </c>
      <c r="B10" s="20"/>
      <c r="C10" s="21">
        <v>241468484</v>
      </c>
      <c r="D10" s="21"/>
      <c r="E10" s="22">
        <v>440956000</v>
      </c>
      <c r="F10" s="23"/>
      <c r="G10" s="23"/>
      <c r="H10" s="23"/>
      <c r="I10" s="23">
        <v>10506925</v>
      </c>
      <c r="J10" s="23">
        <v>10506925</v>
      </c>
      <c r="K10" s="23"/>
      <c r="L10" s="23"/>
      <c r="M10" s="23">
        <v>4877167</v>
      </c>
      <c r="N10" s="23">
        <v>4877167</v>
      </c>
      <c r="O10" s="23"/>
      <c r="P10" s="23"/>
      <c r="Q10" s="23">
        <v>208500000</v>
      </c>
      <c r="R10" s="23">
        <v>208500000</v>
      </c>
      <c r="S10" s="23"/>
      <c r="T10" s="23"/>
      <c r="U10" s="23"/>
      <c r="V10" s="23"/>
      <c r="W10" s="23">
        <v>223884092</v>
      </c>
      <c r="X10" s="23"/>
      <c r="Y10" s="23">
        <v>223884092</v>
      </c>
      <c r="Z10" s="24"/>
      <c r="AA10" s="25"/>
    </row>
    <row r="11" spans="1:27" ht="12.75">
      <c r="A11" s="26" t="s">
        <v>38</v>
      </c>
      <c r="B11" s="20"/>
      <c r="C11" s="21">
        <v>11789931</v>
      </c>
      <c r="D11" s="21"/>
      <c r="E11" s="22">
        <v>10300000</v>
      </c>
      <c r="F11" s="23">
        <v>10299764</v>
      </c>
      <c r="G11" s="23">
        <v>690144</v>
      </c>
      <c r="H11" s="23">
        <v>842906</v>
      </c>
      <c r="I11" s="23">
        <v>1283836</v>
      </c>
      <c r="J11" s="23">
        <v>2816886</v>
      </c>
      <c r="K11" s="23">
        <v>627044</v>
      </c>
      <c r="L11" s="23">
        <v>565687</v>
      </c>
      <c r="M11" s="23">
        <v>321729</v>
      </c>
      <c r="N11" s="23">
        <v>1514460</v>
      </c>
      <c r="O11" s="23">
        <v>345508</v>
      </c>
      <c r="P11" s="23">
        <v>1349821</v>
      </c>
      <c r="Q11" s="23">
        <v>422075</v>
      </c>
      <c r="R11" s="23">
        <v>2117404</v>
      </c>
      <c r="S11" s="23"/>
      <c r="T11" s="23"/>
      <c r="U11" s="23"/>
      <c r="V11" s="23"/>
      <c r="W11" s="23">
        <v>6448750</v>
      </c>
      <c r="X11" s="23">
        <v>6239974</v>
      </c>
      <c r="Y11" s="23">
        <v>208776</v>
      </c>
      <c r="Z11" s="24">
        <v>3.35</v>
      </c>
      <c r="AA11" s="25">
        <v>10299764</v>
      </c>
    </row>
    <row r="12" spans="1:27" ht="12.75">
      <c r="A12" s="26" t="s">
        <v>39</v>
      </c>
      <c r="B12" s="20"/>
      <c r="C12" s="21"/>
      <c r="D12" s="21"/>
      <c r="E12" s="22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4"/>
      <c r="AA12" s="25"/>
    </row>
    <row r="13" spans="1:27" ht="12.75">
      <c r="A13" s="13" t="s">
        <v>40</v>
      </c>
      <c r="B13" s="20"/>
      <c r="C13" s="21"/>
      <c r="D13" s="21"/>
      <c r="E13" s="22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4"/>
      <c r="AA13" s="25"/>
    </row>
    <row r="14" spans="1:27" ht="12.75">
      <c r="A14" s="26" t="s">
        <v>41</v>
      </c>
      <c r="B14" s="20"/>
      <c r="C14" s="21">
        <v>-536888256</v>
      </c>
      <c r="D14" s="21"/>
      <c r="E14" s="22">
        <v>-708969287</v>
      </c>
      <c r="F14" s="23">
        <v>-783004041</v>
      </c>
      <c r="G14" s="23">
        <v>-111100820</v>
      </c>
      <c r="H14" s="23">
        <v>-69810270</v>
      </c>
      <c r="I14" s="23">
        <v>-91197127</v>
      </c>
      <c r="J14" s="23">
        <v>-272108217</v>
      </c>
      <c r="K14" s="23">
        <v>-59970271</v>
      </c>
      <c r="L14" s="23">
        <v>-46739395</v>
      </c>
      <c r="M14" s="23">
        <v>-91584377</v>
      </c>
      <c r="N14" s="23">
        <v>-198294043</v>
      </c>
      <c r="O14" s="23">
        <v>-36888022</v>
      </c>
      <c r="P14" s="23">
        <v>-58975683</v>
      </c>
      <c r="Q14" s="23">
        <v>-43627533</v>
      </c>
      <c r="R14" s="23">
        <v>-139491238</v>
      </c>
      <c r="S14" s="23"/>
      <c r="T14" s="23"/>
      <c r="U14" s="23"/>
      <c r="V14" s="23"/>
      <c r="W14" s="23">
        <v>-609893498</v>
      </c>
      <c r="X14" s="23">
        <v>-549613742</v>
      </c>
      <c r="Y14" s="23">
        <v>-60279756</v>
      </c>
      <c r="Z14" s="24">
        <v>10.97</v>
      </c>
      <c r="AA14" s="25">
        <v>-783004041</v>
      </c>
    </row>
    <row r="15" spans="1:27" ht="12.75">
      <c r="A15" s="26" t="s">
        <v>42</v>
      </c>
      <c r="B15" s="20"/>
      <c r="C15" s="21">
        <v>-1843130</v>
      </c>
      <c r="D15" s="21"/>
      <c r="E15" s="22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4"/>
      <c r="AA15" s="25"/>
    </row>
    <row r="16" spans="1:27" ht="12.75">
      <c r="A16" s="26" t="s">
        <v>43</v>
      </c>
      <c r="B16" s="20"/>
      <c r="C16" s="21"/>
      <c r="D16" s="21"/>
      <c r="E16" s="22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>
        <v>-3700</v>
      </c>
      <c r="R16" s="23">
        <v>-3700</v>
      </c>
      <c r="S16" s="23"/>
      <c r="T16" s="23"/>
      <c r="U16" s="23"/>
      <c r="V16" s="23"/>
      <c r="W16" s="23">
        <v>-3700</v>
      </c>
      <c r="X16" s="23"/>
      <c r="Y16" s="23">
        <v>-3700</v>
      </c>
      <c r="Z16" s="24"/>
      <c r="AA16" s="25"/>
    </row>
    <row r="17" spans="1:27" ht="12.75">
      <c r="A17" s="27" t="s">
        <v>44</v>
      </c>
      <c r="B17" s="28"/>
      <c r="C17" s="29">
        <f aca="true" t="shared" si="0" ref="C17:Y17">SUM(C6:C16)</f>
        <v>372012973</v>
      </c>
      <c r="D17" s="29">
        <f>SUM(D6:D16)</f>
        <v>0</v>
      </c>
      <c r="E17" s="30">
        <f t="shared" si="0"/>
        <v>563666090</v>
      </c>
      <c r="F17" s="31">
        <f t="shared" si="0"/>
        <v>48421977</v>
      </c>
      <c r="G17" s="31">
        <f t="shared" si="0"/>
        <v>175697513</v>
      </c>
      <c r="H17" s="31">
        <f t="shared" si="0"/>
        <v>-63579824</v>
      </c>
      <c r="I17" s="31">
        <f t="shared" si="0"/>
        <v>-55449453</v>
      </c>
      <c r="J17" s="31">
        <f t="shared" si="0"/>
        <v>56668236</v>
      </c>
      <c r="K17" s="31">
        <f t="shared" si="0"/>
        <v>-4599259</v>
      </c>
      <c r="L17" s="31">
        <f t="shared" si="0"/>
        <v>-41716389</v>
      </c>
      <c r="M17" s="31">
        <f t="shared" si="0"/>
        <v>81589887</v>
      </c>
      <c r="N17" s="31">
        <f t="shared" si="0"/>
        <v>35274239</v>
      </c>
      <c r="O17" s="31">
        <f t="shared" si="0"/>
        <v>-36531347</v>
      </c>
      <c r="P17" s="31">
        <f t="shared" si="0"/>
        <v>-44890935</v>
      </c>
      <c r="Q17" s="31">
        <f t="shared" si="0"/>
        <v>337055906</v>
      </c>
      <c r="R17" s="31">
        <f t="shared" si="0"/>
        <v>255633624</v>
      </c>
      <c r="S17" s="31">
        <f t="shared" si="0"/>
        <v>0</v>
      </c>
      <c r="T17" s="31">
        <f t="shared" si="0"/>
        <v>0</v>
      </c>
      <c r="U17" s="31">
        <f t="shared" si="0"/>
        <v>0</v>
      </c>
      <c r="V17" s="31">
        <f t="shared" si="0"/>
        <v>0</v>
      </c>
      <c r="W17" s="31">
        <f t="shared" si="0"/>
        <v>347576099</v>
      </c>
      <c r="X17" s="31">
        <f t="shared" si="0"/>
        <v>220284356</v>
      </c>
      <c r="Y17" s="31">
        <f t="shared" si="0"/>
        <v>127291743</v>
      </c>
      <c r="Z17" s="32">
        <f>+IF(X17&lt;&gt;0,+(Y17/X17)*100,0)</f>
        <v>57.785194242300165</v>
      </c>
      <c r="AA17" s="33">
        <f>SUM(AA6:AA16)</f>
        <v>48421977</v>
      </c>
    </row>
    <row r="18" spans="1:27" ht="4.5" customHeight="1">
      <c r="A18" s="34"/>
      <c r="B18" s="20"/>
      <c r="C18" s="21"/>
      <c r="D18" s="21"/>
      <c r="E18" s="22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4"/>
      <c r="AA18" s="25"/>
    </row>
    <row r="19" spans="1:27" ht="12.75">
      <c r="A19" s="13" t="s">
        <v>45</v>
      </c>
      <c r="B19" s="20"/>
      <c r="C19" s="21"/>
      <c r="D19" s="21"/>
      <c r="E19" s="22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4"/>
      <c r="AA19" s="25"/>
    </row>
    <row r="20" spans="1:27" ht="12.75">
      <c r="A20" s="13" t="s">
        <v>32</v>
      </c>
      <c r="B20" s="20"/>
      <c r="C20" s="35"/>
      <c r="D20" s="35"/>
      <c r="E20" s="36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8"/>
      <c r="AA20" s="39"/>
    </row>
    <row r="21" spans="1:27" ht="12.75">
      <c r="A21" s="26" t="s">
        <v>46</v>
      </c>
      <c r="B21" s="20"/>
      <c r="C21" s="21"/>
      <c r="D21" s="21"/>
      <c r="E21" s="22"/>
      <c r="F21" s="23"/>
      <c r="G21" s="40"/>
      <c r="H21" s="40"/>
      <c r="I21" s="40"/>
      <c r="J21" s="23"/>
      <c r="K21" s="40"/>
      <c r="L21" s="40"/>
      <c r="M21" s="23"/>
      <c r="N21" s="40"/>
      <c r="O21" s="40"/>
      <c r="P21" s="40"/>
      <c r="Q21" s="23"/>
      <c r="R21" s="40"/>
      <c r="S21" s="40"/>
      <c r="T21" s="23"/>
      <c r="U21" s="40"/>
      <c r="V21" s="40"/>
      <c r="W21" s="40"/>
      <c r="X21" s="23"/>
      <c r="Y21" s="40"/>
      <c r="Z21" s="41"/>
      <c r="AA21" s="42"/>
    </row>
    <row r="22" spans="1:27" ht="12.75">
      <c r="A22" s="26" t="s">
        <v>47</v>
      </c>
      <c r="B22" s="20"/>
      <c r="C22" s="21"/>
      <c r="D22" s="21"/>
      <c r="E22" s="43"/>
      <c r="F22" s="40"/>
      <c r="G22" s="23"/>
      <c r="H22" s="23"/>
      <c r="I22" s="23"/>
      <c r="J22" s="23"/>
      <c r="K22" s="23"/>
      <c r="L22" s="23"/>
      <c r="M22" s="40"/>
      <c r="N22" s="23"/>
      <c r="O22" s="23"/>
      <c r="P22" s="23"/>
      <c r="Q22" s="23"/>
      <c r="R22" s="23"/>
      <c r="S22" s="23"/>
      <c r="T22" s="40"/>
      <c r="U22" s="23"/>
      <c r="V22" s="23"/>
      <c r="W22" s="23"/>
      <c r="X22" s="23"/>
      <c r="Y22" s="23"/>
      <c r="Z22" s="24"/>
      <c r="AA22" s="25"/>
    </row>
    <row r="23" spans="1:27" ht="12.75">
      <c r="A23" s="26" t="s">
        <v>48</v>
      </c>
      <c r="B23" s="20"/>
      <c r="C23" s="44"/>
      <c r="D23" s="44"/>
      <c r="E23" s="22"/>
      <c r="F23" s="23"/>
      <c r="G23" s="40"/>
      <c r="H23" s="40"/>
      <c r="I23" s="40"/>
      <c r="J23" s="23"/>
      <c r="K23" s="40"/>
      <c r="L23" s="40"/>
      <c r="M23" s="23"/>
      <c r="N23" s="40"/>
      <c r="O23" s="40"/>
      <c r="P23" s="40"/>
      <c r="Q23" s="23"/>
      <c r="R23" s="40"/>
      <c r="S23" s="40"/>
      <c r="T23" s="23"/>
      <c r="U23" s="40"/>
      <c r="V23" s="40"/>
      <c r="W23" s="40"/>
      <c r="X23" s="23"/>
      <c r="Y23" s="40"/>
      <c r="Z23" s="41"/>
      <c r="AA23" s="42"/>
    </row>
    <row r="24" spans="1:27" ht="12.75">
      <c r="A24" s="26" t="s">
        <v>49</v>
      </c>
      <c r="B24" s="20"/>
      <c r="C24" s="21"/>
      <c r="D24" s="21"/>
      <c r="E24" s="22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4"/>
      <c r="AA24" s="25"/>
    </row>
    <row r="25" spans="1:27" ht="12.75">
      <c r="A25" s="13" t="s">
        <v>40</v>
      </c>
      <c r="B25" s="20"/>
      <c r="C25" s="21"/>
      <c r="D25" s="21"/>
      <c r="E25" s="22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4"/>
      <c r="AA25" s="25"/>
    </row>
    <row r="26" spans="1:27" ht="12.75">
      <c r="A26" s="26" t="s">
        <v>50</v>
      </c>
      <c r="B26" s="20"/>
      <c r="C26" s="21">
        <v>-38643286</v>
      </c>
      <c r="D26" s="21"/>
      <c r="E26" s="22">
        <v>-449284000</v>
      </c>
      <c r="F26" s="23"/>
      <c r="G26" s="23">
        <v>-14234107</v>
      </c>
      <c r="H26" s="23">
        <v>-38155599</v>
      </c>
      <c r="I26" s="23">
        <v>-13215388</v>
      </c>
      <c r="J26" s="23">
        <v>-65605094</v>
      </c>
      <c r="K26" s="23">
        <v>-43323711</v>
      </c>
      <c r="L26" s="23">
        <v>-19627819</v>
      </c>
      <c r="M26" s="23">
        <v>-63321570</v>
      </c>
      <c r="N26" s="23">
        <v>-126273100</v>
      </c>
      <c r="O26" s="23">
        <v>-5841092</v>
      </c>
      <c r="P26" s="23">
        <v>-54429480</v>
      </c>
      <c r="Q26" s="23">
        <v>-44627685</v>
      </c>
      <c r="R26" s="23">
        <v>-104898257</v>
      </c>
      <c r="S26" s="23"/>
      <c r="T26" s="23"/>
      <c r="U26" s="23"/>
      <c r="V26" s="23"/>
      <c r="W26" s="23">
        <v>-296776451</v>
      </c>
      <c r="X26" s="23"/>
      <c r="Y26" s="23">
        <v>-296776451</v>
      </c>
      <c r="Z26" s="24"/>
      <c r="AA26" s="25"/>
    </row>
    <row r="27" spans="1:27" ht="12.75">
      <c r="A27" s="27" t="s">
        <v>51</v>
      </c>
      <c r="B27" s="28"/>
      <c r="C27" s="29">
        <f aca="true" t="shared" si="1" ref="C27:Y27">SUM(C21:C26)</f>
        <v>-38643286</v>
      </c>
      <c r="D27" s="29">
        <f>SUM(D21:D26)</f>
        <v>0</v>
      </c>
      <c r="E27" s="30">
        <f t="shared" si="1"/>
        <v>-449284000</v>
      </c>
      <c r="F27" s="31">
        <f t="shared" si="1"/>
        <v>0</v>
      </c>
      <c r="G27" s="31">
        <f t="shared" si="1"/>
        <v>-14234107</v>
      </c>
      <c r="H27" s="31">
        <f t="shared" si="1"/>
        <v>-38155599</v>
      </c>
      <c r="I27" s="31">
        <f t="shared" si="1"/>
        <v>-13215388</v>
      </c>
      <c r="J27" s="31">
        <f t="shared" si="1"/>
        <v>-65605094</v>
      </c>
      <c r="K27" s="31">
        <f t="shared" si="1"/>
        <v>-43323711</v>
      </c>
      <c r="L27" s="31">
        <f t="shared" si="1"/>
        <v>-19627819</v>
      </c>
      <c r="M27" s="31">
        <f t="shared" si="1"/>
        <v>-63321570</v>
      </c>
      <c r="N27" s="31">
        <f t="shared" si="1"/>
        <v>-126273100</v>
      </c>
      <c r="O27" s="31">
        <f t="shared" si="1"/>
        <v>-5841092</v>
      </c>
      <c r="P27" s="31">
        <f t="shared" si="1"/>
        <v>-54429480</v>
      </c>
      <c r="Q27" s="31">
        <f t="shared" si="1"/>
        <v>-44627685</v>
      </c>
      <c r="R27" s="31">
        <f t="shared" si="1"/>
        <v>-104898257</v>
      </c>
      <c r="S27" s="31">
        <f t="shared" si="1"/>
        <v>0</v>
      </c>
      <c r="T27" s="31">
        <f t="shared" si="1"/>
        <v>0</v>
      </c>
      <c r="U27" s="31">
        <f t="shared" si="1"/>
        <v>0</v>
      </c>
      <c r="V27" s="31">
        <f t="shared" si="1"/>
        <v>0</v>
      </c>
      <c r="W27" s="31">
        <f t="shared" si="1"/>
        <v>-296776451</v>
      </c>
      <c r="X27" s="31">
        <f t="shared" si="1"/>
        <v>0</v>
      </c>
      <c r="Y27" s="31">
        <f t="shared" si="1"/>
        <v>-296776451</v>
      </c>
      <c r="Z27" s="32">
        <f>+IF(X27&lt;&gt;0,+(Y27/X27)*100,0)</f>
        <v>0</v>
      </c>
      <c r="AA27" s="33">
        <f>SUM(AA21:AA26)</f>
        <v>0</v>
      </c>
    </row>
    <row r="28" spans="1:27" ht="4.5" customHeight="1">
      <c r="A28" s="34"/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2.75">
      <c r="A29" s="13" t="s">
        <v>52</v>
      </c>
      <c r="B29" s="20"/>
      <c r="C29" s="21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2.75">
      <c r="A30" s="13" t="s">
        <v>32</v>
      </c>
      <c r="B30" s="20"/>
      <c r="C30" s="21"/>
      <c r="D30" s="21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5"/>
    </row>
    <row r="31" spans="1:27" ht="12.75">
      <c r="A31" s="26" t="s">
        <v>53</v>
      </c>
      <c r="B31" s="20"/>
      <c r="C31" s="21"/>
      <c r="D31" s="21"/>
      <c r="E31" s="22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4"/>
      <c r="AA31" s="25"/>
    </row>
    <row r="32" spans="1:27" ht="12.75">
      <c r="A32" s="26" t="s">
        <v>54</v>
      </c>
      <c r="B32" s="20"/>
      <c r="C32" s="21"/>
      <c r="D32" s="21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4"/>
      <c r="AA32" s="25"/>
    </row>
    <row r="33" spans="1:27" ht="12.75">
      <c r="A33" s="26" t="s">
        <v>55</v>
      </c>
      <c r="B33" s="20"/>
      <c r="C33" s="21"/>
      <c r="D33" s="21"/>
      <c r="E33" s="22"/>
      <c r="F33" s="23"/>
      <c r="G33" s="23"/>
      <c r="H33" s="40"/>
      <c r="I33" s="40"/>
      <c r="J33" s="40"/>
      <c r="K33" s="23"/>
      <c r="L33" s="23"/>
      <c r="M33" s="23"/>
      <c r="N33" s="23"/>
      <c r="O33" s="40"/>
      <c r="P33" s="40"/>
      <c r="Q33" s="40"/>
      <c r="R33" s="23"/>
      <c r="S33" s="23"/>
      <c r="T33" s="23"/>
      <c r="U33" s="23"/>
      <c r="V33" s="40"/>
      <c r="W33" s="40"/>
      <c r="X33" s="40"/>
      <c r="Y33" s="23"/>
      <c r="Z33" s="24"/>
      <c r="AA33" s="25"/>
    </row>
    <row r="34" spans="1:27" ht="12.75">
      <c r="A34" s="13" t="s">
        <v>40</v>
      </c>
      <c r="B34" s="20"/>
      <c r="C34" s="21"/>
      <c r="D34" s="21"/>
      <c r="E34" s="22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4"/>
      <c r="AA34" s="25"/>
    </row>
    <row r="35" spans="1:27" ht="12.75">
      <c r="A35" s="26" t="s">
        <v>56</v>
      </c>
      <c r="B35" s="20"/>
      <c r="C35" s="21"/>
      <c r="D35" s="21"/>
      <c r="E35" s="22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4"/>
      <c r="AA35" s="25"/>
    </row>
    <row r="36" spans="1:27" ht="12.75">
      <c r="A36" s="27" t="s">
        <v>57</v>
      </c>
      <c r="B36" s="28"/>
      <c r="C36" s="29">
        <f aca="true" t="shared" si="2" ref="C36:Y36">SUM(C31:C35)</f>
        <v>0</v>
      </c>
      <c r="D36" s="29">
        <f>SUM(D31:D35)</f>
        <v>0</v>
      </c>
      <c r="E36" s="30">
        <f t="shared" si="2"/>
        <v>0</v>
      </c>
      <c r="F36" s="31">
        <f t="shared" si="2"/>
        <v>0</v>
      </c>
      <c r="G36" s="31">
        <f t="shared" si="2"/>
        <v>0</v>
      </c>
      <c r="H36" s="31">
        <f t="shared" si="2"/>
        <v>0</v>
      </c>
      <c r="I36" s="31">
        <f t="shared" si="2"/>
        <v>0</v>
      </c>
      <c r="J36" s="31">
        <f t="shared" si="2"/>
        <v>0</v>
      </c>
      <c r="K36" s="31">
        <f t="shared" si="2"/>
        <v>0</v>
      </c>
      <c r="L36" s="31">
        <f t="shared" si="2"/>
        <v>0</v>
      </c>
      <c r="M36" s="31">
        <f t="shared" si="2"/>
        <v>0</v>
      </c>
      <c r="N36" s="31">
        <f t="shared" si="2"/>
        <v>0</v>
      </c>
      <c r="O36" s="31">
        <f t="shared" si="2"/>
        <v>0</v>
      </c>
      <c r="P36" s="31">
        <f t="shared" si="2"/>
        <v>0</v>
      </c>
      <c r="Q36" s="31">
        <f t="shared" si="2"/>
        <v>0</v>
      </c>
      <c r="R36" s="31">
        <f t="shared" si="2"/>
        <v>0</v>
      </c>
      <c r="S36" s="31">
        <f t="shared" si="2"/>
        <v>0</v>
      </c>
      <c r="T36" s="31">
        <f t="shared" si="2"/>
        <v>0</v>
      </c>
      <c r="U36" s="31">
        <f t="shared" si="2"/>
        <v>0</v>
      </c>
      <c r="V36" s="31">
        <f t="shared" si="2"/>
        <v>0</v>
      </c>
      <c r="W36" s="31">
        <f t="shared" si="2"/>
        <v>0</v>
      </c>
      <c r="X36" s="31">
        <f t="shared" si="2"/>
        <v>0</v>
      </c>
      <c r="Y36" s="31">
        <f t="shared" si="2"/>
        <v>0</v>
      </c>
      <c r="Z36" s="32">
        <f>+IF(X36&lt;&gt;0,+(Y36/X36)*100,0)</f>
        <v>0</v>
      </c>
      <c r="AA36" s="33">
        <f>SUM(AA31:AA35)</f>
        <v>0</v>
      </c>
    </row>
    <row r="37" spans="1:27" ht="4.5" customHeight="1">
      <c r="A37" s="34"/>
      <c r="B37" s="20"/>
      <c r="C37" s="21"/>
      <c r="D37" s="21"/>
      <c r="E37" s="22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4"/>
      <c r="AA37" s="25"/>
    </row>
    <row r="38" spans="1:27" ht="12.75">
      <c r="A38" s="13" t="s">
        <v>58</v>
      </c>
      <c r="B38" s="20"/>
      <c r="C38" s="35">
        <f aca="true" t="shared" si="3" ref="C38:Y38">+C17+C27+C36</f>
        <v>333369687</v>
      </c>
      <c r="D38" s="35">
        <f>+D17+D27+D36</f>
        <v>0</v>
      </c>
      <c r="E38" s="36">
        <f t="shared" si="3"/>
        <v>114382090</v>
      </c>
      <c r="F38" s="37">
        <f t="shared" si="3"/>
        <v>48421977</v>
      </c>
      <c r="G38" s="37">
        <f t="shared" si="3"/>
        <v>161463406</v>
      </c>
      <c r="H38" s="37">
        <f t="shared" si="3"/>
        <v>-101735423</v>
      </c>
      <c r="I38" s="37">
        <f t="shared" si="3"/>
        <v>-68664841</v>
      </c>
      <c r="J38" s="37">
        <f t="shared" si="3"/>
        <v>-8936858</v>
      </c>
      <c r="K38" s="37">
        <f t="shared" si="3"/>
        <v>-47922970</v>
      </c>
      <c r="L38" s="37">
        <f t="shared" si="3"/>
        <v>-61344208</v>
      </c>
      <c r="M38" s="37">
        <f t="shared" si="3"/>
        <v>18268317</v>
      </c>
      <c r="N38" s="37">
        <f t="shared" si="3"/>
        <v>-90998861</v>
      </c>
      <c r="O38" s="37">
        <f t="shared" si="3"/>
        <v>-42372439</v>
      </c>
      <c r="P38" s="37">
        <f t="shared" si="3"/>
        <v>-99320415</v>
      </c>
      <c r="Q38" s="37">
        <f t="shared" si="3"/>
        <v>292428221</v>
      </c>
      <c r="R38" s="37">
        <f t="shared" si="3"/>
        <v>150735367</v>
      </c>
      <c r="S38" s="37">
        <f t="shared" si="3"/>
        <v>0</v>
      </c>
      <c r="T38" s="37">
        <f t="shared" si="3"/>
        <v>0</v>
      </c>
      <c r="U38" s="37">
        <f t="shared" si="3"/>
        <v>0</v>
      </c>
      <c r="V38" s="37">
        <f t="shared" si="3"/>
        <v>0</v>
      </c>
      <c r="W38" s="37">
        <f t="shared" si="3"/>
        <v>50799648</v>
      </c>
      <c r="X38" s="37">
        <f t="shared" si="3"/>
        <v>220284356</v>
      </c>
      <c r="Y38" s="37">
        <f t="shared" si="3"/>
        <v>-169484708</v>
      </c>
      <c r="Z38" s="38">
        <f>+IF(X38&lt;&gt;0,+(Y38/X38)*100,0)</f>
        <v>-76.93905780581169</v>
      </c>
      <c r="AA38" s="39">
        <f>+AA17+AA27+AA36</f>
        <v>48421977</v>
      </c>
    </row>
    <row r="39" spans="1:27" ht="12.75">
      <c r="A39" s="26" t="s">
        <v>59</v>
      </c>
      <c r="B39" s="20"/>
      <c r="C39" s="35">
        <v>114326792</v>
      </c>
      <c r="D39" s="35"/>
      <c r="E39" s="36">
        <v>7855400</v>
      </c>
      <c r="F39" s="37">
        <v>7855400</v>
      </c>
      <c r="G39" s="37">
        <v>16804189</v>
      </c>
      <c r="H39" s="37">
        <v>178267595</v>
      </c>
      <c r="I39" s="37">
        <v>76532172</v>
      </c>
      <c r="J39" s="37">
        <v>16804189</v>
      </c>
      <c r="K39" s="37">
        <v>7867331</v>
      </c>
      <c r="L39" s="37">
        <v>-40055639</v>
      </c>
      <c r="M39" s="37">
        <v>-101399847</v>
      </c>
      <c r="N39" s="37">
        <v>7867331</v>
      </c>
      <c r="O39" s="37">
        <v>-83131530</v>
      </c>
      <c r="P39" s="37">
        <v>-125503969</v>
      </c>
      <c r="Q39" s="37">
        <v>-224824384</v>
      </c>
      <c r="R39" s="37">
        <v>-83131530</v>
      </c>
      <c r="S39" s="37"/>
      <c r="T39" s="37"/>
      <c r="U39" s="37"/>
      <c r="V39" s="37"/>
      <c r="W39" s="37">
        <v>16804189</v>
      </c>
      <c r="X39" s="37">
        <v>7855400</v>
      </c>
      <c r="Y39" s="37">
        <v>8948789</v>
      </c>
      <c r="Z39" s="38">
        <v>113.92</v>
      </c>
      <c r="AA39" s="39">
        <v>7855400</v>
      </c>
    </row>
    <row r="40" spans="1:27" ht="12.75">
      <c r="A40" s="45" t="s">
        <v>60</v>
      </c>
      <c r="B40" s="46"/>
      <c r="C40" s="47">
        <v>447696479</v>
      </c>
      <c r="D40" s="47"/>
      <c r="E40" s="48">
        <v>122237489</v>
      </c>
      <c r="F40" s="49">
        <v>56277377</v>
      </c>
      <c r="G40" s="49">
        <v>178267595</v>
      </c>
      <c r="H40" s="49">
        <v>76532172</v>
      </c>
      <c r="I40" s="49">
        <v>7867331</v>
      </c>
      <c r="J40" s="49">
        <v>7867331</v>
      </c>
      <c r="K40" s="49">
        <v>-40055639</v>
      </c>
      <c r="L40" s="49">
        <v>-101399847</v>
      </c>
      <c r="M40" s="49">
        <v>-83131530</v>
      </c>
      <c r="N40" s="49">
        <v>-83131530</v>
      </c>
      <c r="O40" s="49">
        <v>-125503969</v>
      </c>
      <c r="P40" s="49">
        <v>-224824384</v>
      </c>
      <c r="Q40" s="49">
        <v>67603837</v>
      </c>
      <c r="R40" s="49">
        <v>67603837</v>
      </c>
      <c r="S40" s="49"/>
      <c r="T40" s="49"/>
      <c r="U40" s="49"/>
      <c r="V40" s="49"/>
      <c r="W40" s="49">
        <v>67603837</v>
      </c>
      <c r="X40" s="49">
        <v>228139756</v>
      </c>
      <c r="Y40" s="49">
        <v>-160535919</v>
      </c>
      <c r="Z40" s="50">
        <v>-70.37</v>
      </c>
      <c r="AA40" s="51">
        <v>56277377</v>
      </c>
    </row>
    <row r="41" spans="1:27" ht="12.75">
      <c r="A41" s="52" t="s">
        <v>88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  <row r="42" spans="1:27" ht="12.75">
      <c r="A42" s="54" t="s">
        <v>89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</row>
    <row r="43" spans="1:27" ht="12.75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4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2" t="s">
        <v>66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90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2.7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2.7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2.75">
      <c r="A6" s="26" t="s">
        <v>33</v>
      </c>
      <c r="B6" s="20"/>
      <c r="C6" s="21">
        <v>13396397</v>
      </c>
      <c r="D6" s="21"/>
      <c r="E6" s="22">
        <v>15016000</v>
      </c>
      <c r="F6" s="23">
        <v>13138000</v>
      </c>
      <c r="G6" s="23">
        <v>2543786</v>
      </c>
      <c r="H6" s="23">
        <v>956284</v>
      </c>
      <c r="I6" s="23">
        <v>839242</v>
      </c>
      <c r="J6" s="23">
        <v>4339312</v>
      </c>
      <c r="K6" s="23">
        <v>703387</v>
      </c>
      <c r="L6" s="23">
        <v>953605</v>
      </c>
      <c r="M6" s="23">
        <v>553565</v>
      </c>
      <c r="N6" s="23">
        <v>2210557</v>
      </c>
      <c r="O6" s="23">
        <v>722742</v>
      </c>
      <c r="P6" s="23">
        <v>783639</v>
      </c>
      <c r="Q6" s="23">
        <v>940082</v>
      </c>
      <c r="R6" s="23">
        <v>2446463</v>
      </c>
      <c r="S6" s="23"/>
      <c r="T6" s="23"/>
      <c r="U6" s="23"/>
      <c r="V6" s="23"/>
      <c r="W6" s="23">
        <v>8996332</v>
      </c>
      <c r="X6" s="23">
        <v>10671000</v>
      </c>
      <c r="Y6" s="23">
        <v>-1674668</v>
      </c>
      <c r="Z6" s="24">
        <v>-15.69</v>
      </c>
      <c r="AA6" s="25">
        <v>13138000</v>
      </c>
    </row>
    <row r="7" spans="1:27" ht="12.75">
      <c r="A7" s="26" t="s">
        <v>34</v>
      </c>
      <c r="B7" s="20"/>
      <c r="C7" s="21">
        <v>101234883</v>
      </c>
      <c r="D7" s="21"/>
      <c r="E7" s="22">
        <v>102411000</v>
      </c>
      <c r="F7" s="23">
        <v>89656000</v>
      </c>
      <c r="G7" s="23">
        <v>8825961</v>
      </c>
      <c r="H7" s="23">
        <v>8550362</v>
      </c>
      <c r="I7" s="23">
        <v>9328466</v>
      </c>
      <c r="J7" s="23">
        <v>26704789</v>
      </c>
      <c r="K7" s="23">
        <v>8661271</v>
      </c>
      <c r="L7" s="23">
        <v>10259855</v>
      </c>
      <c r="M7" s="23">
        <v>7690893</v>
      </c>
      <c r="N7" s="23">
        <v>26612019</v>
      </c>
      <c r="O7" s="23">
        <v>8192160</v>
      </c>
      <c r="P7" s="23">
        <v>6360296</v>
      </c>
      <c r="Q7" s="23">
        <v>12353676</v>
      </c>
      <c r="R7" s="23">
        <v>26906132</v>
      </c>
      <c r="S7" s="23"/>
      <c r="T7" s="23"/>
      <c r="U7" s="23"/>
      <c r="V7" s="23"/>
      <c r="W7" s="23">
        <v>80222940</v>
      </c>
      <c r="X7" s="23">
        <v>67020000</v>
      </c>
      <c r="Y7" s="23">
        <v>13202940</v>
      </c>
      <c r="Z7" s="24">
        <v>19.7</v>
      </c>
      <c r="AA7" s="25">
        <v>89656000</v>
      </c>
    </row>
    <row r="8" spans="1:27" ht="12.75">
      <c r="A8" s="26" t="s">
        <v>35</v>
      </c>
      <c r="B8" s="20"/>
      <c r="C8" s="21">
        <v>111311786</v>
      </c>
      <c r="D8" s="21"/>
      <c r="E8" s="22">
        <v>34563000</v>
      </c>
      <c r="F8" s="23">
        <v>8369000</v>
      </c>
      <c r="G8" s="23">
        <v>1239301</v>
      </c>
      <c r="H8" s="23">
        <v>484350</v>
      </c>
      <c r="I8" s="23">
        <v>402116</v>
      </c>
      <c r="J8" s="23">
        <v>2125767</v>
      </c>
      <c r="K8" s="23">
        <v>394819</v>
      </c>
      <c r="L8" s="23">
        <v>349916</v>
      </c>
      <c r="M8" s="23">
        <v>285726</v>
      </c>
      <c r="N8" s="23">
        <v>1030461</v>
      </c>
      <c r="O8" s="23">
        <v>11742809</v>
      </c>
      <c r="P8" s="23">
        <v>15815435</v>
      </c>
      <c r="Q8" s="23">
        <v>1623983</v>
      </c>
      <c r="R8" s="23">
        <v>29182227</v>
      </c>
      <c r="S8" s="23"/>
      <c r="T8" s="23"/>
      <c r="U8" s="23"/>
      <c r="V8" s="23"/>
      <c r="W8" s="23">
        <v>32338455</v>
      </c>
      <c r="X8" s="23">
        <v>4804000</v>
      </c>
      <c r="Y8" s="23">
        <v>27534455</v>
      </c>
      <c r="Z8" s="24">
        <v>573.16</v>
      </c>
      <c r="AA8" s="25">
        <v>8369000</v>
      </c>
    </row>
    <row r="9" spans="1:27" ht="12.75">
      <c r="A9" s="26" t="s">
        <v>36</v>
      </c>
      <c r="B9" s="20"/>
      <c r="C9" s="21">
        <v>50346000</v>
      </c>
      <c r="D9" s="21"/>
      <c r="E9" s="22">
        <v>97852000</v>
      </c>
      <c r="F9" s="23">
        <v>117853000</v>
      </c>
      <c r="G9" s="23">
        <v>8157000</v>
      </c>
      <c r="H9" s="23">
        <v>21859000</v>
      </c>
      <c r="I9" s="23">
        <v>4295000</v>
      </c>
      <c r="J9" s="23">
        <v>34311000</v>
      </c>
      <c r="K9" s="23"/>
      <c r="L9" s="23">
        <v>4531000</v>
      </c>
      <c r="M9" s="23">
        <v>31498000</v>
      </c>
      <c r="N9" s="23">
        <v>36029000</v>
      </c>
      <c r="O9" s="23"/>
      <c r="P9" s="23"/>
      <c r="Q9" s="23">
        <v>23200000</v>
      </c>
      <c r="R9" s="23">
        <v>23200000</v>
      </c>
      <c r="S9" s="23"/>
      <c r="T9" s="23"/>
      <c r="U9" s="23"/>
      <c r="V9" s="23"/>
      <c r="W9" s="23">
        <v>93540000</v>
      </c>
      <c r="X9" s="23">
        <v>77469000</v>
      </c>
      <c r="Y9" s="23">
        <v>16071000</v>
      </c>
      <c r="Z9" s="24">
        <v>20.75</v>
      </c>
      <c r="AA9" s="25">
        <v>117853000</v>
      </c>
    </row>
    <row r="10" spans="1:27" ht="12.75">
      <c r="A10" s="26" t="s">
        <v>37</v>
      </c>
      <c r="B10" s="20"/>
      <c r="C10" s="21">
        <v>14318000</v>
      </c>
      <c r="D10" s="21"/>
      <c r="E10" s="22">
        <v>38814000</v>
      </c>
      <c r="F10" s="23">
        <v>38814000</v>
      </c>
      <c r="G10" s="23"/>
      <c r="H10" s="23"/>
      <c r="I10" s="23"/>
      <c r="J10" s="23"/>
      <c r="K10" s="23">
        <v>8918000</v>
      </c>
      <c r="L10" s="23"/>
      <c r="M10" s="23">
        <v>12538000</v>
      </c>
      <c r="N10" s="23">
        <v>21456000</v>
      </c>
      <c r="O10" s="23"/>
      <c r="P10" s="23"/>
      <c r="Q10" s="23">
        <v>14358000</v>
      </c>
      <c r="R10" s="23">
        <v>14358000</v>
      </c>
      <c r="S10" s="23"/>
      <c r="T10" s="23"/>
      <c r="U10" s="23"/>
      <c r="V10" s="23"/>
      <c r="W10" s="23">
        <v>35814000</v>
      </c>
      <c r="X10" s="23"/>
      <c r="Y10" s="23">
        <v>35814000</v>
      </c>
      <c r="Z10" s="24"/>
      <c r="AA10" s="25">
        <v>38814000</v>
      </c>
    </row>
    <row r="11" spans="1:27" ht="12.75">
      <c r="A11" s="26" t="s">
        <v>38</v>
      </c>
      <c r="B11" s="20"/>
      <c r="C11" s="21">
        <v>2749956</v>
      </c>
      <c r="D11" s="21"/>
      <c r="E11" s="22">
        <v>2668000</v>
      </c>
      <c r="F11" s="23">
        <v>2656000</v>
      </c>
      <c r="G11" s="23">
        <v>207246</v>
      </c>
      <c r="H11" s="23">
        <v>191988</v>
      </c>
      <c r="I11" s="23">
        <v>208198</v>
      </c>
      <c r="J11" s="23">
        <v>607432</v>
      </c>
      <c r="K11" s="23">
        <v>205950</v>
      </c>
      <c r="L11" s="23">
        <v>210918</v>
      </c>
      <c r="M11" s="23">
        <v>224422</v>
      </c>
      <c r="N11" s="23">
        <v>641290</v>
      </c>
      <c r="O11" s="23"/>
      <c r="P11" s="23">
        <v>290501</v>
      </c>
      <c r="Q11" s="23">
        <v>10240</v>
      </c>
      <c r="R11" s="23">
        <v>300741</v>
      </c>
      <c r="S11" s="23"/>
      <c r="T11" s="23"/>
      <c r="U11" s="23"/>
      <c r="V11" s="23"/>
      <c r="W11" s="23">
        <v>1549463</v>
      </c>
      <c r="X11" s="23">
        <v>1738000</v>
      </c>
      <c r="Y11" s="23">
        <v>-188537</v>
      </c>
      <c r="Z11" s="24">
        <v>-10.85</v>
      </c>
      <c r="AA11" s="25">
        <v>2656000</v>
      </c>
    </row>
    <row r="12" spans="1:27" ht="12.75">
      <c r="A12" s="26" t="s">
        <v>39</v>
      </c>
      <c r="B12" s="20"/>
      <c r="C12" s="21"/>
      <c r="D12" s="21"/>
      <c r="E12" s="22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4"/>
      <c r="AA12" s="25"/>
    </row>
    <row r="13" spans="1:27" ht="12.75">
      <c r="A13" s="13" t="s">
        <v>40</v>
      </c>
      <c r="B13" s="20"/>
      <c r="C13" s="21"/>
      <c r="D13" s="21"/>
      <c r="E13" s="22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4"/>
      <c r="AA13" s="25"/>
    </row>
    <row r="14" spans="1:27" ht="12.75">
      <c r="A14" s="26" t="s">
        <v>41</v>
      </c>
      <c r="B14" s="20"/>
      <c r="C14" s="21">
        <v>-253833225</v>
      </c>
      <c r="D14" s="21"/>
      <c r="E14" s="22">
        <v>-245722033</v>
      </c>
      <c r="F14" s="23">
        <v>-252454000</v>
      </c>
      <c r="G14" s="23">
        <v>-20509382</v>
      </c>
      <c r="H14" s="23">
        <v>-10434855</v>
      </c>
      <c r="I14" s="23">
        <v>-36692544</v>
      </c>
      <c r="J14" s="23">
        <v>-67636781</v>
      </c>
      <c r="K14" s="23">
        <v>-14812558</v>
      </c>
      <c r="L14" s="23">
        <v>-14376540</v>
      </c>
      <c r="M14" s="23">
        <v>-54302486</v>
      </c>
      <c r="N14" s="23">
        <v>-83491584</v>
      </c>
      <c r="O14" s="23">
        <v>-13939454</v>
      </c>
      <c r="P14" s="23">
        <v>-24448298</v>
      </c>
      <c r="Q14" s="23">
        <v>-45264322</v>
      </c>
      <c r="R14" s="23">
        <v>-83652074</v>
      </c>
      <c r="S14" s="23"/>
      <c r="T14" s="23"/>
      <c r="U14" s="23"/>
      <c r="V14" s="23"/>
      <c r="W14" s="23">
        <v>-234780439</v>
      </c>
      <c r="X14" s="23">
        <v>-157537000</v>
      </c>
      <c r="Y14" s="23">
        <v>-77243439</v>
      </c>
      <c r="Z14" s="24">
        <v>49.03</v>
      </c>
      <c r="AA14" s="25">
        <v>-252454000</v>
      </c>
    </row>
    <row r="15" spans="1:27" ht="12.75">
      <c r="A15" s="26" t="s">
        <v>42</v>
      </c>
      <c r="B15" s="20"/>
      <c r="C15" s="21">
        <v>-2646592</v>
      </c>
      <c r="D15" s="21"/>
      <c r="E15" s="22">
        <v>-1937800</v>
      </c>
      <c r="F15" s="23">
        <v>-1938000</v>
      </c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4"/>
      <c r="AA15" s="25">
        <v>-1938000</v>
      </c>
    </row>
    <row r="16" spans="1:27" ht="12.75">
      <c r="A16" s="26" t="s">
        <v>43</v>
      </c>
      <c r="B16" s="20"/>
      <c r="C16" s="21">
        <v>-7001009</v>
      </c>
      <c r="D16" s="21"/>
      <c r="E16" s="22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4"/>
      <c r="AA16" s="25"/>
    </row>
    <row r="17" spans="1:27" ht="12.75">
      <c r="A17" s="27" t="s">
        <v>44</v>
      </c>
      <c r="B17" s="28"/>
      <c r="C17" s="29">
        <f aca="true" t="shared" si="0" ref="C17:Y17">SUM(C6:C16)</f>
        <v>29876196</v>
      </c>
      <c r="D17" s="29">
        <f>SUM(D6:D16)</f>
        <v>0</v>
      </c>
      <c r="E17" s="30">
        <f t="shared" si="0"/>
        <v>43664167</v>
      </c>
      <c r="F17" s="31">
        <f t="shared" si="0"/>
        <v>16094000</v>
      </c>
      <c r="G17" s="31">
        <f t="shared" si="0"/>
        <v>463912</v>
      </c>
      <c r="H17" s="31">
        <f t="shared" si="0"/>
        <v>21607129</v>
      </c>
      <c r="I17" s="31">
        <f t="shared" si="0"/>
        <v>-21619522</v>
      </c>
      <c r="J17" s="31">
        <f t="shared" si="0"/>
        <v>451519</v>
      </c>
      <c r="K17" s="31">
        <f t="shared" si="0"/>
        <v>4070869</v>
      </c>
      <c r="L17" s="31">
        <f t="shared" si="0"/>
        <v>1928754</v>
      </c>
      <c r="M17" s="31">
        <f t="shared" si="0"/>
        <v>-1511880</v>
      </c>
      <c r="N17" s="31">
        <f t="shared" si="0"/>
        <v>4487743</v>
      </c>
      <c r="O17" s="31">
        <f t="shared" si="0"/>
        <v>6718257</v>
      </c>
      <c r="P17" s="31">
        <f t="shared" si="0"/>
        <v>-1198427</v>
      </c>
      <c r="Q17" s="31">
        <f t="shared" si="0"/>
        <v>7221659</v>
      </c>
      <c r="R17" s="31">
        <f t="shared" si="0"/>
        <v>12741489</v>
      </c>
      <c r="S17" s="31">
        <f t="shared" si="0"/>
        <v>0</v>
      </c>
      <c r="T17" s="31">
        <f t="shared" si="0"/>
        <v>0</v>
      </c>
      <c r="U17" s="31">
        <f t="shared" si="0"/>
        <v>0</v>
      </c>
      <c r="V17" s="31">
        <f t="shared" si="0"/>
        <v>0</v>
      </c>
      <c r="W17" s="31">
        <f t="shared" si="0"/>
        <v>17680751</v>
      </c>
      <c r="X17" s="31">
        <f t="shared" si="0"/>
        <v>4165000</v>
      </c>
      <c r="Y17" s="31">
        <f t="shared" si="0"/>
        <v>13515751</v>
      </c>
      <c r="Z17" s="32">
        <f>+IF(X17&lt;&gt;0,+(Y17/X17)*100,0)</f>
        <v>324.5078271308524</v>
      </c>
      <c r="AA17" s="33">
        <f>SUM(AA6:AA16)</f>
        <v>16094000</v>
      </c>
    </row>
    <row r="18" spans="1:27" ht="4.5" customHeight="1">
      <c r="A18" s="34"/>
      <c r="B18" s="20"/>
      <c r="C18" s="21"/>
      <c r="D18" s="21"/>
      <c r="E18" s="22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4"/>
      <c r="AA18" s="25"/>
    </row>
    <row r="19" spans="1:27" ht="12.75">
      <c r="A19" s="13" t="s">
        <v>45</v>
      </c>
      <c r="B19" s="20"/>
      <c r="C19" s="21"/>
      <c r="D19" s="21"/>
      <c r="E19" s="22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4"/>
      <c r="AA19" s="25"/>
    </row>
    <row r="20" spans="1:27" ht="12.75">
      <c r="A20" s="13" t="s">
        <v>32</v>
      </c>
      <c r="B20" s="20"/>
      <c r="C20" s="35"/>
      <c r="D20" s="35"/>
      <c r="E20" s="36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8"/>
      <c r="AA20" s="39"/>
    </row>
    <row r="21" spans="1:27" ht="12.75">
      <c r="A21" s="26" t="s">
        <v>46</v>
      </c>
      <c r="B21" s="20"/>
      <c r="C21" s="21"/>
      <c r="D21" s="21"/>
      <c r="E21" s="22"/>
      <c r="F21" s="23">
        <v>33001000</v>
      </c>
      <c r="G21" s="40">
        <v>732000</v>
      </c>
      <c r="H21" s="40">
        <v>420500</v>
      </c>
      <c r="I21" s="40">
        <v>146500</v>
      </c>
      <c r="J21" s="23">
        <v>1299000</v>
      </c>
      <c r="K21" s="40">
        <v>438025</v>
      </c>
      <c r="L21" s="40">
        <v>95000</v>
      </c>
      <c r="M21" s="23">
        <v>775100</v>
      </c>
      <c r="N21" s="40">
        <v>1308125</v>
      </c>
      <c r="O21" s="40">
        <v>190000</v>
      </c>
      <c r="P21" s="40">
        <v>1624789</v>
      </c>
      <c r="Q21" s="23">
        <v>26316</v>
      </c>
      <c r="R21" s="40">
        <v>1841105</v>
      </c>
      <c r="S21" s="40"/>
      <c r="T21" s="23"/>
      <c r="U21" s="40"/>
      <c r="V21" s="40"/>
      <c r="W21" s="40">
        <v>4448230</v>
      </c>
      <c r="X21" s="23">
        <v>10896000</v>
      </c>
      <c r="Y21" s="40">
        <v>-6447770</v>
      </c>
      <c r="Z21" s="41">
        <v>-59.18</v>
      </c>
      <c r="AA21" s="42">
        <v>33001000</v>
      </c>
    </row>
    <row r="22" spans="1:27" ht="12.75">
      <c r="A22" s="26" t="s">
        <v>47</v>
      </c>
      <c r="B22" s="20"/>
      <c r="C22" s="21"/>
      <c r="D22" s="21"/>
      <c r="E22" s="43"/>
      <c r="F22" s="40"/>
      <c r="G22" s="23"/>
      <c r="H22" s="23"/>
      <c r="I22" s="23"/>
      <c r="J22" s="23"/>
      <c r="K22" s="23"/>
      <c r="L22" s="23"/>
      <c r="M22" s="40"/>
      <c r="N22" s="23"/>
      <c r="O22" s="23"/>
      <c r="P22" s="23"/>
      <c r="Q22" s="23"/>
      <c r="R22" s="23"/>
      <c r="S22" s="23"/>
      <c r="T22" s="40"/>
      <c r="U22" s="23"/>
      <c r="V22" s="23"/>
      <c r="W22" s="23"/>
      <c r="X22" s="23"/>
      <c r="Y22" s="23"/>
      <c r="Z22" s="24"/>
      <c r="AA22" s="25"/>
    </row>
    <row r="23" spans="1:27" ht="12.75">
      <c r="A23" s="26" t="s">
        <v>48</v>
      </c>
      <c r="B23" s="20"/>
      <c r="C23" s="44"/>
      <c r="D23" s="44"/>
      <c r="E23" s="22"/>
      <c r="F23" s="23"/>
      <c r="G23" s="40"/>
      <c r="H23" s="40"/>
      <c r="I23" s="40"/>
      <c r="J23" s="23"/>
      <c r="K23" s="40"/>
      <c r="L23" s="40"/>
      <c r="M23" s="23"/>
      <c r="N23" s="40"/>
      <c r="O23" s="40"/>
      <c r="P23" s="40"/>
      <c r="Q23" s="23"/>
      <c r="R23" s="40"/>
      <c r="S23" s="40"/>
      <c r="T23" s="23"/>
      <c r="U23" s="40"/>
      <c r="V23" s="40"/>
      <c r="W23" s="40"/>
      <c r="X23" s="23"/>
      <c r="Y23" s="40"/>
      <c r="Z23" s="41"/>
      <c r="AA23" s="42"/>
    </row>
    <row r="24" spans="1:27" ht="12.75">
      <c r="A24" s="26" t="s">
        <v>49</v>
      </c>
      <c r="B24" s="20"/>
      <c r="C24" s="21"/>
      <c r="D24" s="21"/>
      <c r="E24" s="22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4"/>
      <c r="AA24" s="25"/>
    </row>
    <row r="25" spans="1:27" ht="12.75">
      <c r="A25" s="13" t="s">
        <v>40</v>
      </c>
      <c r="B25" s="20"/>
      <c r="C25" s="21"/>
      <c r="D25" s="21"/>
      <c r="E25" s="22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4"/>
      <c r="AA25" s="25"/>
    </row>
    <row r="26" spans="1:27" ht="12.75">
      <c r="A26" s="26" t="s">
        <v>50</v>
      </c>
      <c r="B26" s="20"/>
      <c r="C26" s="21">
        <v>-23976692</v>
      </c>
      <c r="D26" s="21"/>
      <c r="E26" s="22">
        <v>-38814000</v>
      </c>
      <c r="F26" s="23">
        <v>-38814000</v>
      </c>
      <c r="G26" s="23">
        <v>-60699</v>
      </c>
      <c r="H26" s="23">
        <v>-385250</v>
      </c>
      <c r="I26" s="23">
        <v>-1007759</v>
      </c>
      <c r="J26" s="23">
        <v>-1453708</v>
      </c>
      <c r="K26" s="23">
        <v>-1833995</v>
      </c>
      <c r="L26" s="23">
        <v>-911427</v>
      </c>
      <c r="M26" s="23">
        <v>-98484</v>
      </c>
      <c r="N26" s="23">
        <v>-2843906</v>
      </c>
      <c r="O26" s="23">
        <v>-5323408</v>
      </c>
      <c r="P26" s="23">
        <v>-812598</v>
      </c>
      <c r="Q26" s="23">
        <v>-6326138</v>
      </c>
      <c r="R26" s="23">
        <v>-12462144</v>
      </c>
      <c r="S26" s="23"/>
      <c r="T26" s="23"/>
      <c r="U26" s="23"/>
      <c r="V26" s="23"/>
      <c r="W26" s="23">
        <v>-16759758</v>
      </c>
      <c r="X26" s="23"/>
      <c r="Y26" s="23">
        <v>-16759758</v>
      </c>
      <c r="Z26" s="24"/>
      <c r="AA26" s="25">
        <v>-38814000</v>
      </c>
    </row>
    <row r="27" spans="1:27" ht="12.75">
      <c r="A27" s="27" t="s">
        <v>51</v>
      </c>
      <c r="B27" s="28"/>
      <c r="C27" s="29">
        <f aca="true" t="shared" si="1" ref="C27:Y27">SUM(C21:C26)</f>
        <v>-23976692</v>
      </c>
      <c r="D27" s="29">
        <f>SUM(D21:D26)</f>
        <v>0</v>
      </c>
      <c r="E27" s="30">
        <f t="shared" si="1"/>
        <v>-38814000</v>
      </c>
      <c r="F27" s="31">
        <f t="shared" si="1"/>
        <v>-5813000</v>
      </c>
      <c r="G27" s="31">
        <f t="shared" si="1"/>
        <v>671301</v>
      </c>
      <c r="H27" s="31">
        <f t="shared" si="1"/>
        <v>35250</v>
      </c>
      <c r="I27" s="31">
        <f t="shared" si="1"/>
        <v>-861259</v>
      </c>
      <c r="J27" s="31">
        <f t="shared" si="1"/>
        <v>-154708</v>
      </c>
      <c r="K27" s="31">
        <f t="shared" si="1"/>
        <v>-1395970</v>
      </c>
      <c r="L27" s="31">
        <f t="shared" si="1"/>
        <v>-816427</v>
      </c>
      <c r="M27" s="31">
        <f t="shared" si="1"/>
        <v>676616</v>
      </c>
      <c r="N27" s="31">
        <f t="shared" si="1"/>
        <v>-1535781</v>
      </c>
      <c r="O27" s="31">
        <f t="shared" si="1"/>
        <v>-5133408</v>
      </c>
      <c r="P27" s="31">
        <f t="shared" si="1"/>
        <v>812191</v>
      </c>
      <c r="Q27" s="31">
        <f t="shared" si="1"/>
        <v>-6299822</v>
      </c>
      <c r="R27" s="31">
        <f t="shared" si="1"/>
        <v>-10621039</v>
      </c>
      <c r="S27" s="31">
        <f t="shared" si="1"/>
        <v>0</v>
      </c>
      <c r="T27" s="31">
        <f t="shared" si="1"/>
        <v>0</v>
      </c>
      <c r="U27" s="31">
        <f t="shared" si="1"/>
        <v>0</v>
      </c>
      <c r="V27" s="31">
        <f t="shared" si="1"/>
        <v>0</v>
      </c>
      <c r="W27" s="31">
        <f t="shared" si="1"/>
        <v>-12311528</v>
      </c>
      <c r="X27" s="31">
        <f t="shared" si="1"/>
        <v>10896000</v>
      </c>
      <c r="Y27" s="31">
        <f t="shared" si="1"/>
        <v>-23207528</v>
      </c>
      <c r="Z27" s="32">
        <f>+IF(X27&lt;&gt;0,+(Y27/X27)*100,0)</f>
        <v>-212.99126284875186</v>
      </c>
      <c r="AA27" s="33">
        <f>SUM(AA21:AA26)</f>
        <v>-5813000</v>
      </c>
    </row>
    <row r="28" spans="1:27" ht="4.5" customHeight="1">
      <c r="A28" s="34"/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2.75">
      <c r="A29" s="13" t="s">
        <v>52</v>
      </c>
      <c r="B29" s="20"/>
      <c r="C29" s="21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2.75">
      <c r="A30" s="13" t="s">
        <v>32</v>
      </c>
      <c r="B30" s="20"/>
      <c r="C30" s="21"/>
      <c r="D30" s="21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5"/>
    </row>
    <row r="31" spans="1:27" ht="12.75">
      <c r="A31" s="26" t="s">
        <v>53</v>
      </c>
      <c r="B31" s="20"/>
      <c r="C31" s="21"/>
      <c r="D31" s="21"/>
      <c r="E31" s="22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4"/>
      <c r="AA31" s="25"/>
    </row>
    <row r="32" spans="1:27" ht="12.75">
      <c r="A32" s="26" t="s">
        <v>54</v>
      </c>
      <c r="B32" s="20"/>
      <c r="C32" s="21"/>
      <c r="D32" s="21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4"/>
      <c r="AA32" s="25"/>
    </row>
    <row r="33" spans="1:27" ht="12.75">
      <c r="A33" s="26" t="s">
        <v>55</v>
      </c>
      <c r="B33" s="20"/>
      <c r="C33" s="21">
        <v>171623</v>
      </c>
      <c r="D33" s="21"/>
      <c r="E33" s="22"/>
      <c r="F33" s="23"/>
      <c r="G33" s="23"/>
      <c r="H33" s="40"/>
      <c r="I33" s="40"/>
      <c r="J33" s="40"/>
      <c r="K33" s="23"/>
      <c r="L33" s="23"/>
      <c r="M33" s="23"/>
      <c r="N33" s="23"/>
      <c r="O33" s="40"/>
      <c r="P33" s="40"/>
      <c r="Q33" s="40"/>
      <c r="R33" s="23"/>
      <c r="S33" s="23"/>
      <c r="T33" s="23"/>
      <c r="U33" s="23"/>
      <c r="V33" s="40"/>
      <c r="W33" s="40"/>
      <c r="X33" s="40"/>
      <c r="Y33" s="23"/>
      <c r="Z33" s="24"/>
      <c r="AA33" s="25"/>
    </row>
    <row r="34" spans="1:27" ht="12.75">
      <c r="A34" s="13" t="s">
        <v>40</v>
      </c>
      <c r="B34" s="20"/>
      <c r="C34" s="21"/>
      <c r="D34" s="21"/>
      <c r="E34" s="22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4"/>
      <c r="AA34" s="25"/>
    </row>
    <row r="35" spans="1:27" ht="12.75">
      <c r="A35" s="26" t="s">
        <v>56</v>
      </c>
      <c r="B35" s="20"/>
      <c r="C35" s="21">
        <v>-6809941</v>
      </c>
      <c r="D35" s="21"/>
      <c r="E35" s="22">
        <v>-8200000</v>
      </c>
      <c r="F35" s="23">
        <v>-8200000</v>
      </c>
      <c r="G35" s="23"/>
      <c r="H35" s="23"/>
      <c r="I35" s="23"/>
      <c r="J35" s="23"/>
      <c r="K35" s="23">
        <v>-2881000</v>
      </c>
      <c r="L35" s="23"/>
      <c r="M35" s="23"/>
      <c r="N35" s="23">
        <v>-2881000</v>
      </c>
      <c r="O35" s="23"/>
      <c r="P35" s="23"/>
      <c r="Q35" s="23">
        <v>-1595367</v>
      </c>
      <c r="R35" s="23">
        <v>-1595367</v>
      </c>
      <c r="S35" s="23"/>
      <c r="T35" s="23"/>
      <c r="U35" s="23"/>
      <c r="V35" s="23"/>
      <c r="W35" s="23">
        <v>-4476367</v>
      </c>
      <c r="X35" s="23"/>
      <c r="Y35" s="23">
        <v>-4476367</v>
      </c>
      <c r="Z35" s="24"/>
      <c r="AA35" s="25">
        <v>-8200000</v>
      </c>
    </row>
    <row r="36" spans="1:27" ht="12.75">
      <c r="A36" s="27" t="s">
        <v>57</v>
      </c>
      <c r="B36" s="28"/>
      <c r="C36" s="29">
        <f aca="true" t="shared" si="2" ref="C36:Y36">SUM(C31:C35)</f>
        <v>-6638318</v>
      </c>
      <c r="D36" s="29">
        <f>SUM(D31:D35)</f>
        <v>0</v>
      </c>
      <c r="E36" s="30">
        <f t="shared" si="2"/>
        <v>-8200000</v>
      </c>
      <c r="F36" s="31">
        <f t="shared" si="2"/>
        <v>-8200000</v>
      </c>
      <c r="G36" s="31">
        <f t="shared" si="2"/>
        <v>0</v>
      </c>
      <c r="H36" s="31">
        <f t="shared" si="2"/>
        <v>0</v>
      </c>
      <c r="I36" s="31">
        <f t="shared" si="2"/>
        <v>0</v>
      </c>
      <c r="J36" s="31">
        <f t="shared" si="2"/>
        <v>0</v>
      </c>
      <c r="K36" s="31">
        <f t="shared" si="2"/>
        <v>-2881000</v>
      </c>
      <c r="L36" s="31">
        <f t="shared" si="2"/>
        <v>0</v>
      </c>
      <c r="M36" s="31">
        <f t="shared" si="2"/>
        <v>0</v>
      </c>
      <c r="N36" s="31">
        <f t="shared" si="2"/>
        <v>-2881000</v>
      </c>
      <c r="O36" s="31">
        <f t="shared" si="2"/>
        <v>0</v>
      </c>
      <c r="P36" s="31">
        <f t="shared" si="2"/>
        <v>0</v>
      </c>
      <c r="Q36" s="31">
        <f t="shared" si="2"/>
        <v>-1595367</v>
      </c>
      <c r="R36" s="31">
        <f t="shared" si="2"/>
        <v>-1595367</v>
      </c>
      <c r="S36" s="31">
        <f t="shared" si="2"/>
        <v>0</v>
      </c>
      <c r="T36" s="31">
        <f t="shared" si="2"/>
        <v>0</v>
      </c>
      <c r="U36" s="31">
        <f t="shared" si="2"/>
        <v>0</v>
      </c>
      <c r="V36" s="31">
        <f t="shared" si="2"/>
        <v>0</v>
      </c>
      <c r="W36" s="31">
        <f t="shared" si="2"/>
        <v>-4476367</v>
      </c>
      <c r="X36" s="31">
        <f t="shared" si="2"/>
        <v>0</v>
      </c>
      <c r="Y36" s="31">
        <f t="shared" si="2"/>
        <v>-4476367</v>
      </c>
      <c r="Z36" s="32">
        <f>+IF(X36&lt;&gt;0,+(Y36/X36)*100,0)</f>
        <v>0</v>
      </c>
      <c r="AA36" s="33">
        <f>SUM(AA31:AA35)</f>
        <v>-8200000</v>
      </c>
    </row>
    <row r="37" spans="1:27" ht="4.5" customHeight="1">
      <c r="A37" s="34"/>
      <c r="B37" s="20"/>
      <c r="C37" s="21"/>
      <c r="D37" s="21"/>
      <c r="E37" s="22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4"/>
      <c r="AA37" s="25"/>
    </row>
    <row r="38" spans="1:27" ht="12.75">
      <c r="A38" s="13" t="s">
        <v>58</v>
      </c>
      <c r="B38" s="20"/>
      <c r="C38" s="35">
        <f aca="true" t="shared" si="3" ref="C38:Y38">+C17+C27+C36</f>
        <v>-738814</v>
      </c>
      <c r="D38" s="35">
        <f>+D17+D27+D36</f>
        <v>0</v>
      </c>
      <c r="E38" s="36">
        <f t="shared" si="3"/>
        <v>-3349833</v>
      </c>
      <c r="F38" s="37">
        <f t="shared" si="3"/>
        <v>2081000</v>
      </c>
      <c r="G38" s="37">
        <f t="shared" si="3"/>
        <v>1135213</v>
      </c>
      <c r="H38" s="37">
        <f t="shared" si="3"/>
        <v>21642379</v>
      </c>
      <c r="I38" s="37">
        <f t="shared" si="3"/>
        <v>-22480781</v>
      </c>
      <c r="J38" s="37">
        <f t="shared" si="3"/>
        <v>296811</v>
      </c>
      <c r="K38" s="37">
        <f t="shared" si="3"/>
        <v>-206101</v>
      </c>
      <c r="L38" s="37">
        <f t="shared" si="3"/>
        <v>1112327</v>
      </c>
      <c r="M38" s="37">
        <f t="shared" si="3"/>
        <v>-835264</v>
      </c>
      <c r="N38" s="37">
        <f t="shared" si="3"/>
        <v>70962</v>
      </c>
      <c r="O38" s="37">
        <f t="shared" si="3"/>
        <v>1584849</v>
      </c>
      <c r="P38" s="37">
        <f t="shared" si="3"/>
        <v>-386236</v>
      </c>
      <c r="Q38" s="37">
        <f t="shared" si="3"/>
        <v>-673530</v>
      </c>
      <c r="R38" s="37">
        <f t="shared" si="3"/>
        <v>525083</v>
      </c>
      <c r="S38" s="37">
        <f t="shared" si="3"/>
        <v>0</v>
      </c>
      <c r="T38" s="37">
        <f t="shared" si="3"/>
        <v>0</v>
      </c>
      <c r="U38" s="37">
        <f t="shared" si="3"/>
        <v>0</v>
      </c>
      <c r="V38" s="37">
        <f t="shared" si="3"/>
        <v>0</v>
      </c>
      <c r="W38" s="37">
        <f t="shared" si="3"/>
        <v>892856</v>
      </c>
      <c r="X38" s="37">
        <f t="shared" si="3"/>
        <v>15061000</v>
      </c>
      <c r="Y38" s="37">
        <f t="shared" si="3"/>
        <v>-14168144</v>
      </c>
      <c r="Z38" s="38">
        <f>+IF(X38&lt;&gt;0,+(Y38/X38)*100,0)</f>
        <v>-94.0717349445588</v>
      </c>
      <c r="AA38" s="39">
        <f>+AA17+AA27+AA36</f>
        <v>2081000</v>
      </c>
    </row>
    <row r="39" spans="1:27" ht="12.75">
      <c r="A39" s="26" t="s">
        <v>59</v>
      </c>
      <c r="B39" s="20"/>
      <c r="C39" s="35">
        <v>1523711</v>
      </c>
      <c r="D39" s="35"/>
      <c r="E39" s="36">
        <v>4389227</v>
      </c>
      <c r="F39" s="37">
        <v>785000</v>
      </c>
      <c r="G39" s="37">
        <v>784897</v>
      </c>
      <c r="H39" s="37">
        <v>1920110</v>
      </c>
      <c r="I39" s="37">
        <v>23562489</v>
      </c>
      <c r="J39" s="37">
        <v>784897</v>
      </c>
      <c r="K39" s="37">
        <v>1081708</v>
      </c>
      <c r="L39" s="37">
        <v>875607</v>
      </c>
      <c r="M39" s="37">
        <v>1987934</v>
      </c>
      <c r="N39" s="37">
        <v>1081708</v>
      </c>
      <c r="O39" s="37">
        <v>1152670</v>
      </c>
      <c r="P39" s="37">
        <v>2737519</v>
      </c>
      <c r="Q39" s="37">
        <v>2351283</v>
      </c>
      <c r="R39" s="37">
        <v>1152670</v>
      </c>
      <c r="S39" s="37"/>
      <c r="T39" s="37"/>
      <c r="U39" s="37"/>
      <c r="V39" s="37"/>
      <c r="W39" s="37">
        <v>784897</v>
      </c>
      <c r="X39" s="37">
        <v>785000</v>
      </c>
      <c r="Y39" s="37">
        <v>-103</v>
      </c>
      <c r="Z39" s="38">
        <v>-0.01</v>
      </c>
      <c r="AA39" s="39">
        <v>785000</v>
      </c>
    </row>
    <row r="40" spans="1:27" ht="12.75">
      <c r="A40" s="45" t="s">
        <v>60</v>
      </c>
      <c r="B40" s="46"/>
      <c r="C40" s="47">
        <v>784897</v>
      </c>
      <c r="D40" s="47"/>
      <c r="E40" s="48">
        <v>1039394</v>
      </c>
      <c r="F40" s="49">
        <v>2866000</v>
      </c>
      <c r="G40" s="49">
        <v>1920110</v>
      </c>
      <c r="H40" s="49">
        <v>23562489</v>
      </c>
      <c r="I40" s="49">
        <v>1081708</v>
      </c>
      <c r="J40" s="49">
        <v>1081708</v>
      </c>
      <c r="K40" s="49">
        <v>875607</v>
      </c>
      <c r="L40" s="49">
        <v>1987934</v>
      </c>
      <c r="M40" s="49">
        <v>1152670</v>
      </c>
      <c r="N40" s="49">
        <v>1152670</v>
      </c>
      <c r="O40" s="49">
        <v>2737519</v>
      </c>
      <c r="P40" s="49">
        <v>2351283</v>
      </c>
      <c r="Q40" s="49">
        <v>1677753</v>
      </c>
      <c r="R40" s="49">
        <v>1677753</v>
      </c>
      <c r="S40" s="49"/>
      <c r="T40" s="49"/>
      <c r="U40" s="49"/>
      <c r="V40" s="49"/>
      <c r="W40" s="49">
        <v>1677753</v>
      </c>
      <c r="X40" s="49">
        <v>15846000</v>
      </c>
      <c r="Y40" s="49">
        <v>-14168247</v>
      </c>
      <c r="Z40" s="50">
        <v>-89.41</v>
      </c>
      <c r="AA40" s="51">
        <v>2866000</v>
      </c>
    </row>
    <row r="41" spans="1:27" ht="12.75">
      <c r="A41" s="52" t="s">
        <v>88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  <row r="42" spans="1:27" ht="12.75">
      <c r="A42" s="54" t="s">
        <v>89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</row>
    <row r="43" spans="1:27" ht="12.75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4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2" t="s">
        <v>67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90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2.7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2.7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2.75">
      <c r="A6" s="26" t="s">
        <v>33</v>
      </c>
      <c r="B6" s="20"/>
      <c r="C6" s="21">
        <v>14239756</v>
      </c>
      <c r="D6" s="21"/>
      <c r="E6" s="22">
        <v>20792998</v>
      </c>
      <c r="F6" s="23">
        <v>20792998</v>
      </c>
      <c r="G6" s="23">
        <v>1610448</v>
      </c>
      <c r="H6" s="23">
        <v>3983248</v>
      </c>
      <c r="I6" s="23">
        <v>1784681</v>
      </c>
      <c r="J6" s="23">
        <v>7378377</v>
      </c>
      <c r="K6" s="23">
        <v>2002019</v>
      </c>
      <c r="L6" s="23">
        <v>2665532</v>
      </c>
      <c r="M6" s="23">
        <v>1391202</v>
      </c>
      <c r="N6" s="23">
        <v>6058753</v>
      </c>
      <c r="O6" s="23">
        <v>1980687</v>
      </c>
      <c r="P6" s="23">
        <v>2313862</v>
      </c>
      <c r="Q6" s="23">
        <v>4339386</v>
      </c>
      <c r="R6" s="23">
        <v>8633935</v>
      </c>
      <c r="S6" s="23"/>
      <c r="T6" s="23"/>
      <c r="U6" s="23"/>
      <c r="V6" s="23"/>
      <c r="W6" s="23">
        <v>22071065</v>
      </c>
      <c r="X6" s="23">
        <v>15597000</v>
      </c>
      <c r="Y6" s="23">
        <v>6474065</v>
      </c>
      <c r="Z6" s="24">
        <v>41.51</v>
      </c>
      <c r="AA6" s="25">
        <v>20792998</v>
      </c>
    </row>
    <row r="7" spans="1:27" ht="12.75">
      <c r="A7" s="26" t="s">
        <v>34</v>
      </c>
      <c r="B7" s="20"/>
      <c r="C7" s="21">
        <v>42035036</v>
      </c>
      <c r="D7" s="21"/>
      <c r="E7" s="22">
        <v>23384000</v>
      </c>
      <c r="F7" s="23">
        <v>23384000</v>
      </c>
      <c r="G7" s="23">
        <v>1221298</v>
      </c>
      <c r="H7" s="23">
        <v>1723368</v>
      </c>
      <c r="I7" s="23">
        <v>1529632</v>
      </c>
      <c r="J7" s="23">
        <v>4474298</v>
      </c>
      <c r="K7" s="23">
        <v>1401614</v>
      </c>
      <c r="L7" s="23">
        <v>1330975</v>
      </c>
      <c r="M7" s="23">
        <v>1206211</v>
      </c>
      <c r="N7" s="23">
        <v>3938800</v>
      </c>
      <c r="O7" s="23">
        <v>2727451</v>
      </c>
      <c r="P7" s="23">
        <v>1651013</v>
      </c>
      <c r="Q7" s="23">
        <v>1625348</v>
      </c>
      <c r="R7" s="23">
        <v>6003812</v>
      </c>
      <c r="S7" s="23"/>
      <c r="T7" s="23"/>
      <c r="U7" s="23"/>
      <c r="V7" s="23"/>
      <c r="W7" s="23">
        <v>14416910</v>
      </c>
      <c r="X7" s="23">
        <v>17541000</v>
      </c>
      <c r="Y7" s="23">
        <v>-3124090</v>
      </c>
      <c r="Z7" s="24">
        <v>-17.81</v>
      </c>
      <c r="AA7" s="25">
        <v>23384000</v>
      </c>
    </row>
    <row r="8" spans="1:27" ht="12.75">
      <c r="A8" s="26" t="s">
        <v>35</v>
      </c>
      <c r="B8" s="20"/>
      <c r="C8" s="21">
        <v>19488321</v>
      </c>
      <c r="D8" s="21"/>
      <c r="E8" s="22">
        <v>49856307</v>
      </c>
      <c r="F8" s="23">
        <v>49856307</v>
      </c>
      <c r="G8" s="23">
        <v>4340635</v>
      </c>
      <c r="H8" s="23">
        <v>13028989</v>
      </c>
      <c r="I8" s="23">
        <v>5427398</v>
      </c>
      <c r="J8" s="23">
        <v>22797022</v>
      </c>
      <c r="K8" s="23">
        <v>5540828</v>
      </c>
      <c r="L8" s="23">
        <v>4582560</v>
      </c>
      <c r="M8" s="23">
        <v>4130746</v>
      </c>
      <c r="N8" s="23">
        <v>14254134</v>
      </c>
      <c r="O8" s="23">
        <v>20567344</v>
      </c>
      <c r="P8" s="23">
        <v>11270334</v>
      </c>
      <c r="Q8" s="23">
        <v>4456068</v>
      </c>
      <c r="R8" s="23">
        <v>36293746</v>
      </c>
      <c r="S8" s="23"/>
      <c r="T8" s="23"/>
      <c r="U8" s="23"/>
      <c r="V8" s="23"/>
      <c r="W8" s="23">
        <v>73344902</v>
      </c>
      <c r="X8" s="23">
        <v>37395000</v>
      </c>
      <c r="Y8" s="23">
        <v>35949902</v>
      </c>
      <c r="Z8" s="24">
        <v>96.14</v>
      </c>
      <c r="AA8" s="25">
        <v>49856307</v>
      </c>
    </row>
    <row r="9" spans="1:27" ht="12.75">
      <c r="A9" s="26" t="s">
        <v>36</v>
      </c>
      <c r="B9" s="20"/>
      <c r="C9" s="21">
        <v>638672000</v>
      </c>
      <c r="D9" s="21"/>
      <c r="E9" s="22">
        <v>398457000</v>
      </c>
      <c r="F9" s="23">
        <v>398457000</v>
      </c>
      <c r="G9" s="23">
        <v>73995000</v>
      </c>
      <c r="H9" s="23">
        <v>84283000</v>
      </c>
      <c r="I9" s="23">
        <v>2372000</v>
      </c>
      <c r="J9" s="23">
        <v>160650000</v>
      </c>
      <c r="K9" s="23">
        <v>13250000</v>
      </c>
      <c r="L9" s="23">
        <v>11594000</v>
      </c>
      <c r="M9" s="23">
        <v>115377000</v>
      </c>
      <c r="N9" s="23">
        <v>140221000</v>
      </c>
      <c r="O9" s="23">
        <v>10250000</v>
      </c>
      <c r="P9" s="23">
        <v>13250000</v>
      </c>
      <c r="Q9" s="23">
        <v>90997000</v>
      </c>
      <c r="R9" s="23">
        <v>114497000</v>
      </c>
      <c r="S9" s="23"/>
      <c r="T9" s="23"/>
      <c r="U9" s="23"/>
      <c r="V9" s="23"/>
      <c r="W9" s="23">
        <v>415368000</v>
      </c>
      <c r="X9" s="23">
        <v>398457000</v>
      </c>
      <c r="Y9" s="23">
        <v>16911000</v>
      </c>
      <c r="Z9" s="24">
        <v>4.24</v>
      </c>
      <c r="AA9" s="25">
        <v>398457000</v>
      </c>
    </row>
    <row r="10" spans="1:27" ht="12.75">
      <c r="A10" s="26" t="s">
        <v>37</v>
      </c>
      <c r="B10" s="20"/>
      <c r="C10" s="21"/>
      <c r="D10" s="21"/>
      <c r="E10" s="22">
        <v>94661000</v>
      </c>
      <c r="F10" s="23">
        <v>94661000</v>
      </c>
      <c r="G10" s="23"/>
      <c r="H10" s="23"/>
      <c r="I10" s="23"/>
      <c r="J10" s="23"/>
      <c r="K10" s="23">
        <v>21161000</v>
      </c>
      <c r="L10" s="23"/>
      <c r="M10" s="23">
        <v>35550000</v>
      </c>
      <c r="N10" s="23">
        <v>56711000</v>
      </c>
      <c r="O10" s="23"/>
      <c r="P10" s="23"/>
      <c r="Q10" s="23">
        <v>37950000</v>
      </c>
      <c r="R10" s="23">
        <v>37950000</v>
      </c>
      <c r="S10" s="23"/>
      <c r="T10" s="23"/>
      <c r="U10" s="23"/>
      <c r="V10" s="23"/>
      <c r="W10" s="23">
        <v>94661000</v>
      </c>
      <c r="X10" s="23">
        <v>94661000</v>
      </c>
      <c r="Y10" s="23"/>
      <c r="Z10" s="24"/>
      <c r="AA10" s="25">
        <v>94661000</v>
      </c>
    </row>
    <row r="11" spans="1:27" ht="12.75">
      <c r="A11" s="26" t="s">
        <v>38</v>
      </c>
      <c r="B11" s="20"/>
      <c r="C11" s="21">
        <v>43952942</v>
      </c>
      <c r="D11" s="21"/>
      <c r="E11" s="22">
        <v>38680000</v>
      </c>
      <c r="F11" s="23">
        <v>38680000</v>
      </c>
      <c r="G11" s="23">
        <v>1920658</v>
      </c>
      <c r="H11" s="23">
        <v>1933915</v>
      </c>
      <c r="I11" s="23">
        <v>2237685</v>
      </c>
      <c r="J11" s="23">
        <v>6092258</v>
      </c>
      <c r="K11" s="23">
        <v>2210071</v>
      </c>
      <c r="L11" s="23">
        <v>2228236</v>
      </c>
      <c r="M11" s="23">
        <v>2114630</v>
      </c>
      <c r="N11" s="23">
        <v>6552937</v>
      </c>
      <c r="O11" s="23">
        <v>2539245</v>
      </c>
      <c r="P11" s="23">
        <v>2538454</v>
      </c>
      <c r="Q11" s="23">
        <v>2620947</v>
      </c>
      <c r="R11" s="23">
        <v>7698646</v>
      </c>
      <c r="S11" s="23"/>
      <c r="T11" s="23"/>
      <c r="U11" s="23"/>
      <c r="V11" s="23"/>
      <c r="W11" s="23">
        <v>20343841</v>
      </c>
      <c r="X11" s="23">
        <v>29007000</v>
      </c>
      <c r="Y11" s="23">
        <v>-8663159</v>
      </c>
      <c r="Z11" s="24">
        <v>-29.87</v>
      </c>
      <c r="AA11" s="25">
        <v>38680000</v>
      </c>
    </row>
    <row r="12" spans="1:27" ht="12.75">
      <c r="A12" s="26" t="s">
        <v>39</v>
      </c>
      <c r="B12" s="20"/>
      <c r="C12" s="21"/>
      <c r="D12" s="21"/>
      <c r="E12" s="22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4"/>
      <c r="AA12" s="25"/>
    </row>
    <row r="13" spans="1:27" ht="12.75">
      <c r="A13" s="13" t="s">
        <v>40</v>
      </c>
      <c r="B13" s="20"/>
      <c r="C13" s="21"/>
      <c r="D13" s="21"/>
      <c r="E13" s="22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4"/>
      <c r="AA13" s="25"/>
    </row>
    <row r="14" spans="1:27" ht="12.75">
      <c r="A14" s="26" t="s">
        <v>41</v>
      </c>
      <c r="B14" s="20"/>
      <c r="C14" s="21">
        <v>-352572336</v>
      </c>
      <c r="D14" s="21"/>
      <c r="E14" s="22">
        <v>-419410716</v>
      </c>
      <c r="F14" s="23">
        <v>-419410716</v>
      </c>
      <c r="G14" s="23">
        <v>-117734249</v>
      </c>
      <c r="H14" s="23">
        <v>-64381960</v>
      </c>
      <c r="I14" s="23">
        <v>-43929785</v>
      </c>
      <c r="J14" s="23">
        <v>-226045994</v>
      </c>
      <c r="K14" s="23">
        <v>-33164725</v>
      </c>
      <c r="L14" s="23">
        <v>-41798961</v>
      </c>
      <c r="M14" s="23">
        <v>-45594361</v>
      </c>
      <c r="N14" s="23">
        <v>-120558047</v>
      </c>
      <c r="O14" s="23">
        <v>-29310596</v>
      </c>
      <c r="P14" s="23">
        <v>-54353924</v>
      </c>
      <c r="Q14" s="23">
        <v>-46832478</v>
      </c>
      <c r="R14" s="23">
        <v>-130496998</v>
      </c>
      <c r="S14" s="23"/>
      <c r="T14" s="23"/>
      <c r="U14" s="23"/>
      <c r="V14" s="23"/>
      <c r="W14" s="23">
        <v>-477101039</v>
      </c>
      <c r="X14" s="23">
        <v>-308106000</v>
      </c>
      <c r="Y14" s="23">
        <v>-168995039</v>
      </c>
      <c r="Z14" s="24">
        <v>54.85</v>
      </c>
      <c r="AA14" s="25">
        <v>-419410716</v>
      </c>
    </row>
    <row r="15" spans="1:27" ht="12.75">
      <c r="A15" s="26" t="s">
        <v>42</v>
      </c>
      <c r="B15" s="20"/>
      <c r="C15" s="21">
        <v>-877980</v>
      </c>
      <c r="D15" s="21"/>
      <c r="E15" s="22"/>
      <c r="F15" s="23"/>
      <c r="G15" s="23"/>
      <c r="H15" s="23"/>
      <c r="I15" s="23"/>
      <c r="J15" s="23"/>
      <c r="K15" s="23">
        <v>-43811</v>
      </c>
      <c r="L15" s="23">
        <v>-54470</v>
      </c>
      <c r="M15" s="23">
        <v>-45574</v>
      </c>
      <c r="N15" s="23">
        <v>-143855</v>
      </c>
      <c r="O15" s="23">
        <v>-39569</v>
      </c>
      <c r="P15" s="23">
        <v>-37434</v>
      </c>
      <c r="Q15" s="23">
        <v>-35784</v>
      </c>
      <c r="R15" s="23">
        <v>-112787</v>
      </c>
      <c r="S15" s="23"/>
      <c r="T15" s="23"/>
      <c r="U15" s="23"/>
      <c r="V15" s="23"/>
      <c r="W15" s="23">
        <v>-256642</v>
      </c>
      <c r="X15" s="23"/>
      <c r="Y15" s="23">
        <v>-256642</v>
      </c>
      <c r="Z15" s="24"/>
      <c r="AA15" s="25"/>
    </row>
    <row r="16" spans="1:27" ht="12.75">
      <c r="A16" s="26" t="s">
        <v>43</v>
      </c>
      <c r="B16" s="20"/>
      <c r="C16" s="21"/>
      <c r="D16" s="21"/>
      <c r="E16" s="22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4"/>
      <c r="AA16" s="25"/>
    </row>
    <row r="17" spans="1:27" ht="12.75">
      <c r="A17" s="27" t="s">
        <v>44</v>
      </c>
      <c r="B17" s="28"/>
      <c r="C17" s="29">
        <f aca="true" t="shared" si="0" ref="C17:Y17">SUM(C6:C16)</f>
        <v>404937739</v>
      </c>
      <c r="D17" s="29">
        <f>SUM(D6:D16)</f>
        <v>0</v>
      </c>
      <c r="E17" s="30">
        <f t="shared" si="0"/>
        <v>206420589</v>
      </c>
      <c r="F17" s="31">
        <f t="shared" si="0"/>
        <v>206420589</v>
      </c>
      <c r="G17" s="31">
        <f t="shared" si="0"/>
        <v>-34646210</v>
      </c>
      <c r="H17" s="31">
        <f t="shared" si="0"/>
        <v>40570560</v>
      </c>
      <c r="I17" s="31">
        <f t="shared" si="0"/>
        <v>-30578389</v>
      </c>
      <c r="J17" s="31">
        <f t="shared" si="0"/>
        <v>-24654039</v>
      </c>
      <c r="K17" s="31">
        <f t="shared" si="0"/>
        <v>12356996</v>
      </c>
      <c r="L17" s="31">
        <f t="shared" si="0"/>
        <v>-19452128</v>
      </c>
      <c r="M17" s="31">
        <f t="shared" si="0"/>
        <v>114129854</v>
      </c>
      <c r="N17" s="31">
        <f t="shared" si="0"/>
        <v>107034722</v>
      </c>
      <c r="O17" s="31">
        <f t="shared" si="0"/>
        <v>8714562</v>
      </c>
      <c r="P17" s="31">
        <f t="shared" si="0"/>
        <v>-23367695</v>
      </c>
      <c r="Q17" s="31">
        <f t="shared" si="0"/>
        <v>95120487</v>
      </c>
      <c r="R17" s="31">
        <f t="shared" si="0"/>
        <v>80467354</v>
      </c>
      <c r="S17" s="31">
        <f t="shared" si="0"/>
        <v>0</v>
      </c>
      <c r="T17" s="31">
        <f t="shared" si="0"/>
        <v>0</v>
      </c>
      <c r="U17" s="31">
        <f t="shared" si="0"/>
        <v>0</v>
      </c>
      <c r="V17" s="31">
        <f t="shared" si="0"/>
        <v>0</v>
      </c>
      <c r="W17" s="31">
        <f t="shared" si="0"/>
        <v>162848037</v>
      </c>
      <c r="X17" s="31">
        <f t="shared" si="0"/>
        <v>284552000</v>
      </c>
      <c r="Y17" s="31">
        <f t="shared" si="0"/>
        <v>-121703963</v>
      </c>
      <c r="Z17" s="32">
        <f>+IF(X17&lt;&gt;0,+(Y17/X17)*100,0)</f>
        <v>-42.77037694340577</v>
      </c>
      <c r="AA17" s="33">
        <f>SUM(AA6:AA16)</f>
        <v>206420589</v>
      </c>
    </row>
    <row r="18" spans="1:27" ht="4.5" customHeight="1">
      <c r="A18" s="34"/>
      <c r="B18" s="20"/>
      <c r="C18" s="21"/>
      <c r="D18" s="21"/>
      <c r="E18" s="22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4"/>
      <c r="AA18" s="25"/>
    </row>
    <row r="19" spans="1:27" ht="12.75">
      <c r="A19" s="13" t="s">
        <v>45</v>
      </c>
      <c r="B19" s="20"/>
      <c r="C19" s="21"/>
      <c r="D19" s="21"/>
      <c r="E19" s="22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4"/>
      <c r="AA19" s="25"/>
    </row>
    <row r="20" spans="1:27" ht="12.75">
      <c r="A20" s="13" t="s">
        <v>32</v>
      </c>
      <c r="B20" s="20"/>
      <c r="C20" s="35"/>
      <c r="D20" s="35"/>
      <c r="E20" s="36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8"/>
      <c r="AA20" s="39"/>
    </row>
    <row r="21" spans="1:27" ht="12.75">
      <c r="A21" s="26" t="s">
        <v>46</v>
      </c>
      <c r="B21" s="20"/>
      <c r="C21" s="21"/>
      <c r="D21" s="21"/>
      <c r="E21" s="22">
        <v>1000000</v>
      </c>
      <c r="F21" s="23">
        <v>1000000</v>
      </c>
      <c r="G21" s="40"/>
      <c r="H21" s="40"/>
      <c r="I21" s="40"/>
      <c r="J21" s="23"/>
      <c r="K21" s="40"/>
      <c r="L21" s="40"/>
      <c r="M21" s="23"/>
      <c r="N21" s="40"/>
      <c r="O21" s="40"/>
      <c r="P21" s="40"/>
      <c r="Q21" s="23"/>
      <c r="R21" s="40"/>
      <c r="S21" s="40"/>
      <c r="T21" s="23"/>
      <c r="U21" s="40"/>
      <c r="V21" s="40"/>
      <c r="W21" s="40"/>
      <c r="X21" s="23">
        <v>1000000</v>
      </c>
      <c r="Y21" s="40">
        <v>-1000000</v>
      </c>
      <c r="Z21" s="41">
        <v>-100</v>
      </c>
      <c r="AA21" s="42">
        <v>1000000</v>
      </c>
    </row>
    <row r="22" spans="1:27" ht="12.75">
      <c r="A22" s="26" t="s">
        <v>47</v>
      </c>
      <c r="B22" s="20"/>
      <c r="C22" s="21"/>
      <c r="D22" s="21"/>
      <c r="E22" s="43"/>
      <c r="F22" s="40"/>
      <c r="G22" s="23"/>
      <c r="H22" s="23"/>
      <c r="I22" s="23"/>
      <c r="J22" s="23"/>
      <c r="K22" s="23"/>
      <c r="L22" s="23"/>
      <c r="M22" s="40"/>
      <c r="N22" s="23"/>
      <c r="O22" s="23"/>
      <c r="P22" s="23"/>
      <c r="Q22" s="23"/>
      <c r="R22" s="23"/>
      <c r="S22" s="23"/>
      <c r="T22" s="40"/>
      <c r="U22" s="23"/>
      <c r="V22" s="23"/>
      <c r="W22" s="23"/>
      <c r="X22" s="23"/>
      <c r="Y22" s="23"/>
      <c r="Z22" s="24"/>
      <c r="AA22" s="25"/>
    </row>
    <row r="23" spans="1:27" ht="12.75">
      <c r="A23" s="26" t="s">
        <v>48</v>
      </c>
      <c r="B23" s="20"/>
      <c r="C23" s="44"/>
      <c r="D23" s="44"/>
      <c r="E23" s="22"/>
      <c r="F23" s="23"/>
      <c r="G23" s="40"/>
      <c r="H23" s="40"/>
      <c r="I23" s="40"/>
      <c r="J23" s="23"/>
      <c r="K23" s="40"/>
      <c r="L23" s="40"/>
      <c r="M23" s="23"/>
      <c r="N23" s="40"/>
      <c r="O23" s="40"/>
      <c r="P23" s="40"/>
      <c r="Q23" s="23"/>
      <c r="R23" s="40"/>
      <c r="S23" s="40"/>
      <c r="T23" s="23"/>
      <c r="U23" s="40"/>
      <c r="V23" s="40"/>
      <c r="W23" s="40"/>
      <c r="X23" s="23"/>
      <c r="Y23" s="40"/>
      <c r="Z23" s="41"/>
      <c r="AA23" s="42"/>
    </row>
    <row r="24" spans="1:27" ht="12.75">
      <c r="A24" s="26" t="s">
        <v>49</v>
      </c>
      <c r="B24" s="20"/>
      <c r="C24" s="21"/>
      <c r="D24" s="21"/>
      <c r="E24" s="22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4"/>
      <c r="AA24" s="25"/>
    </row>
    <row r="25" spans="1:27" ht="12.75">
      <c r="A25" s="13" t="s">
        <v>40</v>
      </c>
      <c r="B25" s="20"/>
      <c r="C25" s="21"/>
      <c r="D25" s="21"/>
      <c r="E25" s="22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4"/>
      <c r="AA25" s="25"/>
    </row>
    <row r="26" spans="1:27" ht="12.75">
      <c r="A26" s="26" t="s">
        <v>50</v>
      </c>
      <c r="B26" s="20"/>
      <c r="C26" s="21">
        <v>-258408146</v>
      </c>
      <c r="D26" s="21"/>
      <c r="E26" s="22">
        <v>-201830000</v>
      </c>
      <c r="F26" s="23">
        <v>-201830000</v>
      </c>
      <c r="G26" s="23">
        <v>-7640421</v>
      </c>
      <c r="H26" s="23">
        <v>-8141454</v>
      </c>
      <c r="I26" s="23">
        <v>-24150443</v>
      </c>
      <c r="J26" s="23">
        <v>-39932318</v>
      </c>
      <c r="K26" s="23">
        <v>-3258611</v>
      </c>
      <c r="L26" s="23">
        <v>-15106870</v>
      </c>
      <c r="M26" s="23">
        <v>-11100374</v>
      </c>
      <c r="N26" s="23">
        <v>-29465855</v>
      </c>
      <c r="O26" s="23">
        <v>-363432</v>
      </c>
      <c r="P26" s="23">
        <v>-8779832</v>
      </c>
      <c r="Q26" s="23">
        <v>-10746793</v>
      </c>
      <c r="R26" s="23">
        <v>-19890057</v>
      </c>
      <c r="S26" s="23"/>
      <c r="T26" s="23"/>
      <c r="U26" s="23"/>
      <c r="V26" s="23"/>
      <c r="W26" s="23">
        <v>-89288230</v>
      </c>
      <c r="X26" s="23">
        <v>-164939000</v>
      </c>
      <c r="Y26" s="23">
        <v>75650770</v>
      </c>
      <c r="Z26" s="24">
        <v>-45.87</v>
      </c>
      <c r="AA26" s="25">
        <v>-201830000</v>
      </c>
    </row>
    <row r="27" spans="1:27" ht="12.75">
      <c r="A27" s="27" t="s">
        <v>51</v>
      </c>
      <c r="B27" s="28"/>
      <c r="C27" s="29">
        <f aca="true" t="shared" si="1" ref="C27:Y27">SUM(C21:C26)</f>
        <v>-258408146</v>
      </c>
      <c r="D27" s="29">
        <f>SUM(D21:D26)</f>
        <v>0</v>
      </c>
      <c r="E27" s="30">
        <f t="shared" si="1"/>
        <v>-200830000</v>
      </c>
      <c r="F27" s="31">
        <f t="shared" si="1"/>
        <v>-200830000</v>
      </c>
      <c r="G27" s="31">
        <f t="shared" si="1"/>
        <v>-7640421</v>
      </c>
      <c r="H27" s="31">
        <f t="shared" si="1"/>
        <v>-8141454</v>
      </c>
      <c r="I27" s="31">
        <f t="shared" si="1"/>
        <v>-24150443</v>
      </c>
      <c r="J27" s="31">
        <f t="shared" si="1"/>
        <v>-39932318</v>
      </c>
      <c r="K27" s="31">
        <f t="shared" si="1"/>
        <v>-3258611</v>
      </c>
      <c r="L27" s="31">
        <f t="shared" si="1"/>
        <v>-15106870</v>
      </c>
      <c r="M27" s="31">
        <f t="shared" si="1"/>
        <v>-11100374</v>
      </c>
      <c r="N27" s="31">
        <f t="shared" si="1"/>
        <v>-29465855</v>
      </c>
      <c r="O27" s="31">
        <f t="shared" si="1"/>
        <v>-363432</v>
      </c>
      <c r="P27" s="31">
        <f t="shared" si="1"/>
        <v>-8779832</v>
      </c>
      <c r="Q27" s="31">
        <f t="shared" si="1"/>
        <v>-10746793</v>
      </c>
      <c r="R27" s="31">
        <f t="shared" si="1"/>
        <v>-19890057</v>
      </c>
      <c r="S27" s="31">
        <f t="shared" si="1"/>
        <v>0</v>
      </c>
      <c r="T27" s="31">
        <f t="shared" si="1"/>
        <v>0</v>
      </c>
      <c r="U27" s="31">
        <f t="shared" si="1"/>
        <v>0</v>
      </c>
      <c r="V27" s="31">
        <f t="shared" si="1"/>
        <v>0</v>
      </c>
      <c r="W27" s="31">
        <f t="shared" si="1"/>
        <v>-89288230</v>
      </c>
      <c r="X27" s="31">
        <f t="shared" si="1"/>
        <v>-163939000</v>
      </c>
      <c r="Y27" s="31">
        <f t="shared" si="1"/>
        <v>74650770</v>
      </c>
      <c r="Z27" s="32">
        <f>+IF(X27&lt;&gt;0,+(Y27/X27)*100,0)</f>
        <v>-45.53569925399081</v>
      </c>
      <c r="AA27" s="33">
        <f>SUM(AA21:AA26)</f>
        <v>-200830000</v>
      </c>
    </row>
    <row r="28" spans="1:27" ht="4.5" customHeight="1">
      <c r="A28" s="34"/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2.75">
      <c r="A29" s="13" t="s">
        <v>52</v>
      </c>
      <c r="B29" s="20"/>
      <c r="C29" s="21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2.75">
      <c r="A30" s="13" t="s">
        <v>32</v>
      </c>
      <c r="B30" s="20"/>
      <c r="C30" s="21"/>
      <c r="D30" s="21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5"/>
    </row>
    <row r="31" spans="1:27" ht="12.75">
      <c r="A31" s="26" t="s">
        <v>53</v>
      </c>
      <c r="B31" s="20"/>
      <c r="C31" s="21"/>
      <c r="D31" s="21"/>
      <c r="E31" s="22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4"/>
      <c r="AA31" s="25"/>
    </row>
    <row r="32" spans="1:27" ht="12.75">
      <c r="A32" s="26" t="s">
        <v>54</v>
      </c>
      <c r="B32" s="20"/>
      <c r="C32" s="21"/>
      <c r="D32" s="21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4"/>
      <c r="AA32" s="25"/>
    </row>
    <row r="33" spans="1:27" ht="12.75">
      <c r="A33" s="26" t="s">
        <v>55</v>
      </c>
      <c r="B33" s="20"/>
      <c r="C33" s="21"/>
      <c r="D33" s="21"/>
      <c r="E33" s="22"/>
      <c r="F33" s="23"/>
      <c r="G33" s="23"/>
      <c r="H33" s="40"/>
      <c r="I33" s="40"/>
      <c r="J33" s="40"/>
      <c r="K33" s="23"/>
      <c r="L33" s="23"/>
      <c r="M33" s="23"/>
      <c r="N33" s="23"/>
      <c r="O33" s="40"/>
      <c r="P33" s="40"/>
      <c r="Q33" s="40"/>
      <c r="R33" s="23"/>
      <c r="S33" s="23"/>
      <c r="T33" s="23"/>
      <c r="U33" s="23"/>
      <c r="V33" s="40"/>
      <c r="W33" s="40"/>
      <c r="X33" s="40"/>
      <c r="Y33" s="23"/>
      <c r="Z33" s="24"/>
      <c r="AA33" s="25"/>
    </row>
    <row r="34" spans="1:27" ht="12.75">
      <c r="A34" s="13" t="s">
        <v>40</v>
      </c>
      <c r="B34" s="20"/>
      <c r="C34" s="21"/>
      <c r="D34" s="21"/>
      <c r="E34" s="22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4"/>
      <c r="AA34" s="25"/>
    </row>
    <row r="35" spans="1:27" ht="12.75">
      <c r="A35" s="26" t="s">
        <v>56</v>
      </c>
      <c r="B35" s="20"/>
      <c r="C35" s="21">
        <v>-28374096</v>
      </c>
      <c r="D35" s="21"/>
      <c r="E35" s="22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4"/>
      <c r="AA35" s="25"/>
    </row>
    <row r="36" spans="1:27" ht="12.75">
      <c r="A36" s="27" t="s">
        <v>57</v>
      </c>
      <c r="B36" s="28"/>
      <c r="C36" s="29">
        <f aca="true" t="shared" si="2" ref="C36:Y36">SUM(C31:C35)</f>
        <v>-28374096</v>
      </c>
      <c r="D36" s="29">
        <f>SUM(D31:D35)</f>
        <v>0</v>
      </c>
      <c r="E36" s="30">
        <f t="shared" si="2"/>
        <v>0</v>
      </c>
      <c r="F36" s="31">
        <f t="shared" si="2"/>
        <v>0</v>
      </c>
      <c r="G36" s="31">
        <f t="shared" si="2"/>
        <v>0</v>
      </c>
      <c r="H36" s="31">
        <f t="shared" si="2"/>
        <v>0</v>
      </c>
      <c r="I36" s="31">
        <f t="shared" si="2"/>
        <v>0</v>
      </c>
      <c r="J36" s="31">
        <f t="shared" si="2"/>
        <v>0</v>
      </c>
      <c r="K36" s="31">
        <f t="shared" si="2"/>
        <v>0</v>
      </c>
      <c r="L36" s="31">
        <f t="shared" si="2"/>
        <v>0</v>
      </c>
      <c r="M36" s="31">
        <f t="shared" si="2"/>
        <v>0</v>
      </c>
      <c r="N36" s="31">
        <f t="shared" si="2"/>
        <v>0</v>
      </c>
      <c r="O36" s="31">
        <f t="shared" si="2"/>
        <v>0</v>
      </c>
      <c r="P36" s="31">
        <f t="shared" si="2"/>
        <v>0</v>
      </c>
      <c r="Q36" s="31">
        <f t="shared" si="2"/>
        <v>0</v>
      </c>
      <c r="R36" s="31">
        <f t="shared" si="2"/>
        <v>0</v>
      </c>
      <c r="S36" s="31">
        <f t="shared" si="2"/>
        <v>0</v>
      </c>
      <c r="T36" s="31">
        <f t="shared" si="2"/>
        <v>0</v>
      </c>
      <c r="U36" s="31">
        <f t="shared" si="2"/>
        <v>0</v>
      </c>
      <c r="V36" s="31">
        <f t="shared" si="2"/>
        <v>0</v>
      </c>
      <c r="W36" s="31">
        <f t="shared" si="2"/>
        <v>0</v>
      </c>
      <c r="X36" s="31">
        <f t="shared" si="2"/>
        <v>0</v>
      </c>
      <c r="Y36" s="31">
        <f t="shared" si="2"/>
        <v>0</v>
      </c>
      <c r="Z36" s="32">
        <f>+IF(X36&lt;&gt;0,+(Y36/X36)*100,0)</f>
        <v>0</v>
      </c>
      <c r="AA36" s="33">
        <f>SUM(AA31:AA35)</f>
        <v>0</v>
      </c>
    </row>
    <row r="37" spans="1:27" ht="4.5" customHeight="1">
      <c r="A37" s="34"/>
      <c r="B37" s="20"/>
      <c r="C37" s="21"/>
      <c r="D37" s="21"/>
      <c r="E37" s="22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4"/>
      <c r="AA37" s="25"/>
    </row>
    <row r="38" spans="1:27" ht="12.75">
      <c r="A38" s="13" t="s">
        <v>58</v>
      </c>
      <c r="B38" s="20"/>
      <c r="C38" s="35">
        <f aca="true" t="shared" si="3" ref="C38:Y38">+C17+C27+C36</f>
        <v>118155497</v>
      </c>
      <c r="D38" s="35">
        <f>+D17+D27+D36</f>
        <v>0</v>
      </c>
      <c r="E38" s="36">
        <f t="shared" si="3"/>
        <v>5590589</v>
      </c>
      <c r="F38" s="37">
        <f t="shared" si="3"/>
        <v>5590589</v>
      </c>
      <c r="G38" s="37">
        <f t="shared" si="3"/>
        <v>-42286631</v>
      </c>
      <c r="H38" s="37">
        <f t="shared" si="3"/>
        <v>32429106</v>
      </c>
      <c r="I38" s="37">
        <f t="shared" si="3"/>
        <v>-54728832</v>
      </c>
      <c r="J38" s="37">
        <f t="shared" si="3"/>
        <v>-64586357</v>
      </c>
      <c r="K38" s="37">
        <f t="shared" si="3"/>
        <v>9098385</v>
      </c>
      <c r="L38" s="37">
        <f t="shared" si="3"/>
        <v>-34558998</v>
      </c>
      <c r="M38" s="37">
        <f t="shared" si="3"/>
        <v>103029480</v>
      </c>
      <c r="N38" s="37">
        <f t="shared" si="3"/>
        <v>77568867</v>
      </c>
      <c r="O38" s="37">
        <f t="shared" si="3"/>
        <v>8351130</v>
      </c>
      <c r="P38" s="37">
        <f t="shared" si="3"/>
        <v>-32147527</v>
      </c>
      <c r="Q38" s="37">
        <f t="shared" si="3"/>
        <v>84373694</v>
      </c>
      <c r="R38" s="37">
        <f t="shared" si="3"/>
        <v>60577297</v>
      </c>
      <c r="S38" s="37">
        <f t="shared" si="3"/>
        <v>0</v>
      </c>
      <c r="T38" s="37">
        <f t="shared" si="3"/>
        <v>0</v>
      </c>
      <c r="U38" s="37">
        <f t="shared" si="3"/>
        <v>0</v>
      </c>
      <c r="V38" s="37">
        <f t="shared" si="3"/>
        <v>0</v>
      </c>
      <c r="W38" s="37">
        <f t="shared" si="3"/>
        <v>73559807</v>
      </c>
      <c r="X38" s="37">
        <f t="shared" si="3"/>
        <v>120613000</v>
      </c>
      <c r="Y38" s="37">
        <f t="shared" si="3"/>
        <v>-47053193</v>
      </c>
      <c r="Z38" s="38">
        <f>+IF(X38&lt;&gt;0,+(Y38/X38)*100,0)</f>
        <v>-39.01170935139662</v>
      </c>
      <c r="AA38" s="39">
        <f>+AA17+AA27+AA36</f>
        <v>5590589</v>
      </c>
    </row>
    <row r="39" spans="1:27" ht="12.75">
      <c r="A39" s="26" t="s">
        <v>59</v>
      </c>
      <c r="B39" s="20"/>
      <c r="C39" s="35">
        <v>313266843</v>
      </c>
      <c r="D39" s="35"/>
      <c r="E39" s="36">
        <v>200000000</v>
      </c>
      <c r="F39" s="37">
        <v>200000000</v>
      </c>
      <c r="G39" s="37">
        <v>449452490</v>
      </c>
      <c r="H39" s="37">
        <v>407165859</v>
      </c>
      <c r="I39" s="37">
        <v>439594965</v>
      </c>
      <c r="J39" s="37">
        <v>449452490</v>
      </c>
      <c r="K39" s="37">
        <v>384866133</v>
      </c>
      <c r="L39" s="37">
        <v>393964518</v>
      </c>
      <c r="M39" s="37">
        <v>359405520</v>
      </c>
      <c r="N39" s="37">
        <v>384866133</v>
      </c>
      <c r="O39" s="37">
        <v>462435000</v>
      </c>
      <c r="P39" s="37">
        <v>470786130</v>
      </c>
      <c r="Q39" s="37">
        <v>438638603</v>
      </c>
      <c r="R39" s="37">
        <v>462435000</v>
      </c>
      <c r="S39" s="37"/>
      <c r="T39" s="37"/>
      <c r="U39" s="37"/>
      <c r="V39" s="37"/>
      <c r="W39" s="37">
        <v>449452490</v>
      </c>
      <c r="X39" s="37">
        <v>200000000</v>
      </c>
      <c r="Y39" s="37">
        <v>249452490</v>
      </c>
      <c r="Z39" s="38">
        <v>124.73</v>
      </c>
      <c r="AA39" s="39">
        <v>200000000</v>
      </c>
    </row>
    <row r="40" spans="1:27" ht="12.75">
      <c r="A40" s="45" t="s">
        <v>60</v>
      </c>
      <c r="B40" s="46"/>
      <c r="C40" s="47">
        <v>431422340</v>
      </c>
      <c r="D40" s="47"/>
      <c r="E40" s="48">
        <v>205590589</v>
      </c>
      <c r="F40" s="49">
        <v>205590589</v>
      </c>
      <c r="G40" s="49">
        <v>407165859</v>
      </c>
      <c r="H40" s="49">
        <v>439594965</v>
      </c>
      <c r="I40" s="49">
        <v>384866133</v>
      </c>
      <c r="J40" s="49">
        <v>384866133</v>
      </c>
      <c r="K40" s="49">
        <v>393964518</v>
      </c>
      <c r="L40" s="49">
        <v>359405520</v>
      </c>
      <c r="M40" s="49">
        <v>462435000</v>
      </c>
      <c r="N40" s="49">
        <v>462435000</v>
      </c>
      <c r="O40" s="49">
        <v>470786130</v>
      </c>
      <c r="P40" s="49">
        <v>438638603</v>
      </c>
      <c r="Q40" s="49">
        <v>523012297</v>
      </c>
      <c r="R40" s="49">
        <v>523012297</v>
      </c>
      <c r="S40" s="49"/>
      <c r="T40" s="49"/>
      <c r="U40" s="49"/>
      <c r="V40" s="49"/>
      <c r="W40" s="49">
        <v>523012297</v>
      </c>
      <c r="X40" s="49">
        <v>320613000</v>
      </c>
      <c r="Y40" s="49">
        <v>202399297</v>
      </c>
      <c r="Z40" s="50">
        <v>63.13</v>
      </c>
      <c r="AA40" s="51">
        <v>205590589</v>
      </c>
    </row>
    <row r="41" spans="1:27" ht="12.75">
      <c r="A41" s="52" t="s">
        <v>88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  <row r="42" spans="1:27" ht="12.75">
      <c r="A42" s="54" t="s">
        <v>89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</row>
    <row r="43" spans="1:27" ht="12.75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4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2" t="s">
        <v>68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90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2.7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2.7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2.75">
      <c r="A6" s="26" t="s">
        <v>33</v>
      </c>
      <c r="B6" s="20"/>
      <c r="C6" s="21">
        <v>48556920</v>
      </c>
      <c r="D6" s="21"/>
      <c r="E6" s="22">
        <v>53717000</v>
      </c>
      <c r="F6" s="23">
        <v>53717000</v>
      </c>
      <c r="G6" s="23">
        <v>5371821</v>
      </c>
      <c r="H6" s="23">
        <v>4773576</v>
      </c>
      <c r="I6" s="23">
        <v>4759000</v>
      </c>
      <c r="J6" s="23">
        <v>14904397</v>
      </c>
      <c r="K6" s="23">
        <v>5164727</v>
      </c>
      <c r="L6" s="23">
        <v>5096002</v>
      </c>
      <c r="M6" s="23">
        <v>4737785</v>
      </c>
      <c r="N6" s="23">
        <v>14998514</v>
      </c>
      <c r="O6" s="23">
        <v>4916597</v>
      </c>
      <c r="P6" s="23">
        <v>4920000</v>
      </c>
      <c r="Q6" s="23">
        <v>7838126</v>
      </c>
      <c r="R6" s="23">
        <v>17674723</v>
      </c>
      <c r="S6" s="23"/>
      <c r="T6" s="23"/>
      <c r="U6" s="23"/>
      <c r="V6" s="23"/>
      <c r="W6" s="23">
        <v>47577634</v>
      </c>
      <c r="X6" s="23">
        <v>36680815</v>
      </c>
      <c r="Y6" s="23">
        <v>10896819</v>
      </c>
      <c r="Z6" s="24">
        <v>29.71</v>
      </c>
      <c r="AA6" s="25">
        <v>53717000</v>
      </c>
    </row>
    <row r="7" spans="1:27" ht="12.75">
      <c r="A7" s="26" t="s">
        <v>34</v>
      </c>
      <c r="B7" s="20"/>
      <c r="C7" s="21">
        <v>286931182</v>
      </c>
      <c r="D7" s="21"/>
      <c r="E7" s="22">
        <v>336187999</v>
      </c>
      <c r="F7" s="23">
        <v>336187999</v>
      </c>
      <c r="G7" s="23">
        <v>19811403</v>
      </c>
      <c r="H7" s="23">
        <v>25106040</v>
      </c>
      <c r="I7" s="23">
        <v>23520000</v>
      </c>
      <c r="J7" s="23">
        <v>68437443</v>
      </c>
      <c r="K7" s="23">
        <v>23647938</v>
      </c>
      <c r="L7" s="23">
        <v>24526530</v>
      </c>
      <c r="M7" s="23">
        <v>19580560</v>
      </c>
      <c r="N7" s="23">
        <v>67755028</v>
      </c>
      <c r="O7" s="23">
        <v>25409440</v>
      </c>
      <c r="P7" s="23">
        <v>22619903</v>
      </c>
      <c r="Q7" s="23">
        <v>24515096</v>
      </c>
      <c r="R7" s="23">
        <v>72544439</v>
      </c>
      <c r="S7" s="23"/>
      <c r="T7" s="23"/>
      <c r="U7" s="23"/>
      <c r="V7" s="23"/>
      <c r="W7" s="23">
        <v>208736910</v>
      </c>
      <c r="X7" s="23">
        <v>221586654</v>
      </c>
      <c r="Y7" s="23">
        <v>-12849744</v>
      </c>
      <c r="Z7" s="24">
        <v>-5.8</v>
      </c>
      <c r="AA7" s="25">
        <v>336187999</v>
      </c>
    </row>
    <row r="8" spans="1:27" ht="12.75">
      <c r="A8" s="26" t="s">
        <v>35</v>
      </c>
      <c r="B8" s="20"/>
      <c r="C8" s="21">
        <v>65639195</v>
      </c>
      <c r="D8" s="21"/>
      <c r="E8" s="22">
        <v>30787003</v>
      </c>
      <c r="F8" s="23">
        <v>30787003</v>
      </c>
      <c r="G8" s="23">
        <v>2127909</v>
      </c>
      <c r="H8" s="23">
        <v>2252162</v>
      </c>
      <c r="I8" s="23">
        <v>1842000</v>
      </c>
      <c r="J8" s="23">
        <v>6222071</v>
      </c>
      <c r="K8" s="23">
        <v>784776</v>
      </c>
      <c r="L8" s="23">
        <v>4803546</v>
      </c>
      <c r="M8" s="23">
        <v>4803546</v>
      </c>
      <c r="N8" s="23">
        <v>10391868</v>
      </c>
      <c r="O8" s="23">
        <v>2652296</v>
      </c>
      <c r="P8" s="23">
        <v>2337329</v>
      </c>
      <c r="Q8" s="23">
        <v>1388236</v>
      </c>
      <c r="R8" s="23">
        <v>6377861</v>
      </c>
      <c r="S8" s="23"/>
      <c r="T8" s="23"/>
      <c r="U8" s="23"/>
      <c r="V8" s="23"/>
      <c r="W8" s="23">
        <v>22991800</v>
      </c>
      <c r="X8" s="23">
        <v>20775866</v>
      </c>
      <c r="Y8" s="23">
        <v>2215934</v>
      </c>
      <c r="Z8" s="24">
        <v>10.67</v>
      </c>
      <c r="AA8" s="25">
        <v>30787003</v>
      </c>
    </row>
    <row r="9" spans="1:27" ht="12.75">
      <c r="A9" s="26" t="s">
        <v>36</v>
      </c>
      <c r="B9" s="20"/>
      <c r="C9" s="21">
        <v>454267828</v>
      </c>
      <c r="D9" s="21"/>
      <c r="E9" s="22">
        <v>291230000</v>
      </c>
      <c r="F9" s="23">
        <v>291230000</v>
      </c>
      <c r="G9" s="23">
        <v>60617000</v>
      </c>
      <c r="H9" s="23">
        <v>68996000</v>
      </c>
      <c r="I9" s="23">
        <v>291000</v>
      </c>
      <c r="J9" s="23">
        <v>129904000</v>
      </c>
      <c r="K9" s="23">
        <v>2000000</v>
      </c>
      <c r="L9" s="23">
        <v>1654000</v>
      </c>
      <c r="M9" s="23">
        <v>96882000</v>
      </c>
      <c r="N9" s="23">
        <v>100536000</v>
      </c>
      <c r="O9" s="23"/>
      <c r="P9" s="23">
        <v>2000000</v>
      </c>
      <c r="Q9" s="23">
        <v>73025000</v>
      </c>
      <c r="R9" s="23">
        <v>75025000</v>
      </c>
      <c r="S9" s="23"/>
      <c r="T9" s="23"/>
      <c r="U9" s="23"/>
      <c r="V9" s="23"/>
      <c r="W9" s="23">
        <v>305465000</v>
      </c>
      <c r="X9" s="23">
        <v>291230000</v>
      </c>
      <c r="Y9" s="23">
        <v>14235000</v>
      </c>
      <c r="Z9" s="24">
        <v>4.89</v>
      </c>
      <c r="AA9" s="25">
        <v>291230000</v>
      </c>
    </row>
    <row r="10" spans="1:27" ht="12.75">
      <c r="A10" s="26" t="s">
        <v>37</v>
      </c>
      <c r="B10" s="20"/>
      <c r="C10" s="21"/>
      <c r="D10" s="21"/>
      <c r="E10" s="22">
        <v>101346000</v>
      </c>
      <c r="F10" s="23">
        <v>101346000</v>
      </c>
      <c r="G10" s="23">
        <v>33177000</v>
      </c>
      <c r="H10" s="23"/>
      <c r="I10" s="23"/>
      <c r="J10" s="23">
        <v>33177000</v>
      </c>
      <c r="K10" s="23">
        <v>4001000</v>
      </c>
      <c r="L10" s="23">
        <v>4000000</v>
      </c>
      <c r="M10" s="23"/>
      <c r="N10" s="23">
        <v>8001000</v>
      </c>
      <c r="O10" s="23">
        <v>4000000</v>
      </c>
      <c r="P10" s="23">
        <v>3999000</v>
      </c>
      <c r="Q10" s="23">
        <v>32169000</v>
      </c>
      <c r="R10" s="23">
        <v>40168000</v>
      </c>
      <c r="S10" s="23"/>
      <c r="T10" s="23"/>
      <c r="U10" s="23"/>
      <c r="V10" s="23"/>
      <c r="W10" s="23">
        <v>81346000</v>
      </c>
      <c r="X10" s="23">
        <v>101345920</v>
      </c>
      <c r="Y10" s="23">
        <v>-19999920</v>
      </c>
      <c r="Z10" s="24">
        <v>-19.73</v>
      </c>
      <c r="AA10" s="25">
        <v>101346000</v>
      </c>
    </row>
    <row r="11" spans="1:27" ht="12.75">
      <c r="A11" s="26" t="s">
        <v>38</v>
      </c>
      <c r="B11" s="20"/>
      <c r="C11" s="21"/>
      <c r="D11" s="21"/>
      <c r="E11" s="22">
        <v>15473000</v>
      </c>
      <c r="F11" s="23">
        <v>15473000</v>
      </c>
      <c r="G11" s="23"/>
      <c r="H11" s="23"/>
      <c r="I11" s="23">
        <v>1324000</v>
      </c>
      <c r="J11" s="23">
        <v>1324000</v>
      </c>
      <c r="K11" s="23">
        <v>143236</v>
      </c>
      <c r="L11" s="23">
        <v>213655</v>
      </c>
      <c r="M11" s="23">
        <v>225631</v>
      </c>
      <c r="N11" s="23">
        <v>582522</v>
      </c>
      <c r="O11" s="23">
        <v>434249</v>
      </c>
      <c r="P11" s="23">
        <v>204332</v>
      </c>
      <c r="Q11" s="23">
        <v>5615049</v>
      </c>
      <c r="R11" s="23">
        <v>6253630</v>
      </c>
      <c r="S11" s="23"/>
      <c r="T11" s="23"/>
      <c r="U11" s="23"/>
      <c r="V11" s="23"/>
      <c r="W11" s="23">
        <v>8160152</v>
      </c>
      <c r="X11" s="23">
        <v>7344660</v>
      </c>
      <c r="Y11" s="23">
        <v>815492</v>
      </c>
      <c r="Z11" s="24">
        <v>11.1</v>
      </c>
      <c r="AA11" s="25">
        <v>15473000</v>
      </c>
    </row>
    <row r="12" spans="1:27" ht="12.75">
      <c r="A12" s="26" t="s">
        <v>39</v>
      </c>
      <c r="B12" s="20"/>
      <c r="C12" s="21"/>
      <c r="D12" s="21"/>
      <c r="E12" s="22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4"/>
      <c r="AA12" s="25"/>
    </row>
    <row r="13" spans="1:27" ht="12.75">
      <c r="A13" s="13" t="s">
        <v>40</v>
      </c>
      <c r="B13" s="20"/>
      <c r="C13" s="21"/>
      <c r="D13" s="21"/>
      <c r="E13" s="22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4"/>
      <c r="AA13" s="25"/>
    </row>
    <row r="14" spans="1:27" ht="12.75">
      <c r="A14" s="26" t="s">
        <v>41</v>
      </c>
      <c r="B14" s="20"/>
      <c r="C14" s="21">
        <v>-554334982</v>
      </c>
      <c r="D14" s="21"/>
      <c r="E14" s="22">
        <v>-699594802</v>
      </c>
      <c r="F14" s="23">
        <v>-699594802</v>
      </c>
      <c r="G14" s="23">
        <v>-23918444</v>
      </c>
      <c r="H14" s="23">
        <v>-49084588</v>
      </c>
      <c r="I14" s="23">
        <v>-109451527</v>
      </c>
      <c r="J14" s="23">
        <v>-182454559</v>
      </c>
      <c r="K14" s="23">
        <v>-49013408</v>
      </c>
      <c r="L14" s="23">
        <v>-31879927</v>
      </c>
      <c r="M14" s="23">
        <v>-57709008</v>
      </c>
      <c r="N14" s="23">
        <v>-138602343</v>
      </c>
      <c r="O14" s="23">
        <v>-51348028</v>
      </c>
      <c r="P14" s="23">
        <v>-48636460</v>
      </c>
      <c r="Q14" s="23">
        <v>-56541222</v>
      </c>
      <c r="R14" s="23">
        <v>-156525710</v>
      </c>
      <c r="S14" s="23"/>
      <c r="T14" s="23"/>
      <c r="U14" s="23"/>
      <c r="V14" s="23"/>
      <c r="W14" s="23">
        <v>-477582612</v>
      </c>
      <c r="X14" s="23">
        <v>-518113023</v>
      </c>
      <c r="Y14" s="23">
        <v>40530411</v>
      </c>
      <c r="Z14" s="24">
        <v>-7.82</v>
      </c>
      <c r="AA14" s="25">
        <v>-699594802</v>
      </c>
    </row>
    <row r="15" spans="1:27" ht="12.75">
      <c r="A15" s="26" t="s">
        <v>42</v>
      </c>
      <c r="B15" s="20"/>
      <c r="C15" s="21"/>
      <c r="D15" s="21"/>
      <c r="E15" s="22">
        <v>-7527023</v>
      </c>
      <c r="F15" s="23">
        <v>-7527023</v>
      </c>
      <c r="G15" s="23"/>
      <c r="H15" s="23">
        <v>-21430</v>
      </c>
      <c r="I15" s="23">
        <v>-129000</v>
      </c>
      <c r="J15" s="23">
        <v>-150430</v>
      </c>
      <c r="K15" s="23">
        <v>-375584</v>
      </c>
      <c r="L15" s="23">
        <v>-177319</v>
      </c>
      <c r="M15" s="23">
        <v>-3277</v>
      </c>
      <c r="N15" s="23">
        <v>-556180</v>
      </c>
      <c r="O15" s="23">
        <v>-40870</v>
      </c>
      <c r="P15" s="23"/>
      <c r="Q15" s="23"/>
      <c r="R15" s="23">
        <v>-40870</v>
      </c>
      <c r="S15" s="23"/>
      <c r="T15" s="23"/>
      <c r="U15" s="23"/>
      <c r="V15" s="23"/>
      <c r="W15" s="23">
        <v>-747480</v>
      </c>
      <c r="X15" s="23">
        <v>-5128171</v>
      </c>
      <c r="Y15" s="23">
        <v>4380691</v>
      </c>
      <c r="Z15" s="24">
        <v>-85.42</v>
      </c>
      <c r="AA15" s="25">
        <v>-7527023</v>
      </c>
    </row>
    <row r="16" spans="1:27" ht="12.75">
      <c r="A16" s="26" t="s">
        <v>43</v>
      </c>
      <c r="B16" s="20"/>
      <c r="C16" s="21"/>
      <c r="D16" s="21"/>
      <c r="E16" s="22"/>
      <c r="F16" s="23"/>
      <c r="G16" s="23">
        <v>-9796816</v>
      </c>
      <c r="H16" s="23"/>
      <c r="I16" s="23"/>
      <c r="J16" s="23">
        <v>-9796816</v>
      </c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>
        <v>-9796816</v>
      </c>
      <c r="X16" s="23"/>
      <c r="Y16" s="23">
        <v>-9796816</v>
      </c>
      <c r="Z16" s="24"/>
      <c r="AA16" s="25"/>
    </row>
    <row r="17" spans="1:27" ht="12.75">
      <c r="A17" s="27" t="s">
        <v>44</v>
      </c>
      <c r="B17" s="28"/>
      <c r="C17" s="29">
        <f aca="true" t="shared" si="0" ref="C17:Y17">SUM(C6:C16)</f>
        <v>301060143</v>
      </c>
      <c r="D17" s="29">
        <f>SUM(D6:D16)</f>
        <v>0</v>
      </c>
      <c r="E17" s="30">
        <f t="shared" si="0"/>
        <v>121619177</v>
      </c>
      <c r="F17" s="31">
        <f t="shared" si="0"/>
        <v>121619177</v>
      </c>
      <c r="G17" s="31">
        <f t="shared" si="0"/>
        <v>87389873</v>
      </c>
      <c r="H17" s="31">
        <f t="shared" si="0"/>
        <v>52021760</v>
      </c>
      <c r="I17" s="31">
        <f t="shared" si="0"/>
        <v>-77844527</v>
      </c>
      <c r="J17" s="31">
        <f t="shared" si="0"/>
        <v>61567106</v>
      </c>
      <c r="K17" s="31">
        <f t="shared" si="0"/>
        <v>-13647315</v>
      </c>
      <c r="L17" s="31">
        <f t="shared" si="0"/>
        <v>8236487</v>
      </c>
      <c r="M17" s="31">
        <f t="shared" si="0"/>
        <v>68517237</v>
      </c>
      <c r="N17" s="31">
        <f t="shared" si="0"/>
        <v>63106409</v>
      </c>
      <c r="O17" s="31">
        <f t="shared" si="0"/>
        <v>-13976316</v>
      </c>
      <c r="P17" s="31">
        <f t="shared" si="0"/>
        <v>-12555896</v>
      </c>
      <c r="Q17" s="31">
        <f t="shared" si="0"/>
        <v>88009285</v>
      </c>
      <c r="R17" s="31">
        <f t="shared" si="0"/>
        <v>61477073</v>
      </c>
      <c r="S17" s="31">
        <f t="shared" si="0"/>
        <v>0</v>
      </c>
      <c r="T17" s="31">
        <f t="shared" si="0"/>
        <v>0</v>
      </c>
      <c r="U17" s="31">
        <f t="shared" si="0"/>
        <v>0</v>
      </c>
      <c r="V17" s="31">
        <f t="shared" si="0"/>
        <v>0</v>
      </c>
      <c r="W17" s="31">
        <f t="shared" si="0"/>
        <v>186150588</v>
      </c>
      <c r="X17" s="31">
        <f t="shared" si="0"/>
        <v>155722721</v>
      </c>
      <c r="Y17" s="31">
        <f t="shared" si="0"/>
        <v>30427867</v>
      </c>
      <c r="Z17" s="32">
        <f>+IF(X17&lt;&gt;0,+(Y17/X17)*100,0)</f>
        <v>19.53977351834226</v>
      </c>
      <c r="AA17" s="33">
        <f>SUM(AA6:AA16)</f>
        <v>121619177</v>
      </c>
    </row>
    <row r="18" spans="1:27" ht="4.5" customHeight="1">
      <c r="A18" s="34"/>
      <c r="B18" s="20"/>
      <c r="C18" s="21"/>
      <c r="D18" s="21"/>
      <c r="E18" s="22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4"/>
      <c r="AA18" s="25"/>
    </row>
    <row r="19" spans="1:27" ht="12.75">
      <c r="A19" s="13" t="s">
        <v>45</v>
      </c>
      <c r="B19" s="20"/>
      <c r="C19" s="21"/>
      <c r="D19" s="21"/>
      <c r="E19" s="22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4"/>
      <c r="AA19" s="25"/>
    </row>
    <row r="20" spans="1:27" ht="12.75">
      <c r="A20" s="13" t="s">
        <v>32</v>
      </c>
      <c r="B20" s="20"/>
      <c r="C20" s="35"/>
      <c r="D20" s="35"/>
      <c r="E20" s="36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8"/>
      <c r="AA20" s="39"/>
    </row>
    <row r="21" spans="1:27" ht="12.75">
      <c r="A21" s="26" t="s">
        <v>46</v>
      </c>
      <c r="B21" s="20"/>
      <c r="C21" s="21">
        <v>663306</v>
      </c>
      <c r="D21" s="21"/>
      <c r="E21" s="22"/>
      <c r="F21" s="23"/>
      <c r="G21" s="40"/>
      <c r="H21" s="40"/>
      <c r="I21" s="40"/>
      <c r="J21" s="23"/>
      <c r="K21" s="40"/>
      <c r="L21" s="40"/>
      <c r="M21" s="23"/>
      <c r="N21" s="40"/>
      <c r="O21" s="40"/>
      <c r="P21" s="40"/>
      <c r="Q21" s="23"/>
      <c r="R21" s="40"/>
      <c r="S21" s="40"/>
      <c r="T21" s="23"/>
      <c r="U21" s="40"/>
      <c r="V21" s="40"/>
      <c r="W21" s="40"/>
      <c r="X21" s="23"/>
      <c r="Y21" s="40"/>
      <c r="Z21" s="41"/>
      <c r="AA21" s="42"/>
    </row>
    <row r="22" spans="1:27" ht="12.75">
      <c r="A22" s="26" t="s">
        <v>47</v>
      </c>
      <c r="B22" s="20"/>
      <c r="C22" s="21"/>
      <c r="D22" s="21"/>
      <c r="E22" s="43"/>
      <c r="F22" s="40"/>
      <c r="G22" s="23"/>
      <c r="H22" s="23"/>
      <c r="I22" s="23"/>
      <c r="J22" s="23"/>
      <c r="K22" s="23"/>
      <c r="L22" s="23"/>
      <c r="M22" s="40"/>
      <c r="N22" s="23"/>
      <c r="O22" s="23"/>
      <c r="P22" s="23"/>
      <c r="Q22" s="23"/>
      <c r="R22" s="23"/>
      <c r="S22" s="23"/>
      <c r="T22" s="40"/>
      <c r="U22" s="23"/>
      <c r="V22" s="23"/>
      <c r="W22" s="23"/>
      <c r="X22" s="23"/>
      <c r="Y22" s="23"/>
      <c r="Z22" s="24"/>
      <c r="AA22" s="25"/>
    </row>
    <row r="23" spans="1:27" ht="12.75">
      <c r="A23" s="26" t="s">
        <v>48</v>
      </c>
      <c r="B23" s="20"/>
      <c r="C23" s="44"/>
      <c r="D23" s="44"/>
      <c r="E23" s="22"/>
      <c r="F23" s="23"/>
      <c r="G23" s="40"/>
      <c r="H23" s="40"/>
      <c r="I23" s="40"/>
      <c r="J23" s="23"/>
      <c r="K23" s="40"/>
      <c r="L23" s="40"/>
      <c r="M23" s="23"/>
      <c r="N23" s="40"/>
      <c r="O23" s="40"/>
      <c r="P23" s="40"/>
      <c r="Q23" s="23"/>
      <c r="R23" s="40"/>
      <c r="S23" s="40"/>
      <c r="T23" s="23"/>
      <c r="U23" s="40"/>
      <c r="V23" s="40"/>
      <c r="W23" s="40"/>
      <c r="X23" s="23"/>
      <c r="Y23" s="40"/>
      <c r="Z23" s="41"/>
      <c r="AA23" s="42"/>
    </row>
    <row r="24" spans="1:27" ht="12.75">
      <c r="A24" s="26" t="s">
        <v>49</v>
      </c>
      <c r="B24" s="20"/>
      <c r="C24" s="21"/>
      <c r="D24" s="21"/>
      <c r="E24" s="22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4"/>
      <c r="AA24" s="25"/>
    </row>
    <row r="25" spans="1:27" ht="12.75">
      <c r="A25" s="13" t="s">
        <v>40</v>
      </c>
      <c r="B25" s="20"/>
      <c r="C25" s="21"/>
      <c r="D25" s="21"/>
      <c r="E25" s="22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4"/>
      <c r="AA25" s="25"/>
    </row>
    <row r="26" spans="1:27" ht="12.75">
      <c r="A26" s="26" t="s">
        <v>50</v>
      </c>
      <c r="B26" s="20"/>
      <c r="C26" s="21">
        <v>-231961116</v>
      </c>
      <c r="D26" s="21"/>
      <c r="E26" s="22">
        <v>-140276000</v>
      </c>
      <c r="F26" s="23">
        <v>-140276000</v>
      </c>
      <c r="G26" s="23">
        <v>-10614085</v>
      </c>
      <c r="H26" s="23">
        <v>-4621738</v>
      </c>
      <c r="I26" s="23">
        <v>-10393412</v>
      </c>
      <c r="J26" s="23">
        <v>-25629235</v>
      </c>
      <c r="K26" s="23">
        <v>-5582589</v>
      </c>
      <c r="L26" s="23">
        <v>-27083488</v>
      </c>
      <c r="M26" s="23">
        <v>-12876604</v>
      </c>
      <c r="N26" s="23">
        <v>-45542681</v>
      </c>
      <c r="O26" s="23">
        <v>-701198</v>
      </c>
      <c r="P26" s="23">
        <v>-4475775</v>
      </c>
      <c r="Q26" s="23">
        <v>-14645798</v>
      </c>
      <c r="R26" s="23">
        <v>-19822771</v>
      </c>
      <c r="S26" s="23"/>
      <c r="T26" s="23"/>
      <c r="U26" s="23"/>
      <c r="V26" s="23"/>
      <c r="W26" s="23">
        <v>-90994687</v>
      </c>
      <c r="X26" s="23">
        <v>-109058969</v>
      </c>
      <c r="Y26" s="23">
        <v>18064282</v>
      </c>
      <c r="Z26" s="24">
        <v>-16.56</v>
      </c>
      <c r="AA26" s="25">
        <v>-140276000</v>
      </c>
    </row>
    <row r="27" spans="1:27" ht="12.75">
      <c r="A27" s="27" t="s">
        <v>51</v>
      </c>
      <c r="B27" s="28"/>
      <c r="C27" s="29">
        <f aca="true" t="shared" si="1" ref="C27:Y27">SUM(C21:C26)</f>
        <v>-231297810</v>
      </c>
      <c r="D27" s="29">
        <f>SUM(D21:D26)</f>
        <v>0</v>
      </c>
      <c r="E27" s="30">
        <f t="shared" si="1"/>
        <v>-140276000</v>
      </c>
      <c r="F27" s="31">
        <f t="shared" si="1"/>
        <v>-140276000</v>
      </c>
      <c r="G27" s="31">
        <f t="shared" si="1"/>
        <v>-10614085</v>
      </c>
      <c r="H27" s="31">
        <f t="shared" si="1"/>
        <v>-4621738</v>
      </c>
      <c r="I27" s="31">
        <f t="shared" si="1"/>
        <v>-10393412</v>
      </c>
      <c r="J27" s="31">
        <f t="shared" si="1"/>
        <v>-25629235</v>
      </c>
      <c r="K27" s="31">
        <f t="shared" si="1"/>
        <v>-5582589</v>
      </c>
      <c r="L27" s="31">
        <f t="shared" si="1"/>
        <v>-27083488</v>
      </c>
      <c r="M27" s="31">
        <f t="shared" si="1"/>
        <v>-12876604</v>
      </c>
      <c r="N27" s="31">
        <f t="shared" si="1"/>
        <v>-45542681</v>
      </c>
      <c r="O27" s="31">
        <f t="shared" si="1"/>
        <v>-701198</v>
      </c>
      <c r="P27" s="31">
        <f t="shared" si="1"/>
        <v>-4475775</v>
      </c>
      <c r="Q27" s="31">
        <f t="shared" si="1"/>
        <v>-14645798</v>
      </c>
      <c r="R27" s="31">
        <f t="shared" si="1"/>
        <v>-19822771</v>
      </c>
      <c r="S27" s="31">
        <f t="shared" si="1"/>
        <v>0</v>
      </c>
      <c r="T27" s="31">
        <f t="shared" si="1"/>
        <v>0</v>
      </c>
      <c r="U27" s="31">
        <f t="shared" si="1"/>
        <v>0</v>
      </c>
      <c r="V27" s="31">
        <f t="shared" si="1"/>
        <v>0</v>
      </c>
      <c r="W27" s="31">
        <f t="shared" si="1"/>
        <v>-90994687</v>
      </c>
      <c r="X27" s="31">
        <f t="shared" si="1"/>
        <v>-109058969</v>
      </c>
      <c r="Y27" s="31">
        <f t="shared" si="1"/>
        <v>18064282</v>
      </c>
      <c r="Z27" s="32">
        <f>+IF(X27&lt;&gt;0,+(Y27/X27)*100,0)</f>
        <v>-16.5637747776618</v>
      </c>
      <c r="AA27" s="33">
        <f>SUM(AA21:AA26)</f>
        <v>-140276000</v>
      </c>
    </row>
    <row r="28" spans="1:27" ht="4.5" customHeight="1">
      <c r="A28" s="34"/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2.75">
      <c r="A29" s="13" t="s">
        <v>52</v>
      </c>
      <c r="B29" s="20"/>
      <c r="C29" s="21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2.75">
      <c r="A30" s="13" t="s">
        <v>32</v>
      </c>
      <c r="B30" s="20"/>
      <c r="C30" s="21"/>
      <c r="D30" s="21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5"/>
    </row>
    <row r="31" spans="1:27" ht="12.75">
      <c r="A31" s="26" t="s">
        <v>53</v>
      </c>
      <c r="B31" s="20"/>
      <c r="C31" s="21"/>
      <c r="D31" s="21"/>
      <c r="E31" s="22">
        <v>2</v>
      </c>
      <c r="F31" s="23">
        <v>2</v>
      </c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>
        <v>2</v>
      </c>
      <c r="Y31" s="23">
        <v>-2</v>
      </c>
      <c r="Z31" s="24">
        <v>-100</v>
      </c>
      <c r="AA31" s="25">
        <v>2</v>
      </c>
    </row>
    <row r="32" spans="1:27" ht="12.75">
      <c r="A32" s="26" t="s">
        <v>54</v>
      </c>
      <c r="B32" s="20"/>
      <c r="C32" s="21"/>
      <c r="D32" s="21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4"/>
      <c r="AA32" s="25"/>
    </row>
    <row r="33" spans="1:27" ht="12.75">
      <c r="A33" s="26" t="s">
        <v>55</v>
      </c>
      <c r="B33" s="20"/>
      <c r="C33" s="21"/>
      <c r="D33" s="21"/>
      <c r="E33" s="22"/>
      <c r="F33" s="23"/>
      <c r="G33" s="23"/>
      <c r="H33" s="40"/>
      <c r="I33" s="40"/>
      <c r="J33" s="40"/>
      <c r="K33" s="23"/>
      <c r="L33" s="23"/>
      <c r="M33" s="23"/>
      <c r="N33" s="23"/>
      <c r="O33" s="40"/>
      <c r="P33" s="40"/>
      <c r="Q33" s="40"/>
      <c r="R33" s="23"/>
      <c r="S33" s="23"/>
      <c r="T33" s="23"/>
      <c r="U33" s="23"/>
      <c r="V33" s="40"/>
      <c r="W33" s="40"/>
      <c r="X33" s="40"/>
      <c r="Y33" s="23"/>
      <c r="Z33" s="24"/>
      <c r="AA33" s="25"/>
    </row>
    <row r="34" spans="1:27" ht="12.75">
      <c r="A34" s="13" t="s">
        <v>40</v>
      </c>
      <c r="B34" s="20"/>
      <c r="C34" s="21"/>
      <c r="D34" s="21"/>
      <c r="E34" s="22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4"/>
      <c r="AA34" s="25"/>
    </row>
    <row r="35" spans="1:27" ht="12.75">
      <c r="A35" s="26" t="s">
        <v>56</v>
      </c>
      <c r="B35" s="20"/>
      <c r="C35" s="21">
        <v>-1413991</v>
      </c>
      <c r="D35" s="21"/>
      <c r="E35" s="22">
        <v>-1800000</v>
      </c>
      <c r="F35" s="23">
        <v>-1800000</v>
      </c>
      <c r="G35" s="23"/>
      <c r="H35" s="23"/>
      <c r="I35" s="23"/>
      <c r="J35" s="23"/>
      <c r="K35" s="23">
        <v>-719000</v>
      </c>
      <c r="L35" s="23"/>
      <c r="M35" s="23"/>
      <c r="N35" s="23">
        <v>-719000</v>
      </c>
      <c r="O35" s="23"/>
      <c r="P35" s="23"/>
      <c r="Q35" s="23">
        <v>-786906</v>
      </c>
      <c r="R35" s="23">
        <v>-786906</v>
      </c>
      <c r="S35" s="23"/>
      <c r="T35" s="23"/>
      <c r="U35" s="23"/>
      <c r="V35" s="23"/>
      <c r="W35" s="23">
        <v>-1505906</v>
      </c>
      <c r="X35" s="23">
        <v>-1495091</v>
      </c>
      <c r="Y35" s="23">
        <v>-10815</v>
      </c>
      <c r="Z35" s="24">
        <v>0.72</v>
      </c>
      <c r="AA35" s="25">
        <v>-1800000</v>
      </c>
    </row>
    <row r="36" spans="1:27" ht="12.75">
      <c r="A36" s="27" t="s">
        <v>57</v>
      </c>
      <c r="B36" s="28"/>
      <c r="C36" s="29">
        <f aca="true" t="shared" si="2" ref="C36:Y36">SUM(C31:C35)</f>
        <v>-1413991</v>
      </c>
      <c r="D36" s="29">
        <f>SUM(D31:D35)</f>
        <v>0</v>
      </c>
      <c r="E36" s="30">
        <f t="shared" si="2"/>
        <v>-1799998</v>
      </c>
      <c r="F36" s="31">
        <f t="shared" si="2"/>
        <v>-1799998</v>
      </c>
      <c r="G36" s="31">
        <f t="shared" si="2"/>
        <v>0</v>
      </c>
      <c r="H36" s="31">
        <f t="shared" si="2"/>
        <v>0</v>
      </c>
      <c r="I36" s="31">
        <f t="shared" si="2"/>
        <v>0</v>
      </c>
      <c r="J36" s="31">
        <f t="shared" si="2"/>
        <v>0</v>
      </c>
      <c r="K36" s="31">
        <f t="shared" si="2"/>
        <v>-719000</v>
      </c>
      <c r="L36" s="31">
        <f t="shared" si="2"/>
        <v>0</v>
      </c>
      <c r="M36" s="31">
        <f t="shared" si="2"/>
        <v>0</v>
      </c>
      <c r="N36" s="31">
        <f t="shared" si="2"/>
        <v>-719000</v>
      </c>
      <c r="O36" s="31">
        <f t="shared" si="2"/>
        <v>0</v>
      </c>
      <c r="P36" s="31">
        <f t="shared" si="2"/>
        <v>0</v>
      </c>
      <c r="Q36" s="31">
        <f t="shared" si="2"/>
        <v>-786906</v>
      </c>
      <c r="R36" s="31">
        <f t="shared" si="2"/>
        <v>-786906</v>
      </c>
      <c r="S36" s="31">
        <f t="shared" si="2"/>
        <v>0</v>
      </c>
      <c r="T36" s="31">
        <f t="shared" si="2"/>
        <v>0</v>
      </c>
      <c r="U36" s="31">
        <f t="shared" si="2"/>
        <v>0</v>
      </c>
      <c r="V36" s="31">
        <f t="shared" si="2"/>
        <v>0</v>
      </c>
      <c r="W36" s="31">
        <f t="shared" si="2"/>
        <v>-1505906</v>
      </c>
      <c r="X36" s="31">
        <f t="shared" si="2"/>
        <v>-1495089</v>
      </c>
      <c r="Y36" s="31">
        <f t="shared" si="2"/>
        <v>-10817</v>
      </c>
      <c r="Z36" s="32">
        <f>+IF(X36&lt;&gt;0,+(Y36/X36)*100,0)</f>
        <v>0.7235020791404392</v>
      </c>
      <c r="AA36" s="33">
        <f>SUM(AA31:AA35)</f>
        <v>-1799998</v>
      </c>
    </row>
    <row r="37" spans="1:27" ht="4.5" customHeight="1">
      <c r="A37" s="34"/>
      <c r="B37" s="20"/>
      <c r="C37" s="21"/>
      <c r="D37" s="21"/>
      <c r="E37" s="22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4"/>
      <c r="AA37" s="25"/>
    </row>
    <row r="38" spans="1:27" ht="12.75">
      <c r="A38" s="13" t="s">
        <v>58</v>
      </c>
      <c r="B38" s="20"/>
      <c r="C38" s="35">
        <f aca="true" t="shared" si="3" ref="C38:Y38">+C17+C27+C36</f>
        <v>68348342</v>
      </c>
      <c r="D38" s="35">
        <f>+D17+D27+D36</f>
        <v>0</v>
      </c>
      <c r="E38" s="36">
        <f t="shared" si="3"/>
        <v>-20456821</v>
      </c>
      <c r="F38" s="37">
        <f t="shared" si="3"/>
        <v>-20456821</v>
      </c>
      <c r="G38" s="37">
        <f t="shared" si="3"/>
        <v>76775788</v>
      </c>
      <c r="H38" s="37">
        <f t="shared" si="3"/>
        <v>47400022</v>
      </c>
      <c r="I38" s="37">
        <f t="shared" si="3"/>
        <v>-88237939</v>
      </c>
      <c r="J38" s="37">
        <f t="shared" si="3"/>
        <v>35937871</v>
      </c>
      <c r="K38" s="37">
        <f t="shared" si="3"/>
        <v>-19948904</v>
      </c>
      <c r="L38" s="37">
        <f t="shared" si="3"/>
        <v>-18847001</v>
      </c>
      <c r="M38" s="37">
        <f t="shared" si="3"/>
        <v>55640633</v>
      </c>
      <c r="N38" s="37">
        <f t="shared" si="3"/>
        <v>16844728</v>
      </c>
      <c r="O38" s="37">
        <f t="shared" si="3"/>
        <v>-14677514</v>
      </c>
      <c r="P38" s="37">
        <f t="shared" si="3"/>
        <v>-17031671</v>
      </c>
      <c r="Q38" s="37">
        <f t="shared" si="3"/>
        <v>72576581</v>
      </c>
      <c r="R38" s="37">
        <f t="shared" si="3"/>
        <v>40867396</v>
      </c>
      <c r="S38" s="37">
        <f t="shared" si="3"/>
        <v>0</v>
      </c>
      <c r="T38" s="37">
        <f t="shared" si="3"/>
        <v>0</v>
      </c>
      <c r="U38" s="37">
        <f t="shared" si="3"/>
        <v>0</v>
      </c>
      <c r="V38" s="37">
        <f t="shared" si="3"/>
        <v>0</v>
      </c>
      <c r="W38" s="37">
        <f t="shared" si="3"/>
        <v>93649995</v>
      </c>
      <c r="X38" s="37">
        <f t="shared" si="3"/>
        <v>45168663</v>
      </c>
      <c r="Y38" s="37">
        <f t="shared" si="3"/>
        <v>48481332</v>
      </c>
      <c r="Z38" s="38">
        <f>+IF(X38&lt;&gt;0,+(Y38/X38)*100,0)</f>
        <v>107.33399835191048</v>
      </c>
      <c r="AA38" s="39">
        <f>+AA17+AA27+AA36</f>
        <v>-20456821</v>
      </c>
    </row>
    <row r="39" spans="1:27" ht="12.75">
      <c r="A39" s="26" t="s">
        <v>59</v>
      </c>
      <c r="B39" s="20"/>
      <c r="C39" s="35">
        <v>47569225</v>
      </c>
      <c r="D39" s="35"/>
      <c r="E39" s="36">
        <v>64617657</v>
      </c>
      <c r="F39" s="37">
        <v>64617657</v>
      </c>
      <c r="G39" s="37">
        <v>121238748</v>
      </c>
      <c r="H39" s="37">
        <v>198014536</v>
      </c>
      <c r="I39" s="37">
        <v>245414558</v>
      </c>
      <c r="J39" s="37">
        <v>121238748</v>
      </c>
      <c r="K39" s="37">
        <v>157176619</v>
      </c>
      <c r="L39" s="37">
        <v>137227715</v>
      </c>
      <c r="M39" s="37">
        <v>118380714</v>
      </c>
      <c r="N39" s="37">
        <v>157176619</v>
      </c>
      <c r="O39" s="37">
        <v>174021347</v>
      </c>
      <c r="P39" s="37">
        <v>159343833</v>
      </c>
      <c r="Q39" s="37">
        <v>142312162</v>
      </c>
      <c r="R39" s="37">
        <v>174021347</v>
      </c>
      <c r="S39" s="37"/>
      <c r="T39" s="37"/>
      <c r="U39" s="37"/>
      <c r="V39" s="37"/>
      <c r="W39" s="37">
        <v>121238748</v>
      </c>
      <c r="X39" s="37">
        <v>64617657</v>
      </c>
      <c r="Y39" s="37">
        <v>56621091</v>
      </c>
      <c r="Z39" s="38">
        <v>87.62</v>
      </c>
      <c r="AA39" s="39">
        <v>64617657</v>
      </c>
    </row>
    <row r="40" spans="1:27" ht="12.75">
      <c r="A40" s="45" t="s">
        <v>60</v>
      </c>
      <c r="B40" s="46"/>
      <c r="C40" s="47">
        <v>115917567</v>
      </c>
      <c r="D40" s="47"/>
      <c r="E40" s="48">
        <v>44160836</v>
      </c>
      <c r="F40" s="49">
        <v>44160836</v>
      </c>
      <c r="G40" s="49">
        <v>198014536</v>
      </c>
      <c r="H40" s="49">
        <v>245414558</v>
      </c>
      <c r="I40" s="49">
        <v>157176619</v>
      </c>
      <c r="J40" s="49">
        <v>157176619</v>
      </c>
      <c r="K40" s="49">
        <v>137227715</v>
      </c>
      <c r="L40" s="49">
        <v>118380714</v>
      </c>
      <c r="M40" s="49">
        <v>174021347</v>
      </c>
      <c r="N40" s="49">
        <v>174021347</v>
      </c>
      <c r="O40" s="49">
        <v>159343833</v>
      </c>
      <c r="P40" s="49">
        <v>142312162</v>
      </c>
      <c r="Q40" s="49">
        <v>214888743</v>
      </c>
      <c r="R40" s="49">
        <v>214888743</v>
      </c>
      <c r="S40" s="49"/>
      <c r="T40" s="49"/>
      <c r="U40" s="49"/>
      <c r="V40" s="49"/>
      <c r="W40" s="49">
        <v>214888743</v>
      </c>
      <c r="X40" s="49">
        <v>109786320</v>
      </c>
      <c r="Y40" s="49">
        <v>105102423</v>
      </c>
      <c r="Z40" s="50">
        <v>95.73</v>
      </c>
      <c r="AA40" s="51">
        <v>44160836</v>
      </c>
    </row>
    <row r="41" spans="1:27" ht="12.75">
      <c r="A41" s="52" t="s">
        <v>88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  <row r="42" spans="1:27" ht="12.75">
      <c r="A42" s="54" t="s">
        <v>89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</row>
    <row r="43" spans="1:27" ht="12.75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2017-05-05T07:37:48Z</dcterms:created>
  <dcterms:modified xsi:type="dcterms:W3CDTF">2017-05-05T07:37:48Z</dcterms:modified>
  <cp:category/>
  <cp:version/>
  <cp:contentType/>
  <cp:contentStatus/>
</cp:coreProperties>
</file>