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'DC30'!$A$1:$AA$43</definedName>
    <definedName name="_xlnm.Print_Area" localSheetId="14">'DC31'!$A$1:$AA$43</definedName>
    <definedName name="_xlnm.Print_Area" localSheetId="19">'DC32'!$A$1:$AA$43</definedName>
    <definedName name="_xlnm.Print_Area" localSheetId="0">'MP301'!$A$1:$AA$43</definedName>
    <definedName name="_xlnm.Print_Area" localSheetId="1">'MP302'!$A$1:$AA$43</definedName>
    <definedName name="_xlnm.Print_Area" localSheetId="2">'MP303'!$A$1:$AA$43</definedName>
    <definedName name="_xlnm.Print_Area" localSheetId="3">'MP304'!$A$1:$AA$43</definedName>
    <definedName name="_xlnm.Print_Area" localSheetId="4">'MP305'!$A$1:$AA$43</definedName>
    <definedName name="_xlnm.Print_Area" localSheetId="5">'MP306'!$A$1:$AA$43</definedName>
    <definedName name="_xlnm.Print_Area" localSheetId="6">'MP307'!$A$1:$AA$43</definedName>
    <definedName name="_xlnm.Print_Area" localSheetId="8">'MP311'!$A$1:$AA$43</definedName>
    <definedName name="_xlnm.Print_Area" localSheetId="9">'MP312'!$A$1:$AA$43</definedName>
    <definedName name="_xlnm.Print_Area" localSheetId="10">'MP313'!$A$1:$AA$43</definedName>
    <definedName name="_xlnm.Print_Area" localSheetId="11">'MP314'!$A$1:$AA$43</definedName>
    <definedName name="_xlnm.Print_Area" localSheetId="12">'MP315'!$A$1:$AA$43</definedName>
    <definedName name="_xlnm.Print_Area" localSheetId="13">'MP316'!$A$1:$AA$43</definedName>
    <definedName name="_xlnm.Print_Area" localSheetId="15">'MP321'!$A$1:$AA$43</definedName>
    <definedName name="_xlnm.Print_Area" localSheetId="16">'MP324'!$A$1:$AA$43</definedName>
    <definedName name="_xlnm.Print_Area" localSheetId="17">'MP325'!$A$1:$AA$43</definedName>
    <definedName name="_xlnm.Print_Area" localSheetId="18">'MP326'!$A$1:$AA$43</definedName>
    <definedName name="_xlnm.Print_Area" localSheetId="20">'Summary'!$A$1:$AA$43</definedName>
  </definedNames>
  <calcPr fullCalcOnLoad="1"/>
</workbook>
</file>

<file path=xl/sharedStrings.xml><?xml version="1.0" encoding="utf-8"?>
<sst xmlns="http://schemas.openxmlformats.org/spreadsheetml/2006/main" count="1449" uniqueCount="84">
  <si>
    <t>Mpumalanga: Albert Luthuli(MP301)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</si>
  <si>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</si>
  <si>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</si>
  <si>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</si>
  <si>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</si>
  <si>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</si>
  <si>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</si>
  <si>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</si>
  <si>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</si>
  <si>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</si>
  <si>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</si>
  <si>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</si>
  <si>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</si>
  <si>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</si>
  <si>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</si>
  <si>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</si>
  <si>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</si>
  <si>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</si>
  <si>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</si>
  <si>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</si>
  <si>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</si>
  <si>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</si>
  <si>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</si>
  <si>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</si>
  <si>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</si>
  <si>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</si>
  <si>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</si>
  <si>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</si>
  <si>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</si>
  <si>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</si>
  <si>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</si>
  <si>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</si>
  <si>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</si>
  <si>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</si>
  <si>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</si>
  <si>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</si>
  <si>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</si>
  <si>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</si>
  <si>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</si>
  <si>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</si>
  <si>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</si>
  <si>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</si>
  <si>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</si>
  <si>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</si>
  <si>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</si>
  <si>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</si>
  <si>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</si>
  <si>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</si>
  <si>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</si>
  <si>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</si>
  <si>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</si>
  <si>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</si>
  <si>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</si>
  <si>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</si>
  <si>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</si>
  <si>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</si>
  <si>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</si>
  <si>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</si>
  <si>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</si>
  <si>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</si>
  <si>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</si>
  <si>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C7 Quarterly Budget Statement - Cash Flows for 3rd Quarter ended 31 March 2017 (Figures Finalised as at 2017/05/04)</t>
  </si>
  <si>
    <t>Mpumalanga: Mkhondo(MP303) - Table C7 Quarterly Budget Statement - Cash Flows for 3rd Quarter ended 31 March 2017 (Figures Finalised as at 2017/05/04)</t>
  </si>
  <si>
    <t>Mpumalanga: Pixley Ka Seme (MP)(MP304) - Table C7 Quarterly Budget Statement - Cash Flows for 3rd Quarter ended 31 March 2017 (Figures Finalised as at 2017/05/04)</t>
  </si>
  <si>
    <t>Mpumalanga: Lekwa(MP305) - Table C7 Quarterly Budget Statement - Cash Flows for 3rd Quarter ended 31 March 2017 (Figures Finalised as at 2017/05/04)</t>
  </si>
  <si>
    <t>Mpumalanga: Dipaleseng(MP306) - Table C7 Quarterly Budget Statement - Cash Flows for 3rd Quarter ended 31 March 2017 (Figures Finalised as at 2017/05/04)</t>
  </si>
  <si>
    <t>Mpumalanga: Govan Mbeki(MP307) - Table C7 Quarterly Budget Statement - Cash Flows for 3rd Quarter ended 31 March 2017 (Figures Finalised as at 2017/05/04)</t>
  </si>
  <si>
    <t>Mpumalanga: Gert Sibande(DC30) - Table C7 Quarterly Budget Statement - Cash Flows for 3rd Quarter ended 31 March 2017 (Figures Finalised as at 2017/05/04)</t>
  </si>
  <si>
    <t>Mpumalanga: Victor Khanye(MP311) - Table C7 Quarterly Budget Statement - Cash Flows for 3rd Quarter ended 31 March 2017 (Figures Finalised as at 2017/05/04)</t>
  </si>
  <si>
    <t>Mpumalanga: Emalahleni (Mp)(MP312) - Table C7 Quarterly Budget Statement - Cash Flows for 3rd Quarter ended 31 March 2017 (Figures Finalised as at 2017/05/04)</t>
  </si>
  <si>
    <t>Mpumalanga: Steve Tshwete(MP313) - Table C7 Quarterly Budget Statement - Cash Flows for 3rd Quarter ended 31 March 2017 (Figures Finalised as at 2017/05/04)</t>
  </si>
  <si>
    <t>Mpumalanga: Emakhazeni(MP314) - Table C7 Quarterly Budget Statement - Cash Flows for 3rd Quarter ended 31 March 2017 (Figures Finalised as at 2017/05/04)</t>
  </si>
  <si>
    <t>Mpumalanga: Thembisile Hani(MP315) - Table C7 Quarterly Budget Statement - Cash Flows for 3rd Quarter ended 31 March 2017 (Figures Finalised as at 2017/05/04)</t>
  </si>
  <si>
    <t>Mpumalanga: Dr J.S. Moroka(MP316) - Table C7 Quarterly Budget Statement - Cash Flows for 3rd Quarter ended 31 March 2017 (Figures Finalised as at 2017/05/04)</t>
  </si>
  <si>
    <t>Mpumalanga: Nkangala(DC31) - Table C7 Quarterly Budget Statement - Cash Flows for 3rd Quarter ended 31 March 2017 (Figures Finalised as at 2017/05/04)</t>
  </si>
  <si>
    <t>Mpumalanga: Thaba Chweu(MP321) - Table C7 Quarterly Budget Statement - Cash Flows for 3rd Quarter ended 31 March 2017 (Figures Finalised as at 2017/05/04)</t>
  </si>
  <si>
    <t>Mpumalanga: Nkomazi(MP324) - Table C7 Quarterly Budget Statement - Cash Flows for 3rd Quarter ended 31 March 2017 (Figures Finalised as at 2017/05/04)</t>
  </si>
  <si>
    <t>Mpumalanga: Bushbuckridge(MP325) - Table C7 Quarterly Budget Statement - Cash Flows for 3rd Quarter ended 31 March 2017 (Figures Finalised as at 2017/05/04)</t>
  </si>
  <si>
    <t>Mpumalanga: City of Mbombela(MP326) - Table C7 Quarterly Budget Statement - Cash Flows for 3rd Quarter ended 31 March 2017 (Figures Finalised as at 2017/05/04)</t>
  </si>
  <si>
    <t>Mpumalanga: Ehlanzeni(DC32)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</si>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</sst>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25163220</v>
      </c>
      <c r="F6" s="23">
        <v>25163220</v>
      </c>
      <c r="G6" s="23">
        <v>58454</v>
      </c>
      <c r="H6" s="23">
        <v>781362</v>
      </c>
      <c r="I6" s="23">
        <v>1467012</v>
      </c>
      <c r="J6" s="23">
        <v>2306828</v>
      </c>
      <c r="K6" s="23">
        <v>527268</v>
      </c>
      <c r="L6" s="23">
        <v>4573221</v>
      </c>
      <c r="M6" s="23">
        <v>1562268</v>
      </c>
      <c r="N6" s="23">
        <v>6662757</v>
      </c>
      <c r="O6" s="23">
        <v>2938230</v>
      </c>
      <c r="P6" s="23">
        <v>1574545</v>
      </c>
      <c r="Q6" s="23">
        <v>1605500</v>
      </c>
      <c r="R6" s="23">
        <v>6118275</v>
      </c>
      <c r="S6" s="23"/>
      <c r="T6" s="23"/>
      <c r="U6" s="23"/>
      <c r="V6" s="23"/>
      <c r="W6" s="23">
        <v>15087860</v>
      </c>
      <c r="X6" s="23">
        <v>18872415</v>
      </c>
      <c r="Y6" s="23">
        <v>-3784555</v>
      </c>
      <c r="Z6" s="24">
        <v>-20.05</v>
      </c>
      <c r="AA6" s="25">
        <v>25163220</v>
      </c>
    </row>
    <row r="7" spans="1:27" ht="12.75">
      <c r="A7" s="26" t="s">
        <v>34</v>
      </c>
      <c r="B7" s="20"/>
      <c r="C7" s="21"/>
      <c r="D7" s="21"/>
      <c r="E7" s="22">
        <v>34223364</v>
      </c>
      <c r="F7" s="23">
        <v>34223364</v>
      </c>
      <c r="G7" s="23">
        <v>1231623</v>
      </c>
      <c r="H7" s="23">
        <v>844179</v>
      </c>
      <c r="I7" s="23">
        <v>1152297</v>
      </c>
      <c r="J7" s="23">
        <v>3228099</v>
      </c>
      <c r="K7" s="23">
        <v>1165081</v>
      </c>
      <c r="L7" s="23">
        <v>1216289</v>
      </c>
      <c r="M7" s="23">
        <v>3436464</v>
      </c>
      <c r="N7" s="23">
        <v>5817834</v>
      </c>
      <c r="O7" s="23">
        <v>2917690</v>
      </c>
      <c r="P7" s="23">
        <v>3626296</v>
      </c>
      <c r="Q7" s="23">
        <v>3480052</v>
      </c>
      <c r="R7" s="23">
        <v>10024038</v>
      </c>
      <c r="S7" s="23"/>
      <c r="T7" s="23"/>
      <c r="U7" s="23"/>
      <c r="V7" s="23"/>
      <c r="W7" s="23">
        <v>19069971</v>
      </c>
      <c r="X7" s="23">
        <v>25667523</v>
      </c>
      <c r="Y7" s="23">
        <v>-6597552</v>
      </c>
      <c r="Z7" s="24">
        <v>-25.7</v>
      </c>
      <c r="AA7" s="25">
        <v>34223364</v>
      </c>
    </row>
    <row r="8" spans="1:27" ht="12.75">
      <c r="A8" s="26" t="s">
        <v>35</v>
      </c>
      <c r="B8" s="20"/>
      <c r="C8" s="21"/>
      <c r="D8" s="21"/>
      <c r="E8" s="22">
        <v>6055058</v>
      </c>
      <c r="F8" s="23">
        <v>6055058</v>
      </c>
      <c r="G8" s="23">
        <v>4321361</v>
      </c>
      <c r="H8" s="23">
        <v>407223</v>
      </c>
      <c r="I8" s="23">
        <v>578856</v>
      </c>
      <c r="J8" s="23">
        <v>5307440</v>
      </c>
      <c r="K8" s="23">
        <v>609510</v>
      </c>
      <c r="L8" s="23">
        <v>11574983</v>
      </c>
      <c r="M8" s="23">
        <v>1208034</v>
      </c>
      <c r="N8" s="23">
        <v>13392527</v>
      </c>
      <c r="O8" s="23">
        <v>6631986</v>
      </c>
      <c r="P8" s="23">
        <v>242017</v>
      </c>
      <c r="Q8" s="23">
        <v>286561</v>
      </c>
      <c r="R8" s="23">
        <v>7160564</v>
      </c>
      <c r="S8" s="23"/>
      <c r="T8" s="23"/>
      <c r="U8" s="23"/>
      <c r="V8" s="23"/>
      <c r="W8" s="23">
        <v>25860531</v>
      </c>
      <c r="X8" s="23">
        <v>4535865</v>
      </c>
      <c r="Y8" s="23">
        <v>21324666</v>
      </c>
      <c r="Z8" s="24">
        <v>470.13</v>
      </c>
      <c r="AA8" s="25">
        <v>6055058</v>
      </c>
    </row>
    <row r="9" spans="1:27" ht="12.75">
      <c r="A9" s="26" t="s">
        <v>36</v>
      </c>
      <c r="B9" s="20"/>
      <c r="C9" s="21"/>
      <c r="D9" s="21"/>
      <c r="E9" s="22">
        <v>244184850</v>
      </c>
      <c r="F9" s="23">
        <v>244184850</v>
      </c>
      <c r="G9" s="23"/>
      <c r="H9" s="23">
        <v>30381</v>
      </c>
      <c r="I9" s="23">
        <v>32525</v>
      </c>
      <c r="J9" s="23">
        <v>62906</v>
      </c>
      <c r="K9" s="23"/>
      <c r="L9" s="23">
        <v>2172162</v>
      </c>
      <c r="M9" s="23">
        <v>75743000</v>
      </c>
      <c r="N9" s="23">
        <v>77915162</v>
      </c>
      <c r="O9" s="23"/>
      <c r="P9" s="23">
        <v>992000</v>
      </c>
      <c r="Q9" s="23">
        <v>58362000</v>
      </c>
      <c r="R9" s="23">
        <v>59354000</v>
      </c>
      <c r="S9" s="23"/>
      <c r="T9" s="23"/>
      <c r="U9" s="23"/>
      <c r="V9" s="23"/>
      <c r="W9" s="23">
        <v>137332068</v>
      </c>
      <c r="X9" s="23">
        <v>244184850</v>
      </c>
      <c r="Y9" s="23">
        <v>-106852782</v>
      </c>
      <c r="Z9" s="24">
        <v>-43.76</v>
      </c>
      <c r="AA9" s="25">
        <v>244184850</v>
      </c>
    </row>
    <row r="10" spans="1:27" ht="12.75">
      <c r="A10" s="26" t="s">
        <v>37</v>
      </c>
      <c r="B10" s="20"/>
      <c r="C10" s="21"/>
      <c r="D10" s="21"/>
      <c r="E10" s="22">
        <v>102145150</v>
      </c>
      <c r="F10" s="23">
        <v>102145150</v>
      </c>
      <c r="G10" s="23">
        <v>136579000</v>
      </c>
      <c r="H10" s="23">
        <v>826000</v>
      </c>
      <c r="I10" s="23">
        <v>1625000</v>
      </c>
      <c r="J10" s="23">
        <v>139030000</v>
      </c>
      <c r="K10" s="23">
        <v>8708000</v>
      </c>
      <c r="L10" s="23">
        <v>1486000</v>
      </c>
      <c r="M10" s="23">
        <v>26683000</v>
      </c>
      <c r="N10" s="23">
        <v>36877000</v>
      </c>
      <c r="O10" s="23"/>
      <c r="P10" s="23"/>
      <c r="Q10" s="23">
        <v>39771500</v>
      </c>
      <c r="R10" s="23">
        <v>39771500</v>
      </c>
      <c r="S10" s="23"/>
      <c r="T10" s="23"/>
      <c r="U10" s="23"/>
      <c r="V10" s="23"/>
      <c r="W10" s="23">
        <v>215678500</v>
      </c>
      <c r="X10" s="23">
        <v>102145150</v>
      </c>
      <c r="Y10" s="23">
        <v>113533350</v>
      </c>
      <c r="Z10" s="24">
        <v>111.15</v>
      </c>
      <c r="AA10" s="25">
        <v>102145150</v>
      </c>
    </row>
    <row r="11" spans="1:27" ht="12.75">
      <c r="A11" s="26" t="s">
        <v>38</v>
      </c>
      <c r="B11" s="20"/>
      <c r="C11" s="21"/>
      <c r="D11" s="21"/>
      <c r="E11" s="22">
        <v>4474046</v>
      </c>
      <c r="F11" s="23">
        <v>4474046</v>
      </c>
      <c r="G11" s="23"/>
      <c r="H11" s="23"/>
      <c r="I11" s="23">
        <v>2090402</v>
      </c>
      <c r="J11" s="23">
        <v>2090402</v>
      </c>
      <c r="K11" s="23">
        <v>2350440</v>
      </c>
      <c r="L11" s="23">
        <v>236398</v>
      </c>
      <c r="M11" s="23"/>
      <c r="N11" s="23">
        <v>2586838</v>
      </c>
      <c r="O11" s="23">
        <v>2135289</v>
      </c>
      <c r="P11" s="23">
        <v>19159</v>
      </c>
      <c r="Q11" s="23">
        <v>1573714</v>
      </c>
      <c r="R11" s="23">
        <v>3728162</v>
      </c>
      <c r="S11" s="23"/>
      <c r="T11" s="23"/>
      <c r="U11" s="23"/>
      <c r="V11" s="23"/>
      <c r="W11" s="23">
        <v>8405402</v>
      </c>
      <c r="X11" s="23">
        <v>1864818</v>
      </c>
      <c r="Y11" s="23">
        <v>6540584</v>
      </c>
      <c r="Z11" s="24">
        <v>350.74</v>
      </c>
      <c r="AA11" s="25">
        <v>4474046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-192838356</v>
      </c>
      <c r="F14" s="23">
        <v>-192838356</v>
      </c>
      <c r="G14" s="23">
        <v>-19428115</v>
      </c>
      <c r="H14" s="23">
        <v>-14204014</v>
      </c>
      <c r="I14" s="23">
        <v>-6937405</v>
      </c>
      <c r="J14" s="23">
        <v>-40569534</v>
      </c>
      <c r="K14" s="23">
        <v>-26272179</v>
      </c>
      <c r="L14" s="23">
        <v>-18100925</v>
      </c>
      <c r="M14" s="23">
        <v>-58096795</v>
      </c>
      <c r="N14" s="23">
        <v>-102469899</v>
      </c>
      <c r="O14" s="23">
        <v>-39693488</v>
      </c>
      <c r="P14" s="23">
        <v>-14034764</v>
      </c>
      <c r="Q14" s="23">
        <v>-32540076</v>
      </c>
      <c r="R14" s="23">
        <v>-86268328</v>
      </c>
      <c r="S14" s="23"/>
      <c r="T14" s="23"/>
      <c r="U14" s="23"/>
      <c r="V14" s="23"/>
      <c r="W14" s="23">
        <v>-229307761</v>
      </c>
      <c r="X14" s="23">
        <v>-144628767</v>
      </c>
      <c r="Y14" s="23">
        <v>-84678994</v>
      </c>
      <c r="Z14" s="24">
        <v>58.55</v>
      </c>
      <c r="AA14" s="25">
        <v>-192838356</v>
      </c>
    </row>
    <row r="15" spans="1:27" ht="12.75">
      <c r="A15" s="26" t="s">
        <v>42</v>
      </c>
      <c r="B15" s="20"/>
      <c r="C15" s="21"/>
      <c r="D15" s="21"/>
      <c r="E15" s="22">
        <v>-60253209</v>
      </c>
      <c r="F15" s="23">
        <v>-60253209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-40519593</v>
      </c>
      <c r="Y15" s="23">
        <v>40519593</v>
      </c>
      <c r="Z15" s="24">
        <v>-100</v>
      </c>
      <c r="AA15" s="25">
        <v>-60253209</v>
      </c>
    </row>
    <row r="16" spans="1:27" ht="12.75">
      <c r="A16" s="26" t="s">
        <v>43</v>
      </c>
      <c r="B16" s="20"/>
      <c r="C16" s="21"/>
      <c r="D16" s="21"/>
      <c r="E16" s="22">
        <v>-58228176</v>
      </c>
      <c r="F16" s="23">
        <v>-58228176</v>
      </c>
      <c r="G16" s="23"/>
      <c r="H16" s="23"/>
      <c r="I16" s="23">
        <v>-2500</v>
      </c>
      <c r="J16" s="23">
        <v>-2500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-2500</v>
      </c>
      <c r="X16" s="23">
        <v>-43671132</v>
      </c>
      <c r="Y16" s="23">
        <v>43668632</v>
      </c>
      <c r="Z16" s="24">
        <v>-99.99</v>
      </c>
      <c r="AA16" s="25">
        <v>-58228176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104925947</v>
      </c>
      <c r="F17" s="31">
        <f t="shared" si="0"/>
        <v>104925947</v>
      </c>
      <c r="G17" s="31">
        <f t="shared" si="0"/>
        <v>122762323</v>
      </c>
      <c r="H17" s="31">
        <f t="shared" si="0"/>
        <v>-11314869</v>
      </c>
      <c r="I17" s="31">
        <f t="shared" si="0"/>
        <v>6187</v>
      </c>
      <c r="J17" s="31">
        <f t="shared" si="0"/>
        <v>111453641</v>
      </c>
      <c r="K17" s="31">
        <f t="shared" si="0"/>
        <v>-12911880</v>
      </c>
      <c r="L17" s="31">
        <f t="shared" si="0"/>
        <v>3158128</v>
      </c>
      <c r="M17" s="31">
        <f t="shared" si="0"/>
        <v>50535971</v>
      </c>
      <c r="N17" s="31">
        <f t="shared" si="0"/>
        <v>40782219</v>
      </c>
      <c r="O17" s="31">
        <f t="shared" si="0"/>
        <v>-25070293</v>
      </c>
      <c r="P17" s="31">
        <f t="shared" si="0"/>
        <v>-7580747</v>
      </c>
      <c r="Q17" s="31">
        <f t="shared" si="0"/>
        <v>72539251</v>
      </c>
      <c r="R17" s="31">
        <f t="shared" si="0"/>
        <v>39888211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192124071</v>
      </c>
      <c r="X17" s="31">
        <f t="shared" si="0"/>
        <v>168451129</v>
      </c>
      <c r="Y17" s="31">
        <f t="shared" si="0"/>
        <v>23672942</v>
      </c>
      <c r="Z17" s="32">
        <f>+IF(X17&lt;&gt;0,+(Y17/X17)*100,0)</f>
        <v>14.053299696198534</v>
      </c>
      <c r="AA17" s="33">
        <f>SUM(AA6:AA16)</f>
        <v>104925947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>
        <v>35088</v>
      </c>
      <c r="H21" s="40">
        <v>25799</v>
      </c>
      <c r="I21" s="40">
        <v>7895</v>
      </c>
      <c r="J21" s="23">
        <v>68782</v>
      </c>
      <c r="K21" s="40"/>
      <c r="L21" s="40"/>
      <c r="M21" s="23"/>
      <c r="N21" s="40"/>
      <c r="O21" s="40">
        <v>118476</v>
      </c>
      <c r="P21" s="40"/>
      <c r="Q21" s="23"/>
      <c r="R21" s="40">
        <v>118476</v>
      </c>
      <c r="S21" s="40"/>
      <c r="T21" s="23"/>
      <c r="U21" s="40"/>
      <c r="V21" s="40"/>
      <c r="W21" s="40">
        <v>187258</v>
      </c>
      <c r="X21" s="23"/>
      <c r="Y21" s="40">
        <v>187258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-102145152</v>
      </c>
      <c r="F26" s="23">
        <v>-102145152</v>
      </c>
      <c r="G26" s="23">
        <v>-39140689</v>
      </c>
      <c r="H26" s="23">
        <v>-38145950</v>
      </c>
      <c r="I26" s="23">
        <v>-14025012</v>
      </c>
      <c r="J26" s="23">
        <v>-91311651</v>
      </c>
      <c r="K26" s="23">
        <v>-1518848</v>
      </c>
      <c r="L26" s="23">
        <v>-8185752</v>
      </c>
      <c r="M26" s="23">
        <v>-13250215</v>
      </c>
      <c r="N26" s="23">
        <v>-22954815</v>
      </c>
      <c r="O26" s="23">
        <v>-6497050</v>
      </c>
      <c r="P26" s="23">
        <v>-64135</v>
      </c>
      <c r="Q26" s="23">
        <v>-24842484</v>
      </c>
      <c r="R26" s="23">
        <v>-31403669</v>
      </c>
      <c r="S26" s="23"/>
      <c r="T26" s="23"/>
      <c r="U26" s="23"/>
      <c r="V26" s="23"/>
      <c r="W26" s="23">
        <v>-145670135</v>
      </c>
      <c r="X26" s="23">
        <v>-76608864</v>
      </c>
      <c r="Y26" s="23">
        <v>-69061271</v>
      </c>
      <c r="Z26" s="24">
        <v>90.15</v>
      </c>
      <c r="AA26" s="25">
        <v>-102145152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-102145152</v>
      </c>
      <c r="F27" s="31">
        <f t="shared" si="1"/>
        <v>-102145152</v>
      </c>
      <c r="G27" s="31">
        <f t="shared" si="1"/>
        <v>-39105601</v>
      </c>
      <c r="H27" s="31">
        <f t="shared" si="1"/>
        <v>-38120151</v>
      </c>
      <c r="I27" s="31">
        <f t="shared" si="1"/>
        <v>-14017117</v>
      </c>
      <c r="J27" s="31">
        <f t="shared" si="1"/>
        <v>-91242869</v>
      </c>
      <c r="K27" s="31">
        <f t="shared" si="1"/>
        <v>-1518848</v>
      </c>
      <c r="L27" s="31">
        <f t="shared" si="1"/>
        <v>-8185752</v>
      </c>
      <c r="M27" s="31">
        <f t="shared" si="1"/>
        <v>-13250215</v>
      </c>
      <c r="N27" s="31">
        <f t="shared" si="1"/>
        <v>-22954815</v>
      </c>
      <c r="O27" s="31">
        <f t="shared" si="1"/>
        <v>-6378574</v>
      </c>
      <c r="P27" s="31">
        <f t="shared" si="1"/>
        <v>-64135</v>
      </c>
      <c r="Q27" s="31">
        <f t="shared" si="1"/>
        <v>-24842484</v>
      </c>
      <c r="R27" s="31">
        <f t="shared" si="1"/>
        <v>-31285193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-145482877</v>
      </c>
      <c r="X27" s="31">
        <f t="shared" si="1"/>
        <v>-76608864</v>
      </c>
      <c r="Y27" s="31">
        <f t="shared" si="1"/>
        <v>-68874013</v>
      </c>
      <c r="Z27" s="32">
        <f>+IF(X27&lt;&gt;0,+(Y27/X27)*100,0)</f>
        <v>89.90345164235826</v>
      </c>
      <c r="AA27" s="33">
        <f>SUM(AA21:AA26)</f>
        <v>-102145152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2780795</v>
      </c>
      <c r="F38" s="37">
        <f t="shared" si="3"/>
        <v>2780795</v>
      </c>
      <c r="G38" s="37">
        <f t="shared" si="3"/>
        <v>83656722</v>
      </c>
      <c r="H38" s="37">
        <f t="shared" si="3"/>
        <v>-49435020</v>
      </c>
      <c r="I38" s="37">
        <f t="shared" si="3"/>
        <v>-14010930</v>
      </c>
      <c r="J38" s="37">
        <f t="shared" si="3"/>
        <v>20210772</v>
      </c>
      <c r="K38" s="37">
        <f t="shared" si="3"/>
        <v>-14430728</v>
      </c>
      <c r="L38" s="37">
        <f t="shared" si="3"/>
        <v>-5027624</v>
      </c>
      <c r="M38" s="37">
        <f t="shared" si="3"/>
        <v>37285756</v>
      </c>
      <c r="N38" s="37">
        <f t="shared" si="3"/>
        <v>17827404</v>
      </c>
      <c r="O38" s="37">
        <f t="shared" si="3"/>
        <v>-31448867</v>
      </c>
      <c r="P38" s="37">
        <f t="shared" si="3"/>
        <v>-7644882</v>
      </c>
      <c r="Q38" s="37">
        <f t="shared" si="3"/>
        <v>47696767</v>
      </c>
      <c r="R38" s="37">
        <f t="shared" si="3"/>
        <v>8603018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46641194</v>
      </c>
      <c r="X38" s="37">
        <f t="shared" si="3"/>
        <v>91842265</v>
      </c>
      <c r="Y38" s="37">
        <f t="shared" si="3"/>
        <v>-45201071</v>
      </c>
      <c r="Z38" s="38">
        <f>+IF(X38&lt;&gt;0,+(Y38/X38)*100,0)</f>
        <v>-49.21598024613178</v>
      </c>
      <c r="AA38" s="39">
        <f>+AA17+AA27+AA36</f>
        <v>2780795</v>
      </c>
    </row>
    <row r="39" spans="1:27" ht="12.75">
      <c r="A39" s="26" t="s">
        <v>59</v>
      </c>
      <c r="B39" s="20"/>
      <c r="C39" s="35"/>
      <c r="D39" s="35"/>
      <c r="E39" s="36">
        <v>3932865</v>
      </c>
      <c r="F39" s="37">
        <v>3932865</v>
      </c>
      <c r="G39" s="37">
        <v>398284</v>
      </c>
      <c r="H39" s="37">
        <v>84055006</v>
      </c>
      <c r="I39" s="37">
        <v>34619986</v>
      </c>
      <c r="J39" s="37">
        <v>398284</v>
      </c>
      <c r="K39" s="37">
        <v>20609056</v>
      </c>
      <c r="L39" s="37">
        <v>6178328</v>
      </c>
      <c r="M39" s="37">
        <v>1150704</v>
      </c>
      <c r="N39" s="37">
        <v>20609056</v>
      </c>
      <c r="O39" s="37">
        <v>38436460</v>
      </c>
      <c r="P39" s="37">
        <v>6987593</v>
      </c>
      <c r="Q39" s="37">
        <v>-657289</v>
      </c>
      <c r="R39" s="37">
        <v>38436460</v>
      </c>
      <c r="S39" s="37"/>
      <c r="T39" s="37"/>
      <c r="U39" s="37"/>
      <c r="V39" s="37"/>
      <c r="W39" s="37">
        <v>398284</v>
      </c>
      <c r="X39" s="37">
        <v>3932865</v>
      </c>
      <c r="Y39" s="37">
        <v>-3534581</v>
      </c>
      <c r="Z39" s="38">
        <v>-89.87</v>
      </c>
      <c r="AA39" s="39">
        <v>3932865</v>
      </c>
    </row>
    <row r="40" spans="1:27" ht="12.75">
      <c r="A40" s="45" t="s">
        <v>60</v>
      </c>
      <c r="B40" s="46"/>
      <c r="C40" s="47"/>
      <c r="D40" s="47"/>
      <c r="E40" s="48">
        <v>6713661</v>
      </c>
      <c r="F40" s="49">
        <v>6713661</v>
      </c>
      <c r="G40" s="49">
        <v>84055006</v>
      </c>
      <c r="H40" s="49">
        <v>34619986</v>
      </c>
      <c r="I40" s="49">
        <v>20609056</v>
      </c>
      <c r="J40" s="49">
        <v>20609056</v>
      </c>
      <c r="K40" s="49">
        <v>6178328</v>
      </c>
      <c r="L40" s="49">
        <v>1150704</v>
      </c>
      <c r="M40" s="49">
        <v>38436460</v>
      </c>
      <c r="N40" s="49">
        <v>38436460</v>
      </c>
      <c r="O40" s="49">
        <v>6987593</v>
      </c>
      <c r="P40" s="49">
        <v>-657289</v>
      </c>
      <c r="Q40" s="49">
        <v>47039478</v>
      </c>
      <c r="R40" s="49">
        <v>47039478</v>
      </c>
      <c r="S40" s="49"/>
      <c r="T40" s="49"/>
      <c r="U40" s="49"/>
      <c r="V40" s="49"/>
      <c r="W40" s="49">
        <v>47039478</v>
      </c>
      <c r="X40" s="49">
        <v>95775131</v>
      </c>
      <c r="Y40" s="49">
        <v>-48735653</v>
      </c>
      <c r="Z40" s="50">
        <v>-50.89</v>
      </c>
      <c r="AA40" s="51">
        <v>6713661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319538900</v>
      </c>
      <c r="F6" s="23">
        <v>319538900</v>
      </c>
      <c r="G6" s="23">
        <v>23346419</v>
      </c>
      <c r="H6" s="23">
        <v>21277920</v>
      </c>
      <c r="I6" s="23">
        <v>23619313</v>
      </c>
      <c r="J6" s="23">
        <v>68243652</v>
      </c>
      <c r="K6" s="23">
        <v>22548028</v>
      </c>
      <c r="L6" s="23">
        <v>25947845</v>
      </c>
      <c r="M6" s="23">
        <v>35858669</v>
      </c>
      <c r="N6" s="23">
        <v>84354542</v>
      </c>
      <c r="O6" s="23">
        <v>34436386</v>
      </c>
      <c r="P6" s="23">
        <v>25596931</v>
      </c>
      <c r="Q6" s="23">
        <v>34322361</v>
      </c>
      <c r="R6" s="23">
        <v>94355678</v>
      </c>
      <c r="S6" s="23"/>
      <c r="T6" s="23"/>
      <c r="U6" s="23"/>
      <c r="V6" s="23"/>
      <c r="W6" s="23">
        <v>246953872</v>
      </c>
      <c r="X6" s="23">
        <v>222482355</v>
      </c>
      <c r="Y6" s="23">
        <v>24471517</v>
      </c>
      <c r="Z6" s="24">
        <v>11</v>
      </c>
      <c r="AA6" s="25">
        <v>319538900</v>
      </c>
    </row>
    <row r="7" spans="1:27" ht="12.75">
      <c r="A7" s="26" t="s">
        <v>34</v>
      </c>
      <c r="B7" s="20"/>
      <c r="C7" s="21"/>
      <c r="D7" s="21"/>
      <c r="E7" s="22">
        <v>1497148861</v>
      </c>
      <c r="F7" s="23">
        <v>1497148861</v>
      </c>
      <c r="G7" s="23">
        <v>81343010</v>
      </c>
      <c r="H7" s="23">
        <v>91709141</v>
      </c>
      <c r="I7" s="23">
        <v>92699857</v>
      </c>
      <c r="J7" s="23">
        <v>265752008</v>
      </c>
      <c r="K7" s="23">
        <v>94746502</v>
      </c>
      <c r="L7" s="23">
        <v>83326529</v>
      </c>
      <c r="M7" s="23">
        <v>92105371</v>
      </c>
      <c r="N7" s="23">
        <v>270178402</v>
      </c>
      <c r="O7" s="23">
        <v>110594570</v>
      </c>
      <c r="P7" s="23">
        <v>84425144</v>
      </c>
      <c r="Q7" s="23">
        <v>106202193</v>
      </c>
      <c r="R7" s="23">
        <v>301221907</v>
      </c>
      <c r="S7" s="23"/>
      <c r="T7" s="23"/>
      <c r="U7" s="23"/>
      <c r="V7" s="23"/>
      <c r="W7" s="23">
        <v>837152317</v>
      </c>
      <c r="X7" s="23">
        <v>1025319642</v>
      </c>
      <c r="Y7" s="23">
        <v>-188167325</v>
      </c>
      <c r="Z7" s="24">
        <v>-18.35</v>
      </c>
      <c r="AA7" s="25">
        <v>1497148861</v>
      </c>
    </row>
    <row r="8" spans="1:27" ht="12.75">
      <c r="A8" s="26" t="s">
        <v>35</v>
      </c>
      <c r="B8" s="20"/>
      <c r="C8" s="21"/>
      <c r="D8" s="21"/>
      <c r="E8" s="22">
        <v>64362358</v>
      </c>
      <c r="F8" s="23">
        <v>64362358</v>
      </c>
      <c r="G8" s="23">
        <v>76212193</v>
      </c>
      <c r="H8" s="23">
        <v>3562862</v>
      </c>
      <c r="I8" s="23">
        <v>69818439</v>
      </c>
      <c r="J8" s="23">
        <v>149593494</v>
      </c>
      <c r="K8" s="23">
        <v>93529154</v>
      </c>
      <c r="L8" s="23">
        <v>57099552</v>
      </c>
      <c r="M8" s="23">
        <v>161999178</v>
      </c>
      <c r="N8" s="23">
        <v>312627884</v>
      </c>
      <c r="O8" s="23">
        <v>148382564</v>
      </c>
      <c r="P8" s="23">
        <v>55097270</v>
      </c>
      <c r="Q8" s="23">
        <v>39182850</v>
      </c>
      <c r="R8" s="23">
        <v>242662684</v>
      </c>
      <c r="S8" s="23"/>
      <c r="T8" s="23"/>
      <c r="U8" s="23"/>
      <c r="V8" s="23"/>
      <c r="W8" s="23">
        <v>704884062</v>
      </c>
      <c r="X8" s="23">
        <v>65940949</v>
      </c>
      <c r="Y8" s="23">
        <v>638943113</v>
      </c>
      <c r="Z8" s="24">
        <v>968.96</v>
      </c>
      <c r="AA8" s="25">
        <v>64362358</v>
      </c>
    </row>
    <row r="9" spans="1:27" ht="12.75">
      <c r="A9" s="26" t="s">
        <v>36</v>
      </c>
      <c r="B9" s="20"/>
      <c r="C9" s="21"/>
      <c r="D9" s="21"/>
      <c r="E9" s="22">
        <v>292686152</v>
      </c>
      <c r="F9" s="23">
        <v>292686152</v>
      </c>
      <c r="G9" s="23">
        <v>106870792</v>
      </c>
      <c r="H9" s="23">
        <v>271680</v>
      </c>
      <c r="I9" s="23">
        <v>2034000</v>
      </c>
      <c r="J9" s="23">
        <v>109176472</v>
      </c>
      <c r="K9" s="23"/>
      <c r="L9" s="23"/>
      <c r="M9" s="23">
        <v>71331000</v>
      </c>
      <c r="N9" s="23">
        <v>71331000</v>
      </c>
      <c r="O9" s="23">
        <v>8742503</v>
      </c>
      <c r="P9" s="23">
        <v>526013</v>
      </c>
      <c r="Q9" s="23">
        <v>75082000</v>
      </c>
      <c r="R9" s="23">
        <v>84350516</v>
      </c>
      <c r="S9" s="23"/>
      <c r="T9" s="23"/>
      <c r="U9" s="23"/>
      <c r="V9" s="23"/>
      <c r="W9" s="23">
        <v>264857988</v>
      </c>
      <c r="X9" s="23">
        <v>201233139</v>
      </c>
      <c r="Y9" s="23">
        <v>63624849</v>
      </c>
      <c r="Z9" s="24">
        <v>31.62</v>
      </c>
      <c r="AA9" s="25">
        <v>292686152</v>
      </c>
    </row>
    <row r="10" spans="1:27" ht="12.75">
      <c r="A10" s="26" t="s">
        <v>37</v>
      </c>
      <c r="B10" s="20"/>
      <c r="C10" s="21"/>
      <c r="D10" s="21"/>
      <c r="E10" s="22">
        <v>185592849</v>
      </c>
      <c r="F10" s="23">
        <v>185592849</v>
      </c>
      <c r="G10" s="23"/>
      <c r="H10" s="23"/>
      <c r="I10" s="23"/>
      <c r="J10" s="23"/>
      <c r="K10" s="23">
        <v>6368000</v>
      </c>
      <c r="L10" s="23"/>
      <c r="M10" s="23">
        <v>11000000</v>
      </c>
      <c r="N10" s="23">
        <v>17368000</v>
      </c>
      <c r="O10" s="23"/>
      <c r="P10" s="23"/>
      <c r="Q10" s="23">
        <v>58436298</v>
      </c>
      <c r="R10" s="23">
        <v>58436298</v>
      </c>
      <c r="S10" s="23"/>
      <c r="T10" s="23"/>
      <c r="U10" s="23"/>
      <c r="V10" s="23"/>
      <c r="W10" s="23">
        <v>75804298</v>
      </c>
      <c r="X10" s="23">
        <v>164369232</v>
      </c>
      <c r="Y10" s="23">
        <v>-88564934</v>
      </c>
      <c r="Z10" s="24">
        <v>-53.88</v>
      </c>
      <c r="AA10" s="25">
        <v>185592849</v>
      </c>
    </row>
    <row r="11" spans="1:27" ht="12.75">
      <c r="A11" s="26" t="s">
        <v>38</v>
      </c>
      <c r="B11" s="20"/>
      <c r="C11" s="21"/>
      <c r="D11" s="21"/>
      <c r="E11" s="22">
        <v>74329178</v>
      </c>
      <c r="F11" s="23">
        <v>74329178</v>
      </c>
      <c r="G11" s="23">
        <v>5598595</v>
      </c>
      <c r="H11" s="23">
        <v>10584917</v>
      </c>
      <c r="I11" s="23">
        <v>11083587</v>
      </c>
      <c r="J11" s="23">
        <v>27267099</v>
      </c>
      <c r="K11" s="23">
        <v>11177193</v>
      </c>
      <c r="L11" s="23">
        <v>11447602</v>
      </c>
      <c r="M11" s="23">
        <v>11506854</v>
      </c>
      <c r="N11" s="23">
        <v>34131649</v>
      </c>
      <c r="O11" s="23">
        <v>11906639</v>
      </c>
      <c r="P11" s="23">
        <v>11679261</v>
      </c>
      <c r="Q11" s="23">
        <v>11639887</v>
      </c>
      <c r="R11" s="23">
        <v>35225787</v>
      </c>
      <c r="S11" s="23"/>
      <c r="T11" s="23"/>
      <c r="U11" s="23"/>
      <c r="V11" s="23"/>
      <c r="W11" s="23">
        <v>96624535</v>
      </c>
      <c r="X11" s="23">
        <v>50668087</v>
      </c>
      <c r="Y11" s="23">
        <v>45956448</v>
      </c>
      <c r="Z11" s="24">
        <v>90.7</v>
      </c>
      <c r="AA11" s="25">
        <v>74329178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-2121346347</v>
      </c>
      <c r="F14" s="23">
        <v>-2194064552</v>
      </c>
      <c r="G14" s="23">
        <v>-272883634</v>
      </c>
      <c r="H14" s="23">
        <v>-133505799</v>
      </c>
      <c r="I14" s="23">
        <v>-201653461</v>
      </c>
      <c r="J14" s="23">
        <v>-608042894</v>
      </c>
      <c r="K14" s="23">
        <v>-211412133</v>
      </c>
      <c r="L14" s="23">
        <v>-177829830</v>
      </c>
      <c r="M14" s="23">
        <v>-365891834</v>
      </c>
      <c r="N14" s="23">
        <v>-755133797</v>
      </c>
      <c r="O14" s="23">
        <v>-297506095</v>
      </c>
      <c r="P14" s="23">
        <v>-174243225</v>
      </c>
      <c r="Q14" s="23">
        <v>-309630351</v>
      </c>
      <c r="R14" s="23">
        <v>-781379671</v>
      </c>
      <c r="S14" s="23"/>
      <c r="T14" s="23"/>
      <c r="U14" s="23"/>
      <c r="V14" s="23"/>
      <c r="W14" s="23">
        <v>-2144556362</v>
      </c>
      <c r="X14" s="23">
        <v>-1613471897</v>
      </c>
      <c r="Y14" s="23">
        <v>-531084465</v>
      </c>
      <c r="Z14" s="24">
        <v>32.92</v>
      </c>
      <c r="AA14" s="25">
        <v>-2194064552</v>
      </c>
    </row>
    <row r="15" spans="1:27" ht="12.75">
      <c r="A15" s="26" t="s">
        <v>42</v>
      </c>
      <c r="B15" s="20"/>
      <c r="C15" s="21"/>
      <c r="D15" s="21"/>
      <c r="E15" s="22">
        <v>-72718205</v>
      </c>
      <c r="F15" s="23"/>
      <c r="G15" s="23">
        <v>-5573062</v>
      </c>
      <c r="H15" s="23">
        <v>-631632</v>
      </c>
      <c r="I15" s="23">
        <v>-1543525</v>
      </c>
      <c r="J15" s="23">
        <v>-7748219</v>
      </c>
      <c r="K15" s="23">
        <v>-1167176</v>
      </c>
      <c r="L15" s="23">
        <v>-19609</v>
      </c>
      <c r="M15" s="23">
        <v>-4780257</v>
      </c>
      <c r="N15" s="23">
        <v>-5967042</v>
      </c>
      <c r="O15" s="23">
        <v>-1055845</v>
      </c>
      <c r="P15" s="23">
        <v>-1365032</v>
      </c>
      <c r="Q15" s="23">
        <v>-8295</v>
      </c>
      <c r="R15" s="23">
        <v>-2429172</v>
      </c>
      <c r="S15" s="23"/>
      <c r="T15" s="23"/>
      <c r="U15" s="23"/>
      <c r="V15" s="23"/>
      <c r="W15" s="23">
        <v>-16144433</v>
      </c>
      <c r="X15" s="23"/>
      <c r="Y15" s="23">
        <v>-16144433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-35929455</v>
      </c>
      <c r="F16" s="23">
        <v>-35929455</v>
      </c>
      <c r="G16" s="23"/>
      <c r="H16" s="23"/>
      <c r="I16" s="23">
        <v>-558547</v>
      </c>
      <c r="J16" s="23">
        <v>-558547</v>
      </c>
      <c r="K16" s="23">
        <v>-558603</v>
      </c>
      <c r="L16" s="23">
        <v>-558548</v>
      </c>
      <c r="M16" s="23">
        <v>-1495862</v>
      </c>
      <c r="N16" s="23">
        <v>-2613013</v>
      </c>
      <c r="O16" s="23">
        <v>-559435</v>
      </c>
      <c r="P16" s="23">
        <v>-559435</v>
      </c>
      <c r="Q16" s="23">
        <v>-559657</v>
      </c>
      <c r="R16" s="23">
        <v>-1678527</v>
      </c>
      <c r="S16" s="23"/>
      <c r="T16" s="23"/>
      <c r="U16" s="23"/>
      <c r="V16" s="23"/>
      <c r="W16" s="23">
        <v>-4850087</v>
      </c>
      <c r="X16" s="23">
        <v>-26012925</v>
      </c>
      <c r="Y16" s="23">
        <v>21162838</v>
      </c>
      <c r="Z16" s="24">
        <v>-81.36</v>
      </c>
      <c r="AA16" s="25">
        <v>-35929455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203664291</v>
      </c>
      <c r="F17" s="31">
        <f t="shared" si="0"/>
        <v>203664291</v>
      </c>
      <c r="G17" s="31">
        <f t="shared" si="0"/>
        <v>14914313</v>
      </c>
      <c r="H17" s="31">
        <f t="shared" si="0"/>
        <v>-6730911</v>
      </c>
      <c r="I17" s="31">
        <f t="shared" si="0"/>
        <v>-4500337</v>
      </c>
      <c r="J17" s="31">
        <f t="shared" si="0"/>
        <v>3683065</v>
      </c>
      <c r="K17" s="31">
        <f t="shared" si="0"/>
        <v>15230965</v>
      </c>
      <c r="L17" s="31">
        <f t="shared" si="0"/>
        <v>-586459</v>
      </c>
      <c r="M17" s="31">
        <f t="shared" si="0"/>
        <v>11633119</v>
      </c>
      <c r="N17" s="31">
        <f t="shared" si="0"/>
        <v>26277625</v>
      </c>
      <c r="O17" s="31">
        <f t="shared" si="0"/>
        <v>14941287</v>
      </c>
      <c r="P17" s="31">
        <f t="shared" si="0"/>
        <v>1156927</v>
      </c>
      <c r="Q17" s="31">
        <f t="shared" si="0"/>
        <v>14667286</v>
      </c>
      <c r="R17" s="31">
        <f t="shared" si="0"/>
        <v>30765500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60726190</v>
      </c>
      <c r="X17" s="31">
        <f t="shared" si="0"/>
        <v>90528582</v>
      </c>
      <c r="Y17" s="31">
        <f t="shared" si="0"/>
        <v>-29802392</v>
      </c>
      <c r="Z17" s="32">
        <f>+IF(X17&lt;&gt;0,+(Y17/X17)*100,0)</f>
        <v>-32.9204228560655</v>
      </c>
      <c r="AA17" s="33">
        <f>SUM(AA6:AA16)</f>
        <v>203664291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-185592850</v>
      </c>
      <c r="F26" s="23">
        <v>-185592850</v>
      </c>
      <c r="G26" s="23">
        <v>-786223</v>
      </c>
      <c r="H26" s="23"/>
      <c r="I26" s="23">
        <v>-1581757</v>
      </c>
      <c r="J26" s="23">
        <v>-2367980</v>
      </c>
      <c r="K26" s="23">
        <v>-16497172</v>
      </c>
      <c r="L26" s="23">
        <v>-5288074</v>
      </c>
      <c r="M26" s="23">
        <v>-1263866</v>
      </c>
      <c r="N26" s="23">
        <v>-23049112</v>
      </c>
      <c r="O26" s="23">
        <v>-1263865</v>
      </c>
      <c r="P26" s="23">
        <v>-1093886</v>
      </c>
      <c r="Q26" s="23">
        <v>-11252788</v>
      </c>
      <c r="R26" s="23">
        <v>-13610539</v>
      </c>
      <c r="S26" s="23"/>
      <c r="T26" s="23"/>
      <c r="U26" s="23"/>
      <c r="V26" s="23"/>
      <c r="W26" s="23">
        <v>-39027631</v>
      </c>
      <c r="X26" s="23">
        <v>-165000000</v>
      </c>
      <c r="Y26" s="23">
        <v>125972369</v>
      </c>
      <c r="Z26" s="24">
        <v>-76.35</v>
      </c>
      <c r="AA26" s="25">
        <v>-185592850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-185592850</v>
      </c>
      <c r="F27" s="31">
        <f t="shared" si="1"/>
        <v>-185592850</v>
      </c>
      <c r="G27" s="31">
        <f t="shared" si="1"/>
        <v>-786223</v>
      </c>
      <c r="H27" s="31">
        <f t="shared" si="1"/>
        <v>0</v>
      </c>
      <c r="I27" s="31">
        <f t="shared" si="1"/>
        <v>-1581757</v>
      </c>
      <c r="J27" s="31">
        <f t="shared" si="1"/>
        <v>-2367980</v>
      </c>
      <c r="K27" s="31">
        <f t="shared" si="1"/>
        <v>-16497172</v>
      </c>
      <c r="L27" s="31">
        <f t="shared" si="1"/>
        <v>-5288074</v>
      </c>
      <c r="M27" s="31">
        <f t="shared" si="1"/>
        <v>-1263866</v>
      </c>
      <c r="N27" s="31">
        <f t="shared" si="1"/>
        <v>-23049112</v>
      </c>
      <c r="O27" s="31">
        <f t="shared" si="1"/>
        <v>-1263865</v>
      </c>
      <c r="P27" s="31">
        <f t="shared" si="1"/>
        <v>-1093886</v>
      </c>
      <c r="Q27" s="31">
        <f t="shared" si="1"/>
        <v>-11252788</v>
      </c>
      <c r="R27" s="31">
        <f t="shared" si="1"/>
        <v>-13610539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-39027631</v>
      </c>
      <c r="X27" s="31">
        <f t="shared" si="1"/>
        <v>-165000000</v>
      </c>
      <c r="Y27" s="31">
        <f t="shared" si="1"/>
        <v>125972369</v>
      </c>
      <c r="Z27" s="32">
        <f>+IF(X27&lt;&gt;0,+(Y27/X27)*100,0)</f>
        <v>-76.3468903030303</v>
      </c>
      <c r="AA27" s="33">
        <f>SUM(AA21:AA26)</f>
        <v>-185592850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12000000</v>
      </c>
      <c r="F33" s="23">
        <v>12000000</v>
      </c>
      <c r="G33" s="23">
        <v>153747</v>
      </c>
      <c r="H33" s="40">
        <v>709430</v>
      </c>
      <c r="I33" s="40">
        <v>904158</v>
      </c>
      <c r="J33" s="40">
        <v>1767335</v>
      </c>
      <c r="K33" s="23">
        <v>-84441</v>
      </c>
      <c r="L33" s="23">
        <v>-38261</v>
      </c>
      <c r="M33" s="23">
        <v>-96201</v>
      </c>
      <c r="N33" s="23">
        <v>-218903</v>
      </c>
      <c r="O33" s="40">
        <v>-242684</v>
      </c>
      <c r="P33" s="40">
        <v>-242684</v>
      </c>
      <c r="Q33" s="40">
        <v>160403</v>
      </c>
      <c r="R33" s="23">
        <v>-324965</v>
      </c>
      <c r="S33" s="23"/>
      <c r="T33" s="23"/>
      <c r="U33" s="23"/>
      <c r="V33" s="40"/>
      <c r="W33" s="40">
        <v>1223467</v>
      </c>
      <c r="X33" s="40">
        <v>14480000</v>
      </c>
      <c r="Y33" s="23">
        <v>-13256533</v>
      </c>
      <c r="Z33" s="24">
        <v>-91.55</v>
      </c>
      <c r="AA33" s="25">
        <v>12000000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-18393527</v>
      </c>
      <c r="F35" s="23">
        <v>-18393527</v>
      </c>
      <c r="G35" s="23">
        <v>-10979145</v>
      </c>
      <c r="H35" s="23"/>
      <c r="I35" s="23"/>
      <c r="J35" s="23">
        <v>-10979145</v>
      </c>
      <c r="K35" s="23"/>
      <c r="L35" s="23"/>
      <c r="M35" s="23">
        <v>-6456811</v>
      </c>
      <c r="N35" s="23">
        <v>-6456811</v>
      </c>
      <c r="O35" s="23"/>
      <c r="P35" s="23"/>
      <c r="Q35" s="23">
        <v>-2000000</v>
      </c>
      <c r="R35" s="23">
        <v>-2000000</v>
      </c>
      <c r="S35" s="23"/>
      <c r="T35" s="23"/>
      <c r="U35" s="23"/>
      <c r="V35" s="23"/>
      <c r="W35" s="23">
        <v>-19435956</v>
      </c>
      <c r="X35" s="23"/>
      <c r="Y35" s="23">
        <v>-19435956</v>
      </c>
      <c r="Z35" s="24"/>
      <c r="AA35" s="25">
        <v>-18393527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-6393527</v>
      </c>
      <c r="F36" s="31">
        <f t="shared" si="2"/>
        <v>-6393527</v>
      </c>
      <c r="G36" s="31">
        <f t="shared" si="2"/>
        <v>-10825398</v>
      </c>
      <c r="H36" s="31">
        <f t="shared" si="2"/>
        <v>709430</v>
      </c>
      <c r="I36" s="31">
        <f t="shared" si="2"/>
        <v>904158</v>
      </c>
      <c r="J36" s="31">
        <f t="shared" si="2"/>
        <v>-9211810</v>
      </c>
      <c r="K36" s="31">
        <f t="shared" si="2"/>
        <v>-84441</v>
      </c>
      <c r="L36" s="31">
        <f t="shared" si="2"/>
        <v>-38261</v>
      </c>
      <c r="M36" s="31">
        <f t="shared" si="2"/>
        <v>-6553012</v>
      </c>
      <c r="N36" s="31">
        <f t="shared" si="2"/>
        <v>-6675714</v>
      </c>
      <c r="O36" s="31">
        <f t="shared" si="2"/>
        <v>-242684</v>
      </c>
      <c r="P36" s="31">
        <f t="shared" si="2"/>
        <v>-242684</v>
      </c>
      <c r="Q36" s="31">
        <f t="shared" si="2"/>
        <v>-1839597</v>
      </c>
      <c r="R36" s="31">
        <f t="shared" si="2"/>
        <v>-2324965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-18212489</v>
      </c>
      <c r="X36" s="31">
        <f t="shared" si="2"/>
        <v>14480000</v>
      </c>
      <c r="Y36" s="31">
        <f t="shared" si="2"/>
        <v>-32692489</v>
      </c>
      <c r="Z36" s="32">
        <f>+IF(X36&lt;&gt;0,+(Y36/X36)*100,0)</f>
        <v>-225.7768577348066</v>
      </c>
      <c r="AA36" s="33">
        <f>SUM(AA31:AA35)</f>
        <v>-6393527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11677914</v>
      </c>
      <c r="F38" s="37">
        <f t="shared" si="3"/>
        <v>11677914</v>
      </c>
      <c r="G38" s="37">
        <f t="shared" si="3"/>
        <v>3302692</v>
      </c>
      <c r="H38" s="37">
        <f t="shared" si="3"/>
        <v>-6021481</v>
      </c>
      <c r="I38" s="37">
        <f t="shared" si="3"/>
        <v>-5177936</v>
      </c>
      <c r="J38" s="37">
        <f t="shared" si="3"/>
        <v>-7896725</v>
      </c>
      <c r="K38" s="37">
        <f t="shared" si="3"/>
        <v>-1350648</v>
      </c>
      <c r="L38" s="37">
        <f t="shared" si="3"/>
        <v>-5912794</v>
      </c>
      <c r="M38" s="37">
        <f t="shared" si="3"/>
        <v>3816241</v>
      </c>
      <c r="N38" s="37">
        <f t="shared" si="3"/>
        <v>-3447201</v>
      </c>
      <c r="O38" s="37">
        <f t="shared" si="3"/>
        <v>13434738</v>
      </c>
      <c r="P38" s="37">
        <f t="shared" si="3"/>
        <v>-179643</v>
      </c>
      <c r="Q38" s="37">
        <f t="shared" si="3"/>
        <v>1574901</v>
      </c>
      <c r="R38" s="37">
        <f t="shared" si="3"/>
        <v>14829996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3486070</v>
      </c>
      <c r="X38" s="37">
        <f t="shared" si="3"/>
        <v>-59991418</v>
      </c>
      <c r="Y38" s="37">
        <f t="shared" si="3"/>
        <v>63477488</v>
      </c>
      <c r="Z38" s="38">
        <f>+IF(X38&lt;&gt;0,+(Y38/X38)*100,0)</f>
        <v>-105.81094782590404</v>
      </c>
      <c r="AA38" s="39">
        <f>+AA17+AA27+AA36</f>
        <v>11677914</v>
      </c>
    </row>
    <row r="39" spans="1:27" ht="12.75">
      <c r="A39" s="26" t="s">
        <v>59</v>
      </c>
      <c r="B39" s="20"/>
      <c r="C39" s="35"/>
      <c r="D39" s="35"/>
      <c r="E39" s="36">
        <v>-11677916</v>
      </c>
      <c r="F39" s="37">
        <v>-11677916</v>
      </c>
      <c r="G39" s="37">
        <v>-2668445</v>
      </c>
      <c r="H39" s="37">
        <v>634247</v>
      </c>
      <c r="I39" s="37">
        <v>-5387234</v>
      </c>
      <c r="J39" s="37">
        <v>-2668445</v>
      </c>
      <c r="K39" s="37">
        <v>-10565170</v>
      </c>
      <c r="L39" s="37">
        <v>-11915818</v>
      </c>
      <c r="M39" s="37">
        <v>-17828612</v>
      </c>
      <c r="N39" s="37">
        <v>-10565170</v>
      </c>
      <c r="O39" s="37">
        <v>-14012371</v>
      </c>
      <c r="P39" s="37">
        <v>-577633</v>
      </c>
      <c r="Q39" s="37">
        <v>-757276</v>
      </c>
      <c r="R39" s="37">
        <v>-14012371</v>
      </c>
      <c r="S39" s="37"/>
      <c r="T39" s="37"/>
      <c r="U39" s="37"/>
      <c r="V39" s="37"/>
      <c r="W39" s="37">
        <v>-2668445</v>
      </c>
      <c r="X39" s="37">
        <v>-11677916</v>
      </c>
      <c r="Y39" s="37">
        <v>9009471</v>
      </c>
      <c r="Z39" s="38">
        <v>-77.15</v>
      </c>
      <c r="AA39" s="39">
        <v>-11677916</v>
      </c>
    </row>
    <row r="40" spans="1:27" ht="12.75">
      <c r="A40" s="45" t="s">
        <v>60</v>
      </c>
      <c r="B40" s="46"/>
      <c r="C40" s="47"/>
      <c r="D40" s="47"/>
      <c r="E40" s="48">
        <v>-3</v>
      </c>
      <c r="F40" s="49">
        <v>-3</v>
      </c>
      <c r="G40" s="49">
        <v>634247</v>
      </c>
      <c r="H40" s="49">
        <v>-5387234</v>
      </c>
      <c r="I40" s="49">
        <v>-10565170</v>
      </c>
      <c r="J40" s="49">
        <v>-10565170</v>
      </c>
      <c r="K40" s="49">
        <v>-11915818</v>
      </c>
      <c r="L40" s="49">
        <v>-17828612</v>
      </c>
      <c r="M40" s="49">
        <v>-14012371</v>
      </c>
      <c r="N40" s="49">
        <v>-14012371</v>
      </c>
      <c r="O40" s="49">
        <v>-577633</v>
      </c>
      <c r="P40" s="49">
        <v>-757276</v>
      </c>
      <c r="Q40" s="49">
        <v>817625</v>
      </c>
      <c r="R40" s="49">
        <v>817625</v>
      </c>
      <c r="S40" s="49"/>
      <c r="T40" s="49"/>
      <c r="U40" s="49"/>
      <c r="V40" s="49"/>
      <c r="W40" s="49">
        <v>817625</v>
      </c>
      <c r="X40" s="49">
        <v>-71669335</v>
      </c>
      <c r="Y40" s="49">
        <v>72486960</v>
      </c>
      <c r="Z40" s="50">
        <v>-101.14</v>
      </c>
      <c r="AA40" s="51">
        <v>-3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308610464</v>
      </c>
      <c r="D6" s="21"/>
      <c r="E6" s="22">
        <v>304861283</v>
      </c>
      <c r="F6" s="23">
        <v>307231893</v>
      </c>
      <c r="G6" s="23">
        <v>27141366</v>
      </c>
      <c r="H6" s="23">
        <v>24852085</v>
      </c>
      <c r="I6" s="23">
        <v>25991844</v>
      </c>
      <c r="J6" s="23">
        <v>77985295</v>
      </c>
      <c r="K6" s="23">
        <v>79422</v>
      </c>
      <c r="L6" s="23">
        <v>28504371</v>
      </c>
      <c r="M6" s="23">
        <v>28543248</v>
      </c>
      <c r="N6" s="23">
        <v>57127041</v>
      </c>
      <c r="O6" s="23">
        <v>30933484</v>
      </c>
      <c r="P6" s="23">
        <v>28958350</v>
      </c>
      <c r="Q6" s="23">
        <v>25856000</v>
      </c>
      <c r="R6" s="23">
        <v>85747834</v>
      </c>
      <c r="S6" s="23"/>
      <c r="T6" s="23"/>
      <c r="U6" s="23"/>
      <c r="V6" s="23"/>
      <c r="W6" s="23">
        <v>220860170</v>
      </c>
      <c r="X6" s="23">
        <v>216643991</v>
      </c>
      <c r="Y6" s="23">
        <v>4216179</v>
      </c>
      <c r="Z6" s="24">
        <v>1.95</v>
      </c>
      <c r="AA6" s="25">
        <v>307231893</v>
      </c>
    </row>
    <row r="7" spans="1:27" ht="12.75">
      <c r="A7" s="26" t="s">
        <v>34</v>
      </c>
      <c r="B7" s="20"/>
      <c r="C7" s="21">
        <v>728751090</v>
      </c>
      <c r="D7" s="21"/>
      <c r="E7" s="22">
        <v>773395343</v>
      </c>
      <c r="F7" s="23">
        <v>729265846</v>
      </c>
      <c r="G7" s="23">
        <v>66742325</v>
      </c>
      <c r="H7" s="23">
        <v>68891842</v>
      </c>
      <c r="I7" s="23">
        <v>70625002</v>
      </c>
      <c r="J7" s="23">
        <v>206259169</v>
      </c>
      <c r="K7" s="23">
        <v>70191412</v>
      </c>
      <c r="L7" s="23">
        <v>72066221</v>
      </c>
      <c r="M7" s="23">
        <v>74236360</v>
      </c>
      <c r="N7" s="23">
        <v>216493993</v>
      </c>
      <c r="O7" s="23">
        <v>72905127</v>
      </c>
      <c r="P7" s="23">
        <v>70619451</v>
      </c>
      <c r="Q7" s="23">
        <v>59299467</v>
      </c>
      <c r="R7" s="23">
        <v>202824045</v>
      </c>
      <c r="S7" s="23"/>
      <c r="T7" s="23"/>
      <c r="U7" s="23"/>
      <c r="V7" s="23"/>
      <c r="W7" s="23">
        <v>625577207</v>
      </c>
      <c r="X7" s="23">
        <v>617614428</v>
      </c>
      <c r="Y7" s="23">
        <v>7962779</v>
      </c>
      <c r="Z7" s="24">
        <v>1.29</v>
      </c>
      <c r="AA7" s="25">
        <v>729265846</v>
      </c>
    </row>
    <row r="8" spans="1:27" ht="12.75">
      <c r="A8" s="26" t="s">
        <v>35</v>
      </c>
      <c r="B8" s="20"/>
      <c r="C8" s="21">
        <v>94260928</v>
      </c>
      <c r="D8" s="21"/>
      <c r="E8" s="22">
        <v>124068305</v>
      </c>
      <c r="F8" s="23">
        <v>126593540</v>
      </c>
      <c r="G8" s="23">
        <v>3541356</v>
      </c>
      <c r="H8" s="23">
        <v>5735802</v>
      </c>
      <c r="I8" s="23">
        <v>6076213</v>
      </c>
      <c r="J8" s="23">
        <v>15353371</v>
      </c>
      <c r="K8" s="23">
        <v>6008983</v>
      </c>
      <c r="L8" s="23">
        <v>6105040</v>
      </c>
      <c r="M8" s="23">
        <v>4273602</v>
      </c>
      <c r="N8" s="23">
        <v>16387625</v>
      </c>
      <c r="O8" s="23">
        <v>6299665</v>
      </c>
      <c r="P8" s="23">
        <v>7457594</v>
      </c>
      <c r="Q8" s="23">
        <v>5957089</v>
      </c>
      <c r="R8" s="23">
        <v>19714348</v>
      </c>
      <c r="S8" s="23"/>
      <c r="T8" s="23"/>
      <c r="U8" s="23"/>
      <c r="V8" s="23"/>
      <c r="W8" s="23">
        <v>51455344</v>
      </c>
      <c r="X8" s="23">
        <v>49058235</v>
      </c>
      <c r="Y8" s="23">
        <v>2397109</v>
      </c>
      <c r="Z8" s="24">
        <v>4.89</v>
      </c>
      <c r="AA8" s="25">
        <v>126593540</v>
      </c>
    </row>
    <row r="9" spans="1:27" ht="12.75">
      <c r="A9" s="26" t="s">
        <v>36</v>
      </c>
      <c r="B9" s="20"/>
      <c r="C9" s="21">
        <v>125385666</v>
      </c>
      <c r="D9" s="21"/>
      <c r="E9" s="22">
        <v>140560000</v>
      </c>
      <c r="F9" s="23">
        <v>140560001</v>
      </c>
      <c r="G9" s="23">
        <v>56682000</v>
      </c>
      <c r="H9" s="23">
        <v>123764</v>
      </c>
      <c r="I9" s="23">
        <v>1733772</v>
      </c>
      <c r="J9" s="23">
        <v>58539536</v>
      </c>
      <c r="K9" s="23">
        <v>-322313</v>
      </c>
      <c r="L9" s="23">
        <v>435819</v>
      </c>
      <c r="M9" s="23">
        <v>45770509</v>
      </c>
      <c r="N9" s="23">
        <v>45884015</v>
      </c>
      <c r="O9" s="23">
        <v>293977</v>
      </c>
      <c r="P9" s="23">
        <v>299057</v>
      </c>
      <c r="Q9" s="23">
        <v>35260116</v>
      </c>
      <c r="R9" s="23">
        <v>35853150</v>
      </c>
      <c r="S9" s="23"/>
      <c r="T9" s="23"/>
      <c r="U9" s="23"/>
      <c r="V9" s="23"/>
      <c r="W9" s="23">
        <v>140276701</v>
      </c>
      <c r="X9" s="23">
        <v>140971686</v>
      </c>
      <c r="Y9" s="23">
        <v>-694985</v>
      </c>
      <c r="Z9" s="24">
        <v>-0.49</v>
      </c>
      <c r="AA9" s="25">
        <v>140560001</v>
      </c>
    </row>
    <row r="10" spans="1:27" ht="12.75">
      <c r="A10" s="26" t="s">
        <v>37</v>
      </c>
      <c r="B10" s="20"/>
      <c r="C10" s="21">
        <v>58046226</v>
      </c>
      <c r="D10" s="21"/>
      <c r="E10" s="22">
        <v>56684905</v>
      </c>
      <c r="F10" s="23">
        <v>60336672</v>
      </c>
      <c r="G10" s="23">
        <v>18198000</v>
      </c>
      <c r="H10" s="23"/>
      <c r="I10" s="23">
        <v>-660670</v>
      </c>
      <c r="J10" s="23">
        <v>17537330</v>
      </c>
      <c r="K10" s="23"/>
      <c r="L10" s="23"/>
      <c r="M10" s="23">
        <v>814427</v>
      </c>
      <c r="N10" s="23">
        <v>814427</v>
      </c>
      <c r="O10" s="23"/>
      <c r="P10" s="23"/>
      <c r="Q10" s="23">
        <v>4163952</v>
      </c>
      <c r="R10" s="23">
        <v>4163952</v>
      </c>
      <c r="S10" s="23"/>
      <c r="T10" s="23"/>
      <c r="U10" s="23"/>
      <c r="V10" s="23"/>
      <c r="W10" s="23">
        <v>22515709</v>
      </c>
      <c r="X10" s="23">
        <v>33744095</v>
      </c>
      <c r="Y10" s="23">
        <v>-11228386</v>
      </c>
      <c r="Z10" s="24">
        <v>-33.28</v>
      </c>
      <c r="AA10" s="25">
        <v>60336672</v>
      </c>
    </row>
    <row r="11" spans="1:27" ht="12.75">
      <c r="A11" s="26" t="s">
        <v>38</v>
      </c>
      <c r="B11" s="20"/>
      <c r="C11" s="21">
        <v>42630373</v>
      </c>
      <c r="D11" s="21"/>
      <c r="E11" s="22">
        <v>27295833</v>
      </c>
      <c r="F11" s="23">
        <v>34716134</v>
      </c>
      <c r="G11" s="23">
        <v>1842828</v>
      </c>
      <c r="H11" s="23">
        <v>4029929</v>
      </c>
      <c r="I11" s="23">
        <v>6142657</v>
      </c>
      <c r="J11" s="23">
        <v>12015414</v>
      </c>
      <c r="K11" s="23">
        <v>4634407</v>
      </c>
      <c r="L11" s="23">
        <v>3340141</v>
      </c>
      <c r="M11" s="23">
        <v>2260212</v>
      </c>
      <c r="N11" s="23">
        <v>10234760</v>
      </c>
      <c r="O11" s="23">
        <v>-3251309</v>
      </c>
      <c r="P11" s="23">
        <v>3293023</v>
      </c>
      <c r="Q11" s="23">
        <v>4479662</v>
      </c>
      <c r="R11" s="23">
        <v>4521376</v>
      </c>
      <c r="S11" s="23"/>
      <c r="T11" s="23"/>
      <c r="U11" s="23"/>
      <c r="V11" s="23"/>
      <c r="W11" s="23">
        <v>26771550</v>
      </c>
      <c r="X11" s="23">
        <v>24213012</v>
      </c>
      <c r="Y11" s="23">
        <v>2558538</v>
      </c>
      <c r="Z11" s="24">
        <v>10.57</v>
      </c>
      <c r="AA11" s="25">
        <v>34716134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-1069756555</v>
      </c>
      <c r="D14" s="21"/>
      <c r="E14" s="22">
        <v>-1201983860</v>
      </c>
      <c r="F14" s="23">
        <v>-1171253666</v>
      </c>
      <c r="G14" s="23">
        <v>-148761389</v>
      </c>
      <c r="H14" s="23">
        <v>-100264345</v>
      </c>
      <c r="I14" s="23">
        <v>-97041320</v>
      </c>
      <c r="J14" s="23">
        <v>-346067054</v>
      </c>
      <c r="K14" s="23">
        <v>-70607950</v>
      </c>
      <c r="L14" s="23">
        <v>-109082470</v>
      </c>
      <c r="M14" s="23">
        <v>-85996687</v>
      </c>
      <c r="N14" s="23">
        <v>-265687107</v>
      </c>
      <c r="O14" s="23">
        <v>-106677744</v>
      </c>
      <c r="P14" s="23">
        <v>-98014666</v>
      </c>
      <c r="Q14" s="23">
        <v>-54821027</v>
      </c>
      <c r="R14" s="23">
        <v>-259513437</v>
      </c>
      <c r="S14" s="23"/>
      <c r="T14" s="23"/>
      <c r="U14" s="23"/>
      <c r="V14" s="23"/>
      <c r="W14" s="23">
        <v>-871267598</v>
      </c>
      <c r="X14" s="23">
        <v>-906885524</v>
      </c>
      <c r="Y14" s="23">
        <v>35617926</v>
      </c>
      <c r="Z14" s="24">
        <v>-3.93</v>
      </c>
      <c r="AA14" s="25">
        <v>-1171253666</v>
      </c>
    </row>
    <row r="15" spans="1:27" ht="12.75">
      <c r="A15" s="26" t="s">
        <v>42</v>
      </c>
      <c r="B15" s="20"/>
      <c r="C15" s="21">
        <v>-8391097</v>
      </c>
      <c r="D15" s="21"/>
      <c r="E15" s="22">
        <v>-35746556</v>
      </c>
      <c r="F15" s="23">
        <v>-19854628</v>
      </c>
      <c r="G15" s="23"/>
      <c r="H15" s="23"/>
      <c r="I15" s="23"/>
      <c r="J15" s="23"/>
      <c r="K15" s="23"/>
      <c r="L15" s="23"/>
      <c r="M15" s="23">
        <v>-3767218</v>
      </c>
      <c r="N15" s="23">
        <v>-3767218</v>
      </c>
      <c r="O15" s="23"/>
      <c r="P15" s="23"/>
      <c r="Q15" s="23"/>
      <c r="R15" s="23"/>
      <c r="S15" s="23"/>
      <c r="T15" s="23"/>
      <c r="U15" s="23"/>
      <c r="V15" s="23"/>
      <c r="W15" s="23">
        <v>-3767218</v>
      </c>
      <c r="X15" s="23">
        <v>-3767218</v>
      </c>
      <c r="Y15" s="23"/>
      <c r="Z15" s="24"/>
      <c r="AA15" s="25">
        <v>-19854628</v>
      </c>
    </row>
    <row r="16" spans="1:27" ht="12.75">
      <c r="A16" s="26" t="s">
        <v>43</v>
      </c>
      <c r="B16" s="20"/>
      <c r="C16" s="21">
        <v>-71439309</v>
      </c>
      <c r="D16" s="21"/>
      <c r="E16" s="22">
        <v>-1760000</v>
      </c>
      <c r="F16" s="23">
        <v>-6043818</v>
      </c>
      <c r="G16" s="23">
        <v>-5766901</v>
      </c>
      <c r="H16" s="23">
        <v>3641224</v>
      </c>
      <c r="I16" s="23">
        <v>-18272</v>
      </c>
      <c r="J16" s="23">
        <v>-2143949</v>
      </c>
      <c r="K16" s="23">
        <v>-1359486</v>
      </c>
      <c r="L16" s="23">
        <v>-1442436</v>
      </c>
      <c r="M16" s="23">
        <v>-1659911</v>
      </c>
      <c r="N16" s="23">
        <v>-4461833</v>
      </c>
      <c r="O16" s="23">
        <v>3558998</v>
      </c>
      <c r="P16" s="23"/>
      <c r="Q16" s="23">
        <v>-1741674</v>
      </c>
      <c r="R16" s="23">
        <v>1817324</v>
      </c>
      <c r="S16" s="23"/>
      <c r="T16" s="23"/>
      <c r="U16" s="23"/>
      <c r="V16" s="23"/>
      <c r="W16" s="23">
        <v>-4788458</v>
      </c>
      <c r="X16" s="23">
        <v>-3046784</v>
      </c>
      <c r="Y16" s="23">
        <v>-1741674</v>
      </c>
      <c r="Z16" s="24">
        <v>57.16</v>
      </c>
      <c r="AA16" s="25">
        <v>-6043818</v>
      </c>
    </row>
    <row r="17" spans="1:27" ht="12.75">
      <c r="A17" s="27" t="s">
        <v>44</v>
      </c>
      <c r="B17" s="28"/>
      <c r="C17" s="29">
        <f aca="true" t="shared" si="0" ref="C17:Y17">SUM(C6:C16)</f>
        <v>208097786</v>
      </c>
      <c r="D17" s="29">
        <f>SUM(D6:D16)</f>
        <v>0</v>
      </c>
      <c r="E17" s="30">
        <f t="shared" si="0"/>
        <v>187375253</v>
      </c>
      <c r="F17" s="31">
        <f t="shared" si="0"/>
        <v>201551974</v>
      </c>
      <c r="G17" s="31">
        <f t="shared" si="0"/>
        <v>19619585</v>
      </c>
      <c r="H17" s="31">
        <f t="shared" si="0"/>
        <v>7010301</v>
      </c>
      <c r="I17" s="31">
        <f t="shared" si="0"/>
        <v>12849226</v>
      </c>
      <c r="J17" s="31">
        <f t="shared" si="0"/>
        <v>39479112</v>
      </c>
      <c r="K17" s="31">
        <f t="shared" si="0"/>
        <v>8624475</v>
      </c>
      <c r="L17" s="31">
        <f t="shared" si="0"/>
        <v>-73314</v>
      </c>
      <c r="M17" s="31">
        <f t="shared" si="0"/>
        <v>64474542</v>
      </c>
      <c r="N17" s="31">
        <f t="shared" si="0"/>
        <v>73025703</v>
      </c>
      <c r="O17" s="31">
        <f t="shared" si="0"/>
        <v>4062198</v>
      </c>
      <c r="P17" s="31">
        <f t="shared" si="0"/>
        <v>12612809</v>
      </c>
      <c r="Q17" s="31">
        <f t="shared" si="0"/>
        <v>78453585</v>
      </c>
      <c r="R17" s="31">
        <f t="shared" si="0"/>
        <v>95128592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207633407</v>
      </c>
      <c r="X17" s="31">
        <f t="shared" si="0"/>
        <v>168545921</v>
      </c>
      <c r="Y17" s="31">
        <f t="shared" si="0"/>
        <v>39087486</v>
      </c>
      <c r="Z17" s="32">
        <f>+IF(X17&lt;&gt;0,+(Y17/X17)*100,0)</f>
        <v>23.191000866760817</v>
      </c>
      <c r="AA17" s="33">
        <f>SUM(AA6:AA16)</f>
        <v>201551974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1488576</v>
      </c>
      <c r="D21" s="21"/>
      <c r="E21" s="22">
        <v>150000</v>
      </c>
      <c r="F21" s="23">
        <v>150000</v>
      </c>
      <c r="G21" s="40"/>
      <c r="H21" s="40"/>
      <c r="I21" s="40"/>
      <c r="J21" s="23"/>
      <c r="K21" s="40">
        <v>95745</v>
      </c>
      <c r="L21" s="40"/>
      <c r="M21" s="23"/>
      <c r="N21" s="40">
        <v>95745</v>
      </c>
      <c r="O21" s="40"/>
      <c r="P21" s="40"/>
      <c r="Q21" s="23"/>
      <c r="R21" s="40"/>
      <c r="S21" s="40"/>
      <c r="T21" s="23"/>
      <c r="U21" s="40"/>
      <c r="V21" s="40"/>
      <c r="W21" s="40">
        <v>95745</v>
      </c>
      <c r="X21" s="23"/>
      <c r="Y21" s="40">
        <v>95745</v>
      </c>
      <c r="Z21" s="41"/>
      <c r="AA21" s="42">
        <v>150000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26293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-144000000</v>
      </c>
      <c r="F24" s="23">
        <v>126000000</v>
      </c>
      <c r="G24" s="23">
        <v>72000000</v>
      </c>
      <c r="H24" s="23">
        <v>97000000</v>
      </c>
      <c r="I24" s="23">
        <v>133000000</v>
      </c>
      <c r="J24" s="23">
        <v>302000000</v>
      </c>
      <c r="K24" s="23">
        <v>-180000000</v>
      </c>
      <c r="L24" s="23">
        <v>-83000000</v>
      </c>
      <c r="M24" s="23"/>
      <c r="N24" s="23">
        <v>-263000000</v>
      </c>
      <c r="O24" s="23">
        <v>72000000</v>
      </c>
      <c r="P24" s="23">
        <v>-144000000</v>
      </c>
      <c r="Q24" s="23">
        <v>72000000</v>
      </c>
      <c r="R24" s="23"/>
      <c r="S24" s="23"/>
      <c r="T24" s="23"/>
      <c r="U24" s="23"/>
      <c r="V24" s="23"/>
      <c r="W24" s="23">
        <v>39000000</v>
      </c>
      <c r="X24" s="23">
        <v>-71000000</v>
      </c>
      <c r="Y24" s="23">
        <v>110000000</v>
      </c>
      <c r="Z24" s="24">
        <v>-154.93</v>
      </c>
      <c r="AA24" s="25">
        <v>126000000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-194496286</v>
      </c>
      <c r="D26" s="21"/>
      <c r="E26" s="22">
        <v>-257174759</v>
      </c>
      <c r="F26" s="23">
        <v>-308979081</v>
      </c>
      <c r="G26" s="23">
        <v>-257493</v>
      </c>
      <c r="H26" s="23">
        <v>-12149445</v>
      </c>
      <c r="I26" s="23">
        <v>-5010899</v>
      </c>
      <c r="J26" s="23">
        <v>-17417837</v>
      </c>
      <c r="K26" s="23">
        <v>-8014594</v>
      </c>
      <c r="L26" s="23">
        <v>-9536522</v>
      </c>
      <c r="M26" s="23">
        <v>-24423227</v>
      </c>
      <c r="N26" s="23">
        <v>-41974343</v>
      </c>
      <c r="O26" s="23">
        <v>-16823834</v>
      </c>
      <c r="P26" s="23">
        <v>-10071054</v>
      </c>
      <c r="Q26" s="23">
        <v>-25284520</v>
      </c>
      <c r="R26" s="23">
        <v>-52179408</v>
      </c>
      <c r="S26" s="23"/>
      <c r="T26" s="23"/>
      <c r="U26" s="23"/>
      <c r="V26" s="23"/>
      <c r="W26" s="23">
        <v>-111571588</v>
      </c>
      <c r="X26" s="23">
        <v>-105431666</v>
      </c>
      <c r="Y26" s="23">
        <v>-6139922</v>
      </c>
      <c r="Z26" s="24">
        <v>5.82</v>
      </c>
      <c r="AA26" s="25">
        <v>-308979081</v>
      </c>
    </row>
    <row r="27" spans="1:27" ht="12.75">
      <c r="A27" s="27" t="s">
        <v>51</v>
      </c>
      <c r="B27" s="28"/>
      <c r="C27" s="29">
        <f aca="true" t="shared" si="1" ref="C27:Y27">SUM(C21:C26)</f>
        <v>-192981417</v>
      </c>
      <c r="D27" s="29">
        <f>SUM(D21:D26)</f>
        <v>0</v>
      </c>
      <c r="E27" s="30">
        <f t="shared" si="1"/>
        <v>-401024759</v>
      </c>
      <c r="F27" s="31">
        <f t="shared" si="1"/>
        <v>-182829081</v>
      </c>
      <c r="G27" s="31">
        <f t="shared" si="1"/>
        <v>71742507</v>
      </c>
      <c r="H27" s="31">
        <f t="shared" si="1"/>
        <v>84850555</v>
      </c>
      <c r="I27" s="31">
        <f t="shared" si="1"/>
        <v>127989101</v>
      </c>
      <c r="J27" s="31">
        <f t="shared" si="1"/>
        <v>284582163</v>
      </c>
      <c r="K27" s="31">
        <f t="shared" si="1"/>
        <v>-187918849</v>
      </c>
      <c r="L27" s="31">
        <f t="shared" si="1"/>
        <v>-92536522</v>
      </c>
      <c r="M27" s="31">
        <f t="shared" si="1"/>
        <v>-24423227</v>
      </c>
      <c r="N27" s="31">
        <f t="shared" si="1"/>
        <v>-304878598</v>
      </c>
      <c r="O27" s="31">
        <f t="shared" si="1"/>
        <v>55176166</v>
      </c>
      <c r="P27" s="31">
        <f t="shared" si="1"/>
        <v>-154071054</v>
      </c>
      <c r="Q27" s="31">
        <f t="shared" si="1"/>
        <v>46715480</v>
      </c>
      <c r="R27" s="31">
        <f t="shared" si="1"/>
        <v>-52179408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-72475843</v>
      </c>
      <c r="X27" s="31">
        <f t="shared" si="1"/>
        <v>-176431666</v>
      </c>
      <c r="Y27" s="31">
        <f t="shared" si="1"/>
        <v>103955823</v>
      </c>
      <c r="Z27" s="32">
        <f>+IF(X27&lt;&gt;0,+(Y27/X27)*100,0)</f>
        <v>-58.92129534161968</v>
      </c>
      <c r="AA27" s="33">
        <f>SUM(AA21:AA26)</f>
        <v>-182829081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-1396241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-10341128</v>
      </c>
      <c r="D32" s="21"/>
      <c r="E32" s="22">
        <v>224162140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-9934301</v>
      </c>
      <c r="D33" s="21"/>
      <c r="E33" s="22">
        <v>5765991</v>
      </c>
      <c r="F33" s="23">
        <v>2918878</v>
      </c>
      <c r="G33" s="23">
        <v>237728</v>
      </c>
      <c r="H33" s="40">
        <v>54197</v>
      </c>
      <c r="I33" s="40">
        <v>111417</v>
      </c>
      <c r="J33" s="40">
        <v>403342</v>
      </c>
      <c r="K33" s="23">
        <v>658367</v>
      </c>
      <c r="L33" s="23">
        <v>851920</v>
      </c>
      <c r="M33" s="23">
        <v>789825</v>
      </c>
      <c r="N33" s="23">
        <v>2300112</v>
      </c>
      <c r="O33" s="40">
        <v>820326</v>
      </c>
      <c r="P33" s="40">
        <v>1098664</v>
      </c>
      <c r="Q33" s="40">
        <v>478536</v>
      </c>
      <c r="R33" s="23">
        <v>2397526</v>
      </c>
      <c r="S33" s="23"/>
      <c r="T33" s="23"/>
      <c r="U33" s="23"/>
      <c r="V33" s="40"/>
      <c r="W33" s="40">
        <v>5100980</v>
      </c>
      <c r="X33" s="40">
        <v>3597780</v>
      </c>
      <c r="Y33" s="23">
        <v>1503200</v>
      </c>
      <c r="Z33" s="24">
        <v>41.78</v>
      </c>
      <c r="AA33" s="25">
        <v>2918878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-11916563</v>
      </c>
      <c r="D35" s="21"/>
      <c r="E35" s="22">
        <v>-16770192</v>
      </c>
      <c r="F35" s="23">
        <v>-16770192</v>
      </c>
      <c r="G35" s="23"/>
      <c r="H35" s="23"/>
      <c r="I35" s="23"/>
      <c r="J35" s="23"/>
      <c r="K35" s="23"/>
      <c r="L35" s="23"/>
      <c r="M35" s="23">
        <v>-5024420</v>
      </c>
      <c r="N35" s="23">
        <v>-5024420</v>
      </c>
      <c r="O35" s="23"/>
      <c r="P35" s="23"/>
      <c r="Q35" s="23"/>
      <c r="R35" s="23"/>
      <c r="S35" s="23"/>
      <c r="T35" s="23"/>
      <c r="U35" s="23"/>
      <c r="V35" s="23"/>
      <c r="W35" s="23">
        <v>-5024420</v>
      </c>
      <c r="X35" s="23">
        <v>-19383834</v>
      </c>
      <c r="Y35" s="23">
        <v>14359414</v>
      </c>
      <c r="Z35" s="24">
        <v>-74.08</v>
      </c>
      <c r="AA35" s="25">
        <v>-16770192</v>
      </c>
    </row>
    <row r="36" spans="1:27" ht="12.75">
      <c r="A36" s="27" t="s">
        <v>57</v>
      </c>
      <c r="B36" s="28"/>
      <c r="C36" s="29">
        <f aca="true" t="shared" si="2" ref="C36:Y36">SUM(C31:C35)</f>
        <v>-33588233</v>
      </c>
      <c r="D36" s="29">
        <f>SUM(D31:D35)</f>
        <v>0</v>
      </c>
      <c r="E36" s="30">
        <f t="shared" si="2"/>
        <v>213157939</v>
      </c>
      <c r="F36" s="31">
        <f t="shared" si="2"/>
        <v>-13851314</v>
      </c>
      <c r="G36" s="31">
        <f t="shared" si="2"/>
        <v>237728</v>
      </c>
      <c r="H36" s="31">
        <f t="shared" si="2"/>
        <v>54197</v>
      </c>
      <c r="I36" s="31">
        <f t="shared" si="2"/>
        <v>111417</v>
      </c>
      <c r="J36" s="31">
        <f t="shared" si="2"/>
        <v>403342</v>
      </c>
      <c r="K36" s="31">
        <f t="shared" si="2"/>
        <v>658367</v>
      </c>
      <c r="L36" s="31">
        <f t="shared" si="2"/>
        <v>851920</v>
      </c>
      <c r="M36" s="31">
        <f t="shared" si="2"/>
        <v>-4234595</v>
      </c>
      <c r="N36" s="31">
        <f t="shared" si="2"/>
        <v>-2724308</v>
      </c>
      <c r="O36" s="31">
        <f t="shared" si="2"/>
        <v>820326</v>
      </c>
      <c r="P36" s="31">
        <f t="shared" si="2"/>
        <v>1098664</v>
      </c>
      <c r="Q36" s="31">
        <f t="shared" si="2"/>
        <v>478536</v>
      </c>
      <c r="R36" s="31">
        <f t="shared" si="2"/>
        <v>2397526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76560</v>
      </c>
      <c r="X36" s="31">
        <f t="shared" si="2"/>
        <v>-15786054</v>
      </c>
      <c r="Y36" s="31">
        <f t="shared" si="2"/>
        <v>15862614</v>
      </c>
      <c r="Z36" s="32">
        <f>+IF(X36&lt;&gt;0,+(Y36/X36)*100,0)</f>
        <v>-100.48498503805953</v>
      </c>
      <c r="AA36" s="33">
        <f>SUM(AA31:AA35)</f>
        <v>-13851314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-18471864</v>
      </c>
      <c r="D38" s="35">
        <f>+D17+D27+D36</f>
        <v>0</v>
      </c>
      <c r="E38" s="36">
        <f t="shared" si="3"/>
        <v>-491567</v>
      </c>
      <c r="F38" s="37">
        <f t="shared" si="3"/>
        <v>4871579</v>
      </c>
      <c r="G38" s="37">
        <f t="shared" si="3"/>
        <v>91599820</v>
      </c>
      <c r="H38" s="37">
        <f t="shared" si="3"/>
        <v>91915053</v>
      </c>
      <c r="I38" s="37">
        <f t="shared" si="3"/>
        <v>140949744</v>
      </c>
      <c r="J38" s="37">
        <f t="shared" si="3"/>
        <v>324464617</v>
      </c>
      <c r="K38" s="37">
        <f t="shared" si="3"/>
        <v>-178636007</v>
      </c>
      <c r="L38" s="37">
        <f t="shared" si="3"/>
        <v>-91757916</v>
      </c>
      <c r="M38" s="37">
        <f t="shared" si="3"/>
        <v>35816720</v>
      </c>
      <c r="N38" s="37">
        <f t="shared" si="3"/>
        <v>-234577203</v>
      </c>
      <c r="O38" s="37">
        <f t="shared" si="3"/>
        <v>60058690</v>
      </c>
      <c r="P38" s="37">
        <f t="shared" si="3"/>
        <v>-140359581</v>
      </c>
      <c r="Q38" s="37">
        <f t="shared" si="3"/>
        <v>125647601</v>
      </c>
      <c r="R38" s="37">
        <f t="shared" si="3"/>
        <v>45346710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135234124</v>
      </c>
      <c r="X38" s="37">
        <f t="shared" si="3"/>
        <v>-23671799</v>
      </c>
      <c r="Y38" s="37">
        <f t="shared" si="3"/>
        <v>158905923</v>
      </c>
      <c r="Z38" s="38">
        <f>+IF(X38&lt;&gt;0,+(Y38/X38)*100,0)</f>
        <v>-671.28790253753</v>
      </c>
      <c r="AA38" s="39">
        <f>+AA17+AA27+AA36</f>
        <v>4871579</v>
      </c>
    </row>
    <row r="39" spans="1:27" ht="12.75">
      <c r="A39" s="26" t="s">
        <v>59</v>
      </c>
      <c r="B39" s="20"/>
      <c r="C39" s="35">
        <v>98935106</v>
      </c>
      <c r="D39" s="35"/>
      <c r="E39" s="36">
        <v>61718601</v>
      </c>
      <c r="F39" s="37">
        <v>80630583</v>
      </c>
      <c r="G39" s="37">
        <v>80630583</v>
      </c>
      <c r="H39" s="37">
        <v>172230403</v>
      </c>
      <c r="I39" s="37">
        <v>264145456</v>
      </c>
      <c r="J39" s="37">
        <v>80630583</v>
      </c>
      <c r="K39" s="37">
        <v>405095200</v>
      </c>
      <c r="L39" s="37">
        <v>226459193</v>
      </c>
      <c r="M39" s="37">
        <v>134701277</v>
      </c>
      <c r="N39" s="37">
        <v>405095200</v>
      </c>
      <c r="O39" s="37">
        <v>170517997</v>
      </c>
      <c r="P39" s="37">
        <v>230576687</v>
      </c>
      <c r="Q39" s="37">
        <v>90217106</v>
      </c>
      <c r="R39" s="37">
        <v>170517997</v>
      </c>
      <c r="S39" s="37"/>
      <c r="T39" s="37"/>
      <c r="U39" s="37"/>
      <c r="V39" s="37"/>
      <c r="W39" s="37">
        <v>80630583</v>
      </c>
      <c r="X39" s="37">
        <v>80630583</v>
      </c>
      <c r="Y39" s="37"/>
      <c r="Z39" s="38"/>
      <c r="AA39" s="39">
        <v>80630583</v>
      </c>
    </row>
    <row r="40" spans="1:27" ht="12.75">
      <c r="A40" s="45" t="s">
        <v>60</v>
      </c>
      <c r="B40" s="46"/>
      <c r="C40" s="47">
        <v>80463242</v>
      </c>
      <c r="D40" s="47"/>
      <c r="E40" s="48">
        <v>61227034</v>
      </c>
      <c r="F40" s="49">
        <v>85502161</v>
      </c>
      <c r="G40" s="49">
        <v>172230403</v>
      </c>
      <c r="H40" s="49">
        <v>264145456</v>
      </c>
      <c r="I40" s="49">
        <v>405095200</v>
      </c>
      <c r="J40" s="49">
        <v>405095200</v>
      </c>
      <c r="K40" s="49">
        <v>226459193</v>
      </c>
      <c r="L40" s="49">
        <v>134701277</v>
      </c>
      <c r="M40" s="49">
        <v>170517997</v>
      </c>
      <c r="N40" s="49">
        <v>170517997</v>
      </c>
      <c r="O40" s="49">
        <v>230576687</v>
      </c>
      <c r="P40" s="49">
        <v>90217106</v>
      </c>
      <c r="Q40" s="49">
        <v>215864707</v>
      </c>
      <c r="R40" s="49">
        <v>215864707</v>
      </c>
      <c r="S40" s="49"/>
      <c r="T40" s="49"/>
      <c r="U40" s="49"/>
      <c r="V40" s="49"/>
      <c r="W40" s="49">
        <v>215864707</v>
      </c>
      <c r="X40" s="49">
        <v>56958783</v>
      </c>
      <c r="Y40" s="49">
        <v>158905924</v>
      </c>
      <c r="Z40" s="50">
        <v>278.98</v>
      </c>
      <c r="AA40" s="51">
        <v>85502161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29065057</v>
      </c>
      <c r="D6" s="21"/>
      <c r="E6" s="22">
        <v>34492992</v>
      </c>
      <c r="F6" s="23">
        <v>27752986</v>
      </c>
      <c r="G6" s="23">
        <v>4816254</v>
      </c>
      <c r="H6" s="23">
        <v>6064172</v>
      </c>
      <c r="I6" s="23">
        <v>2676179</v>
      </c>
      <c r="J6" s="23">
        <v>13556605</v>
      </c>
      <c r="K6" s="23">
        <v>4393866</v>
      </c>
      <c r="L6" s="23">
        <v>3582236</v>
      </c>
      <c r="M6" s="23">
        <v>2437046</v>
      </c>
      <c r="N6" s="23">
        <v>10413148</v>
      </c>
      <c r="O6" s="23">
        <v>15027908</v>
      </c>
      <c r="P6" s="23">
        <v>3081748</v>
      </c>
      <c r="Q6" s="23">
        <v>2642076</v>
      </c>
      <c r="R6" s="23">
        <v>20751732</v>
      </c>
      <c r="S6" s="23"/>
      <c r="T6" s="23"/>
      <c r="U6" s="23"/>
      <c r="V6" s="23"/>
      <c r="W6" s="23">
        <v>44721485</v>
      </c>
      <c r="X6" s="23">
        <v>25898347</v>
      </c>
      <c r="Y6" s="23">
        <v>18823138</v>
      </c>
      <c r="Z6" s="24">
        <v>72.68</v>
      </c>
      <c r="AA6" s="25">
        <v>27752986</v>
      </c>
    </row>
    <row r="7" spans="1:27" ht="12.75">
      <c r="A7" s="26" t="s">
        <v>34</v>
      </c>
      <c r="B7" s="20"/>
      <c r="C7" s="21">
        <v>74237965</v>
      </c>
      <c r="D7" s="21"/>
      <c r="E7" s="22">
        <v>72120240</v>
      </c>
      <c r="F7" s="23">
        <v>57064608</v>
      </c>
      <c r="G7" s="23">
        <v>6261886</v>
      </c>
      <c r="H7" s="23">
        <v>6933359</v>
      </c>
      <c r="I7" s="23">
        <v>9932776</v>
      </c>
      <c r="J7" s="23">
        <v>23128021</v>
      </c>
      <c r="K7" s="23">
        <v>7582347</v>
      </c>
      <c r="L7" s="23">
        <v>7138773</v>
      </c>
      <c r="M7" s="23">
        <v>5995439</v>
      </c>
      <c r="N7" s="23">
        <v>20716559</v>
      </c>
      <c r="O7" s="23">
        <v>7272879</v>
      </c>
      <c r="P7" s="23">
        <v>6243824</v>
      </c>
      <c r="Q7" s="23">
        <v>7258989</v>
      </c>
      <c r="R7" s="23">
        <v>20775692</v>
      </c>
      <c r="S7" s="23"/>
      <c r="T7" s="23"/>
      <c r="U7" s="23"/>
      <c r="V7" s="23"/>
      <c r="W7" s="23">
        <v>64620272</v>
      </c>
      <c r="X7" s="23">
        <v>50582601</v>
      </c>
      <c r="Y7" s="23">
        <v>14037671</v>
      </c>
      <c r="Z7" s="24">
        <v>27.75</v>
      </c>
      <c r="AA7" s="25">
        <v>57064608</v>
      </c>
    </row>
    <row r="8" spans="1:27" ht="12.75">
      <c r="A8" s="26" t="s">
        <v>35</v>
      </c>
      <c r="B8" s="20"/>
      <c r="C8" s="21">
        <v>35684826</v>
      </c>
      <c r="D8" s="21"/>
      <c r="E8" s="22">
        <v>15015408</v>
      </c>
      <c r="F8" s="23">
        <v>44637110</v>
      </c>
      <c r="G8" s="23">
        <v>101768</v>
      </c>
      <c r="H8" s="23">
        <v>145859</v>
      </c>
      <c r="I8" s="23">
        <v>3201835</v>
      </c>
      <c r="J8" s="23">
        <v>3449462</v>
      </c>
      <c r="K8" s="23">
        <v>1185672</v>
      </c>
      <c r="L8" s="23">
        <v>1031005</v>
      </c>
      <c r="M8" s="23">
        <v>101510</v>
      </c>
      <c r="N8" s="23">
        <v>2318187</v>
      </c>
      <c r="O8" s="23">
        <v>2004989</v>
      </c>
      <c r="P8" s="23">
        <v>442721</v>
      </c>
      <c r="Q8" s="23">
        <v>900890</v>
      </c>
      <c r="R8" s="23">
        <v>3348600</v>
      </c>
      <c r="S8" s="23"/>
      <c r="T8" s="23"/>
      <c r="U8" s="23"/>
      <c r="V8" s="23"/>
      <c r="W8" s="23">
        <v>9116249</v>
      </c>
      <c r="X8" s="23">
        <v>11065453</v>
      </c>
      <c r="Y8" s="23">
        <v>-1949204</v>
      </c>
      <c r="Z8" s="24">
        <v>-17.62</v>
      </c>
      <c r="AA8" s="25">
        <v>44637110</v>
      </c>
    </row>
    <row r="9" spans="1:27" ht="12.75">
      <c r="A9" s="26" t="s">
        <v>36</v>
      </c>
      <c r="B9" s="20"/>
      <c r="C9" s="21">
        <v>51409859</v>
      </c>
      <c r="D9" s="21"/>
      <c r="E9" s="22">
        <v>56899204</v>
      </c>
      <c r="F9" s="23">
        <v>58182200</v>
      </c>
      <c r="G9" s="23">
        <v>24299000</v>
      </c>
      <c r="H9" s="23">
        <v>304000</v>
      </c>
      <c r="I9" s="23">
        <v>2008000</v>
      </c>
      <c r="J9" s="23">
        <v>26611000</v>
      </c>
      <c r="K9" s="23">
        <v>2700000</v>
      </c>
      <c r="L9" s="23"/>
      <c r="M9" s="23">
        <v>16860000</v>
      </c>
      <c r="N9" s="23">
        <v>19560000</v>
      </c>
      <c r="O9" s="23">
        <v>3566067</v>
      </c>
      <c r="P9" s="23">
        <v>366000</v>
      </c>
      <c r="Q9" s="23">
        <v>14229200</v>
      </c>
      <c r="R9" s="23">
        <v>18161267</v>
      </c>
      <c r="S9" s="23"/>
      <c r="T9" s="23"/>
      <c r="U9" s="23"/>
      <c r="V9" s="23"/>
      <c r="W9" s="23">
        <v>64332267</v>
      </c>
      <c r="X9" s="23">
        <v>46007571</v>
      </c>
      <c r="Y9" s="23">
        <v>18324696</v>
      </c>
      <c r="Z9" s="24">
        <v>39.83</v>
      </c>
      <c r="AA9" s="25">
        <v>58182200</v>
      </c>
    </row>
    <row r="10" spans="1:27" ht="12.75">
      <c r="A10" s="26" t="s">
        <v>37</v>
      </c>
      <c r="B10" s="20"/>
      <c r="C10" s="21">
        <v>20755000</v>
      </c>
      <c r="D10" s="21"/>
      <c r="E10" s="22">
        <v>45133800</v>
      </c>
      <c r="F10" s="23">
        <v>45133800</v>
      </c>
      <c r="G10" s="23">
        <v>9615000</v>
      </c>
      <c r="H10" s="23"/>
      <c r="I10" s="23"/>
      <c r="J10" s="23">
        <v>9615000</v>
      </c>
      <c r="K10" s="23"/>
      <c r="L10" s="23"/>
      <c r="M10" s="23"/>
      <c r="N10" s="23"/>
      <c r="O10" s="23"/>
      <c r="P10" s="23"/>
      <c r="Q10" s="23">
        <v>14518800</v>
      </c>
      <c r="R10" s="23">
        <v>14518800</v>
      </c>
      <c r="S10" s="23"/>
      <c r="T10" s="23"/>
      <c r="U10" s="23"/>
      <c r="V10" s="23"/>
      <c r="W10" s="23">
        <v>24133800</v>
      </c>
      <c r="X10" s="23">
        <v>18778526</v>
      </c>
      <c r="Y10" s="23">
        <v>5355274</v>
      </c>
      <c r="Z10" s="24">
        <v>28.52</v>
      </c>
      <c r="AA10" s="25">
        <v>45133800</v>
      </c>
    </row>
    <row r="11" spans="1:27" ht="12.75">
      <c r="A11" s="26" t="s">
        <v>38</v>
      </c>
      <c r="B11" s="20"/>
      <c r="C11" s="21">
        <v>546059</v>
      </c>
      <c r="D11" s="21"/>
      <c r="E11" s="22">
        <v>4258056</v>
      </c>
      <c r="F11" s="23">
        <v>500998</v>
      </c>
      <c r="G11" s="23">
        <v>42098</v>
      </c>
      <c r="H11" s="23">
        <v>97789</v>
      </c>
      <c r="I11" s="23">
        <v>90427</v>
      </c>
      <c r="J11" s="23">
        <v>230314</v>
      </c>
      <c r="K11" s="23">
        <v>73663</v>
      </c>
      <c r="L11" s="23">
        <v>73735</v>
      </c>
      <c r="M11" s="23">
        <v>69688</v>
      </c>
      <c r="N11" s="23">
        <v>217086</v>
      </c>
      <c r="O11" s="23">
        <v>44496</v>
      </c>
      <c r="P11" s="23">
        <v>32719</v>
      </c>
      <c r="Q11" s="23">
        <v>27662</v>
      </c>
      <c r="R11" s="23">
        <v>104877</v>
      </c>
      <c r="S11" s="23"/>
      <c r="T11" s="23"/>
      <c r="U11" s="23"/>
      <c r="V11" s="23"/>
      <c r="W11" s="23">
        <v>552277</v>
      </c>
      <c r="X11" s="23">
        <v>474199</v>
      </c>
      <c r="Y11" s="23">
        <v>78078</v>
      </c>
      <c r="Z11" s="24">
        <v>16.47</v>
      </c>
      <c r="AA11" s="25">
        <v>500998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-178470644</v>
      </c>
      <c r="D14" s="21"/>
      <c r="E14" s="22">
        <v>-195634620</v>
      </c>
      <c r="F14" s="23">
        <v>-195634618</v>
      </c>
      <c r="G14" s="23">
        <v>-7279507</v>
      </c>
      <c r="H14" s="23">
        <v>-23397974</v>
      </c>
      <c r="I14" s="23">
        <v>-8561982</v>
      </c>
      <c r="J14" s="23">
        <v>-39239463</v>
      </c>
      <c r="K14" s="23">
        <v>-17139868</v>
      </c>
      <c r="L14" s="23">
        <v>-15154277</v>
      </c>
      <c r="M14" s="23">
        <v>-16802845</v>
      </c>
      <c r="N14" s="23">
        <v>-49096990</v>
      </c>
      <c r="O14" s="23">
        <v>-13299971</v>
      </c>
      <c r="P14" s="23">
        <v>-12585338</v>
      </c>
      <c r="Q14" s="23">
        <v>-16219757</v>
      </c>
      <c r="R14" s="23">
        <v>-42105066</v>
      </c>
      <c r="S14" s="23"/>
      <c r="T14" s="23"/>
      <c r="U14" s="23"/>
      <c r="V14" s="23"/>
      <c r="W14" s="23">
        <v>-130441519</v>
      </c>
      <c r="X14" s="23">
        <v>-142149208</v>
      </c>
      <c r="Y14" s="23">
        <v>11707689</v>
      </c>
      <c r="Z14" s="24">
        <v>-8.24</v>
      </c>
      <c r="AA14" s="25">
        <v>-195634618</v>
      </c>
    </row>
    <row r="15" spans="1:27" ht="12.75">
      <c r="A15" s="26" t="s">
        <v>42</v>
      </c>
      <c r="B15" s="20"/>
      <c r="C15" s="21">
        <v>-4881687</v>
      </c>
      <c r="D15" s="21"/>
      <c r="E15" s="22">
        <v>-3699996</v>
      </c>
      <c r="F15" s="23">
        <v>-3700001</v>
      </c>
      <c r="G15" s="23">
        <v>-1189</v>
      </c>
      <c r="H15" s="23">
        <v>-816762</v>
      </c>
      <c r="I15" s="23"/>
      <c r="J15" s="23">
        <v>-817951</v>
      </c>
      <c r="K15" s="23">
        <v>-934102</v>
      </c>
      <c r="L15" s="23">
        <v>-551912</v>
      </c>
      <c r="M15" s="23">
        <v>-442624</v>
      </c>
      <c r="N15" s="23">
        <v>-1928638</v>
      </c>
      <c r="O15" s="23">
        <v>-453755</v>
      </c>
      <c r="P15" s="23">
        <v>-407792</v>
      </c>
      <c r="Q15" s="23">
        <v>-366145</v>
      </c>
      <c r="R15" s="23">
        <v>-1227692</v>
      </c>
      <c r="S15" s="23"/>
      <c r="T15" s="23"/>
      <c r="U15" s="23"/>
      <c r="V15" s="23"/>
      <c r="W15" s="23">
        <v>-3974281</v>
      </c>
      <c r="X15" s="23">
        <v>-3223295</v>
      </c>
      <c r="Y15" s="23">
        <v>-750986</v>
      </c>
      <c r="Z15" s="24">
        <v>23.3</v>
      </c>
      <c r="AA15" s="25">
        <v>-3700001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28346435</v>
      </c>
      <c r="D17" s="29">
        <f>SUM(D6:D16)</f>
        <v>0</v>
      </c>
      <c r="E17" s="30">
        <f t="shared" si="0"/>
        <v>28585084</v>
      </c>
      <c r="F17" s="31">
        <f t="shared" si="0"/>
        <v>33937083</v>
      </c>
      <c r="G17" s="31">
        <f t="shared" si="0"/>
        <v>37855310</v>
      </c>
      <c r="H17" s="31">
        <f t="shared" si="0"/>
        <v>-10669557</v>
      </c>
      <c r="I17" s="31">
        <f t="shared" si="0"/>
        <v>9347235</v>
      </c>
      <c r="J17" s="31">
        <f t="shared" si="0"/>
        <v>36532988</v>
      </c>
      <c r="K17" s="31">
        <f t="shared" si="0"/>
        <v>-2138422</v>
      </c>
      <c r="L17" s="31">
        <f t="shared" si="0"/>
        <v>-3880440</v>
      </c>
      <c r="M17" s="31">
        <f t="shared" si="0"/>
        <v>8218214</v>
      </c>
      <c r="N17" s="31">
        <f t="shared" si="0"/>
        <v>2199352</v>
      </c>
      <c r="O17" s="31">
        <f t="shared" si="0"/>
        <v>14162613</v>
      </c>
      <c r="P17" s="31">
        <f t="shared" si="0"/>
        <v>-2826118</v>
      </c>
      <c r="Q17" s="31">
        <f t="shared" si="0"/>
        <v>22991715</v>
      </c>
      <c r="R17" s="31">
        <f t="shared" si="0"/>
        <v>34328210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73060550</v>
      </c>
      <c r="X17" s="31">
        <f t="shared" si="0"/>
        <v>7434194</v>
      </c>
      <c r="Y17" s="31">
        <f t="shared" si="0"/>
        <v>65626356</v>
      </c>
      <c r="Z17" s="32">
        <f>+IF(X17&lt;&gt;0,+(Y17/X17)*100,0)</f>
        <v>882.763565223076</v>
      </c>
      <c r="AA17" s="33">
        <f>SUM(AA6:AA16)</f>
        <v>33937083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14280977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-39957535</v>
      </c>
      <c r="D26" s="21"/>
      <c r="E26" s="22">
        <v>-46388800</v>
      </c>
      <c r="F26" s="23">
        <v>-46769799</v>
      </c>
      <c r="G26" s="23">
        <v>-46280</v>
      </c>
      <c r="H26" s="23">
        <v>-516720</v>
      </c>
      <c r="I26" s="23">
        <v>-881472</v>
      </c>
      <c r="J26" s="23">
        <v>-1444472</v>
      </c>
      <c r="K26" s="23">
        <v>-412949</v>
      </c>
      <c r="L26" s="23">
        <v>-1701791</v>
      </c>
      <c r="M26" s="23">
        <v>-9929295</v>
      </c>
      <c r="N26" s="23">
        <v>-12044035</v>
      </c>
      <c r="O26" s="23">
        <v>-8555</v>
      </c>
      <c r="P26" s="23">
        <v>-20134</v>
      </c>
      <c r="Q26" s="23">
        <v>-1901396</v>
      </c>
      <c r="R26" s="23">
        <v>-1930085</v>
      </c>
      <c r="S26" s="23"/>
      <c r="T26" s="23"/>
      <c r="U26" s="23"/>
      <c r="V26" s="23"/>
      <c r="W26" s="23">
        <v>-15418592</v>
      </c>
      <c r="X26" s="23">
        <v>-29870793</v>
      </c>
      <c r="Y26" s="23">
        <v>14452201</v>
      </c>
      <c r="Z26" s="24">
        <v>-48.38</v>
      </c>
      <c r="AA26" s="25">
        <v>-46769799</v>
      </c>
    </row>
    <row r="27" spans="1:27" ht="12.75">
      <c r="A27" s="27" t="s">
        <v>51</v>
      </c>
      <c r="B27" s="28"/>
      <c r="C27" s="29">
        <f aca="true" t="shared" si="1" ref="C27:Y27">SUM(C21:C26)</f>
        <v>-25676558</v>
      </c>
      <c r="D27" s="29">
        <f>SUM(D21:D26)</f>
        <v>0</v>
      </c>
      <c r="E27" s="30">
        <f t="shared" si="1"/>
        <v>-46388800</v>
      </c>
      <c r="F27" s="31">
        <f t="shared" si="1"/>
        <v>-46769799</v>
      </c>
      <c r="G27" s="31">
        <f t="shared" si="1"/>
        <v>-46280</v>
      </c>
      <c r="H27" s="31">
        <f t="shared" si="1"/>
        <v>-516720</v>
      </c>
      <c r="I27" s="31">
        <f t="shared" si="1"/>
        <v>-881472</v>
      </c>
      <c r="J27" s="31">
        <f t="shared" si="1"/>
        <v>-1444472</v>
      </c>
      <c r="K27" s="31">
        <f t="shared" si="1"/>
        <v>-412949</v>
      </c>
      <c r="L27" s="31">
        <f t="shared" si="1"/>
        <v>-1701791</v>
      </c>
      <c r="M27" s="31">
        <f t="shared" si="1"/>
        <v>-9929295</v>
      </c>
      <c r="N27" s="31">
        <f t="shared" si="1"/>
        <v>-12044035</v>
      </c>
      <c r="O27" s="31">
        <f t="shared" si="1"/>
        <v>-8555</v>
      </c>
      <c r="P27" s="31">
        <f t="shared" si="1"/>
        <v>-20134</v>
      </c>
      <c r="Q27" s="31">
        <f t="shared" si="1"/>
        <v>-1901396</v>
      </c>
      <c r="R27" s="31">
        <f t="shared" si="1"/>
        <v>-1930085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-15418592</v>
      </c>
      <c r="X27" s="31">
        <f t="shared" si="1"/>
        <v>-29870793</v>
      </c>
      <c r="Y27" s="31">
        <f t="shared" si="1"/>
        <v>14452201</v>
      </c>
      <c r="Z27" s="32">
        <f>+IF(X27&lt;&gt;0,+(Y27/X27)*100,0)</f>
        <v>-48.382381411835965</v>
      </c>
      <c r="AA27" s="33">
        <f>SUM(AA21:AA26)</f>
        <v>-46769799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4044</v>
      </c>
      <c r="H33" s="40">
        <v>-7030</v>
      </c>
      <c r="I33" s="40">
        <v>-2519</v>
      </c>
      <c r="J33" s="40">
        <v>-5505</v>
      </c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>
        <v>-5505</v>
      </c>
      <c r="X33" s="40"/>
      <c r="Y33" s="23">
        <v>-5505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4044</v>
      </c>
      <c r="H36" s="31">
        <f t="shared" si="2"/>
        <v>-7030</v>
      </c>
      <c r="I36" s="31">
        <f t="shared" si="2"/>
        <v>-2519</v>
      </c>
      <c r="J36" s="31">
        <f t="shared" si="2"/>
        <v>-5505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-5505</v>
      </c>
      <c r="X36" s="31">
        <f t="shared" si="2"/>
        <v>0</v>
      </c>
      <c r="Y36" s="31">
        <f t="shared" si="2"/>
        <v>-5505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2669877</v>
      </c>
      <c r="D38" s="35">
        <f>+D17+D27+D36</f>
        <v>0</v>
      </c>
      <c r="E38" s="36">
        <f t="shared" si="3"/>
        <v>-17803716</v>
      </c>
      <c r="F38" s="37">
        <f t="shared" si="3"/>
        <v>-12832716</v>
      </c>
      <c r="G38" s="37">
        <f t="shared" si="3"/>
        <v>37813074</v>
      </c>
      <c r="H38" s="37">
        <f t="shared" si="3"/>
        <v>-11193307</v>
      </c>
      <c r="I38" s="37">
        <f t="shared" si="3"/>
        <v>8463244</v>
      </c>
      <c r="J38" s="37">
        <f t="shared" si="3"/>
        <v>35083011</v>
      </c>
      <c r="K38" s="37">
        <f t="shared" si="3"/>
        <v>-2551371</v>
      </c>
      <c r="L38" s="37">
        <f t="shared" si="3"/>
        <v>-5582231</v>
      </c>
      <c r="M38" s="37">
        <f t="shared" si="3"/>
        <v>-1711081</v>
      </c>
      <c r="N38" s="37">
        <f t="shared" si="3"/>
        <v>-9844683</v>
      </c>
      <c r="O38" s="37">
        <f t="shared" si="3"/>
        <v>14154058</v>
      </c>
      <c r="P38" s="37">
        <f t="shared" si="3"/>
        <v>-2846252</v>
      </c>
      <c r="Q38" s="37">
        <f t="shared" si="3"/>
        <v>21090319</v>
      </c>
      <c r="R38" s="37">
        <f t="shared" si="3"/>
        <v>32398125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57636453</v>
      </c>
      <c r="X38" s="37">
        <f t="shared" si="3"/>
        <v>-22436599</v>
      </c>
      <c r="Y38" s="37">
        <f t="shared" si="3"/>
        <v>80073052</v>
      </c>
      <c r="Z38" s="38">
        <f>+IF(X38&lt;&gt;0,+(Y38/X38)*100,0)</f>
        <v>-356.8858720521769</v>
      </c>
      <c r="AA38" s="39">
        <f>+AA17+AA27+AA36</f>
        <v>-12832716</v>
      </c>
    </row>
    <row r="39" spans="1:27" ht="12.75">
      <c r="A39" s="26" t="s">
        <v>59</v>
      </c>
      <c r="B39" s="20"/>
      <c r="C39" s="35">
        <v>6636361</v>
      </c>
      <c r="D39" s="35"/>
      <c r="E39" s="36">
        <v>6636361</v>
      </c>
      <c r="F39" s="37">
        <v>6636361</v>
      </c>
      <c r="G39" s="37">
        <v>9268345</v>
      </c>
      <c r="H39" s="37">
        <v>47081419</v>
      </c>
      <c r="I39" s="37">
        <v>35888112</v>
      </c>
      <c r="J39" s="37">
        <v>9268345</v>
      </c>
      <c r="K39" s="37">
        <v>44351356</v>
      </c>
      <c r="L39" s="37">
        <v>41799985</v>
      </c>
      <c r="M39" s="37">
        <v>36217754</v>
      </c>
      <c r="N39" s="37">
        <v>44351356</v>
      </c>
      <c r="O39" s="37">
        <v>34506673</v>
      </c>
      <c r="P39" s="37">
        <v>48660731</v>
      </c>
      <c r="Q39" s="37">
        <v>45814479</v>
      </c>
      <c r="R39" s="37">
        <v>34506673</v>
      </c>
      <c r="S39" s="37"/>
      <c r="T39" s="37"/>
      <c r="U39" s="37"/>
      <c r="V39" s="37"/>
      <c r="W39" s="37">
        <v>9268345</v>
      </c>
      <c r="X39" s="37">
        <v>6636361</v>
      </c>
      <c r="Y39" s="37">
        <v>2631984</v>
      </c>
      <c r="Z39" s="38">
        <v>39.66</v>
      </c>
      <c r="AA39" s="39">
        <v>6636361</v>
      </c>
    </row>
    <row r="40" spans="1:27" ht="12.75">
      <c r="A40" s="45" t="s">
        <v>60</v>
      </c>
      <c r="B40" s="46"/>
      <c r="C40" s="47">
        <v>9306238</v>
      </c>
      <c r="D40" s="47"/>
      <c r="E40" s="48">
        <v>-11167355</v>
      </c>
      <c r="F40" s="49">
        <v>-6196355</v>
      </c>
      <c r="G40" s="49">
        <v>47081419</v>
      </c>
      <c r="H40" s="49">
        <v>35888112</v>
      </c>
      <c r="I40" s="49">
        <v>44351356</v>
      </c>
      <c r="J40" s="49">
        <v>44351356</v>
      </c>
      <c r="K40" s="49">
        <v>41799985</v>
      </c>
      <c r="L40" s="49">
        <v>36217754</v>
      </c>
      <c r="M40" s="49">
        <v>34506673</v>
      </c>
      <c r="N40" s="49">
        <v>34506673</v>
      </c>
      <c r="O40" s="49">
        <v>48660731</v>
      </c>
      <c r="P40" s="49">
        <v>45814479</v>
      </c>
      <c r="Q40" s="49">
        <v>66904798</v>
      </c>
      <c r="R40" s="49">
        <v>66904798</v>
      </c>
      <c r="S40" s="49"/>
      <c r="T40" s="49"/>
      <c r="U40" s="49"/>
      <c r="V40" s="49"/>
      <c r="W40" s="49">
        <v>66904798</v>
      </c>
      <c r="X40" s="49">
        <v>-15800238</v>
      </c>
      <c r="Y40" s="49">
        <v>82705036</v>
      </c>
      <c r="Z40" s="50">
        <v>-523.44</v>
      </c>
      <c r="AA40" s="51">
        <v>-6196355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1052298</v>
      </c>
      <c r="D6" s="21"/>
      <c r="E6" s="22">
        <v>2174004</v>
      </c>
      <c r="F6" s="23">
        <v>14868598</v>
      </c>
      <c r="G6" s="23">
        <v>73085</v>
      </c>
      <c r="H6" s="23">
        <v>271869</v>
      </c>
      <c r="I6" s="23">
        <v>12888</v>
      </c>
      <c r="J6" s="23">
        <v>357842</v>
      </c>
      <c r="K6" s="23">
        <v>205227</v>
      </c>
      <c r="L6" s="23">
        <v>187672</v>
      </c>
      <c r="M6" s="23">
        <v>260429</v>
      </c>
      <c r="N6" s="23">
        <v>653328</v>
      </c>
      <c r="O6" s="23">
        <v>44483</v>
      </c>
      <c r="P6" s="23">
        <v>40473</v>
      </c>
      <c r="Q6" s="23">
        <v>7089539</v>
      </c>
      <c r="R6" s="23">
        <v>7174495</v>
      </c>
      <c r="S6" s="23"/>
      <c r="T6" s="23"/>
      <c r="U6" s="23"/>
      <c r="V6" s="23"/>
      <c r="W6" s="23">
        <v>8185665</v>
      </c>
      <c r="X6" s="23">
        <v>7916989</v>
      </c>
      <c r="Y6" s="23">
        <v>268676</v>
      </c>
      <c r="Z6" s="24">
        <v>3.39</v>
      </c>
      <c r="AA6" s="25">
        <v>14868598</v>
      </c>
    </row>
    <row r="7" spans="1:27" ht="12.75">
      <c r="A7" s="26" t="s">
        <v>34</v>
      </c>
      <c r="B7" s="20"/>
      <c r="C7" s="21">
        <v>2648989</v>
      </c>
      <c r="D7" s="21"/>
      <c r="E7" s="22">
        <v>3126096</v>
      </c>
      <c r="F7" s="23">
        <v>2224771</v>
      </c>
      <c r="G7" s="23">
        <v>183691</v>
      </c>
      <c r="H7" s="23">
        <v>145819</v>
      </c>
      <c r="I7" s="23">
        <v>45052</v>
      </c>
      <c r="J7" s="23">
        <v>374562</v>
      </c>
      <c r="K7" s="23">
        <v>146818</v>
      </c>
      <c r="L7" s="23">
        <v>92653</v>
      </c>
      <c r="M7" s="23">
        <v>108990</v>
      </c>
      <c r="N7" s="23">
        <v>348461</v>
      </c>
      <c r="O7" s="23">
        <v>117196</v>
      </c>
      <c r="P7" s="23">
        <v>128089</v>
      </c>
      <c r="Q7" s="23">
        <v>133426</v>
      </c>
      <c r="R7" s="23">
        <v>378711</v>
      </c>
      <c r="S7" s="23"/>
      <c r="T7" s="23"/>
      <c r="U7" s="23"/>
      <c r="V7" s="23"/>
      <c r="W7" s="23">
        <v>1101734</v>
      </c>
      <c r="X7" s="23">
        <v>1423528</v>
      </c>
      <c r="Y7" s="23">
        <v>-321794</v>
      </c>
      <c r="Z7" s="24">
        <v>-22.61</v>
      </c>
      <c r="AA7" s="25">
        <v>2224771</v>
      </c>
    </row>
    <row r="8" spans="1:27" ht="12.75">
      <c r="A8" s="26" t="s">
        <v>35</v>
      </c>
      <c r="B8" s="20"/>
      <c r="C8" s="21">
        <v>174106996</v>
      </c>
      <c r="D8" s="21"/>
      <c r="E8" s="22">
        <v>9935964</v>
      </c>
      <c r="F8" s="23">
        <v>46976623</v>
      </c>
      <c r="G8" s="23">
        <v>14804031</v>
      </c>
      <c r="H8" s="23">
        <v>3413206</v>
      </c>
      <c r="I8" s="23">
        <v>15886867</v>
      </c>
      <c r="J8" s="23">
        <v>34104104</v>
      </c>
      <c r="K8" s="23">
        <v>5248149</v>
      </c>
      <c r="L8" s="23">
        <v>761846</v>
      </c>
      <c r="M8" s="23">
        <v>5713456</v>
      </c>
      <c r="N8" s="23">
        <v>11723451</v>
      </c>
      <c r="O8" s="23">
        <v>5471668</v>
      </c>
      <c r="P8" s="23">
        <v>2414637</v>
      </c>
      <c r="Q8" s="23">
        <v>10197305</v>
      </c>
      <c r="R8" s="23">
        <v>18083610</v>
      </c>
      <c r="S8" s="23"/>
      <c r="T8" s="23"/>
      <c r="U8" s="23"/>
      <c r="V8" s="23"/>
      <c r="W8" s="23">
        <v>63911165</v>
      </c>
      <c r="X8" s="23">
        <v>29021734</v>
      </c>
      <c r="Y8" s="23">
        <v>34889431</v>
      </c>
      <c r="Z8" s="24">
        <v>120.22</v>
      </c>
      <c r="AA8" s="25">
        <v>46976623</v>
      </c>
    </row>
    <row r="9" spans="1:27" ht="12.75">
      <c r="A9" s="26" t="s">
        <v>36</v>
      </c>
      <c r="B9" s="20"/>
      <c r="C9" s="21">
        <v>339291000</v>
      </c>
      <c r="D9" s="21"/>
      <c r="E9" s="22">
        <v>342061200</v>
      </c>
      <c r="F9" s="23">
        <v>336186000</v>
      </c>
      <c r="G9" s="23">
        <v>138149000</v>
      </c>
      <c r="H9" s="23">
        <v>2186000</v>
      </c>
      <c r="I9" s="23"/>
      <c r="J9" s="23">
        <v>140335000</v>
      </c>
      <c r="K9" s="23">
        <v>11400000</v>
      </c>
      <c r="L9" s="23">
        <v>1009000</v>
      </c>
      <c r="M9" s="23">
        <v>83296000</v>
      </c>
      <c r="N9" s="23">
        <v>95705000</v>
      </c>
      <c r="O9" s="23"/>
      <c r="P9" s="23">
        <v>674000</v>
      </c>
      <c r="Q9" s="23">
        <v>88329000</v>
      </c>
      <c r="R9" s="23">
        <v>89003000</v>
      </c>
      <c r="S9" s="23"/>
      <c r="T9" s="23"/>
      <c r="U9" s="23"/>
      <c r="V9" s="23"/>
      <c r="W9" s="23">
        <v>325043000</v>
      </c>
      <c r="X9" s="23">
        <v>336186000</v>
      </c>
      <c r="Y9" s="23">
        <v>-11143000</v>
      </c>
      <c r="Z9" s="24">
        <v>-3.31</v>
      </c>
      <c r="AA9" s="25">
        <v>336186000</v>
      </c>
    </row>
    <row r="10" spans="1:27" ht="12.75">
      <c r="A10" s="26" t="s">
        <v>37</v>
      </c>
      <c r="B10" s="20"/>
      <c r="C10" s="21">
        <v>89139000</v>
      </c>
      <c r="D10" s="21"/>
      <c r="E10" s="22">
        <v>113628801</v>
      </c>
      <c r="F10" s="23">
        <v>117504000</v>
      </c>
      <c r="G10" s="23">
        <v>51020000</v>
      </c>
      <c r="H10" s="23"/>
      <c r="I10" s="23"/>
      <c r="J10" s="23">
        <v>51020000</v>
      </c>
      <c r="K10" s="23"/>
      <c r="L10" s="23"/>
      <c r="M10" s="23">
        <v>48850000</v>
      </c>
      <c r="N10" s="23">
        <v>48850000</v>
      </c>
      <c r="O10" s="23"/>
      <c r="P10" s="23"/>
      <c r="Q10" s="23">
        <v>17634000</v>
      </c>
      <c r="R10" s="23">
        <v>17634000</v>
      </c>
      <c r="S10" s="23"/>
      <c r="T10" s="23"/>
      <c r="U10" s="23"/>
      <c r="V10" s="23"/>
      <c r="W10" s="23">
        <v>117504000</v>
      </c>
      <c r="X10" s="23">
        <v>117504000</v>
      </c>
      <c r="Y10" s="23"/>
      <c r="Z10" s="24"/>
      <c r="AA10" s="25">
        <v>117504000</v>
      </c>
    </row>
    <row r="11" spans="1:27" ht="12.75">
      <c r="A11" s="26" t="s">
        <v>38</v>
      </c>
      <c r="B11" s="20"/>
      <c r="C11" s="21">
        <v>10066428</v>
      </c>
      <c r="D11" s="21"/>
      <c r="E11" s="22">
        <v>12130536</v>
      </c>
      <c r="F11" s="23">
        <v>5774779</v>
      </c>
      <c r="G11" s="23">
        <v>9825</v>
      </c>
      <c r="H11" s="23">
        <v>15193</v>
      </c>
      <c r="I11" s="23">
        <v>1076625</v>
      </c>
      <c r="J11" s="23">
        <v>1101643</v>
      </c>
      <c r="K11" s="23">
        <v>320493</v>
      </c>
      <c r="L11" s="23">
        <v>689999</v>
      </c>
      <c r="M11" s="23">
        <v>87664</v>
      </c>
      <c r="N11" s="23">
        <v>1098156</v>
      </c>
      <c r="O11" s="23">
        <v>2959155</v>
      </c>
      <c r="P11" s="23">
        <v>136613</v>
      </c>
      <c r="Q11" s="23">
        <v>14839</v>
      </c>
      <c r="R11" s="23">
        <v>3110607</v>
      </c>
      <c r="S11" s="23"/>
      <c r="T11" s="23"/>
      <c r="U11" s="23"/>
      <c r="V11" s="23"/>
      <c r="W11" s="23">
        <v>5310406</v>
      </c>
      <c r="X11" s="23">
        <v>4048468</v>
      </c>
      <c r="Y11" s="23">
        <v>1261938</v>
      </c>
      <c r="Z11" s="24">
        <v>31.17</v>
      </c>
      <c r="AA11" s="25">
        <v>5774779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-476282010</v>
      </c>
      <c r="D14" s="21"/>
      <c r="E14" s="22">
        <v>-335348304</v>
      </c>
      <c r="F14" s="23">
        <v>-390140757</v>
      </c>
      <c r="G14" s="23">
        <v>-35434315</v>
      </c>
      <c r="H14" s="23">
        <v>-28914136</v>
      </c>
      <c r="I14" s="23">
        <v>-38766543</v>
      </c>
      <c r="J14" s="23">
        <v>-103114994</v>
      </c>
      <c r="K14" s="23">
        <v>-27535744</v>
      </c>
      <c r="L14" s="23">
        <v>-24539857</v>
      </c>
      <c r="M14" s="23">
        <v>-35161951</v>
      </c>
      <c r="N14" s="23">
        <v>-87237552</v>
      </c>
      <c r="O14" s="23">
        <v>-28184697</v>
      </c>
      <c r="P14" s="23">
        <v>-28250485</v>
      </c>
      <c r="Q14" s="23">
        <v>-43219181</v>
      </c>
      <c r="R14" s="23">
        <v>-99654363</v>
      </c>
      <c r="S14" s="23"/>
      <c r="T14" s="23"/>
      <c r="U14" s="23"/>
      <c r="V14" s="23"/>
      <c r="W14" s="23">
        <v>-290006909</v>
      </c>
      <c r="X14" s="23">
        <v>-290159763</v>
      </c>
      <c r="Y14" s="23">
        <v>152854</v>
      </c>
      <c r="Z14" s="24">
        <v>-0.05</v>
      </c>
      <c r="AA14" s="25">
        <v>-390140757</v>
      </c>
    </row>
    <row r="15" spans="1:27" ht="12.75">
      <c r="A15" s="26" t="s">
        <v>42</v>
      </c>
      <c r="B15" s="20"/>
      <c r="C15" s="21">
        <v>-395605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>
        <v>-58070145</v>
      </c>
      <c r="D16" s="21"/>
      <c r="E16" s="22">
        <v>-20932080</v>
      </c>
      <c r="F16" s="23">
        <v>-27773984</v>
      </c>
      <c r="G16" s="23"/>
      <c r="H16" s="23"/>
      <c r="I16" s="23"/>
      <c r="J16" s="23"/>
      <c r="K16" s="23"/>
      <c r="L16" s="23"/>
      <c r="M16" s="23">
        <v>-3227282</v>
      </c>
      <c r="N16" s="23">
        <v>-3227282</v>
      </c>
      <c r="O16" s="23">
        <v>-3304195</v>
      </c>
      <c r="P16" s="23">
        <v>-3737785</v>
      </c>
      <c r="Q16" s="23">
        <v>-3834550</v>
      </c>
      <c r="R16" s="23">
        <v>-10876530</v>
      </c>
      <c r="S16" s="23"/>
      <c r="T16" s="23"/>
      <c r="U16" s="23"/>
      <c r="V16" s="23"/>
      <c r="W16" s="23">
        <v>-14103812</v>
      </c>
      <c r="X16" s="23">
        <v>-15500633</v>
      </c>
      <c r="Y16" s="23">
        <v>1396821</v>
      </c>
      <c r="Z16" s="24">
        <v>-9.01</v>
      </c>
      <c r="AA16" s="25">
        <v>-27773984</v>
      </c>
    </row>
    <row r="17" spans="1:27" ht="12.75">
      <c r="A17" s="27" t="s">
        <v>44</v>
      </c>
      <c r="B17" s="28"/>
      <c r="C17" s="29">
        <f aca="true" t="shared" si="0" ref="C17:Y17">SUM(C6:C16)</f>
        <v>81556951</v>
      </c>
      <c r="D17" s="29">
        <f>SUM(D6:D16)</f>
        <v>0</v>
      </c>
      <c r="E17" s="30">
        <f t="shared" si="0"/>
        <v>126776217</v>
      </c>
      <c r="F17" s="31">
        <f t="shared" si="0"/>
        <v>105620030</v>
      </c>
      <c r="G17" s="31">
        <f t="shared" si="0"/>
        <v>168805317</v>
      </c>
      <c r="H17" s="31">
        <f t="shared" si="0"/>
        <v>-22882049</v>
      </c>
      <c r="I17" s="31">
        <f t="shared" si="0"/>
        <v>-21745111</v>
      </c>
      <c r="J17" s="31">
        <f t="shared" si="0"/>
        <v>124178157</v>
      </c>
      <c r="K17" s="31">
        <f t="shared" si="0"/>
        <v>-10215057</v>
      </c>
      <c r="L17" s="31">
        <f t="shared" si="0"/>
        <v>-21798687</v>
      </c>
      <c r="M17" s="31">
        <f t="shared" si="0"/>
        <v>99927306</v>
      </c>
      <c r="N17" s="31">
        <f t="shared" si="0"/>
        <v>67913562</v>
      </c>
      <c r="O17" s="31">
        <f t="shared" si="0"/>
        <v>-22896390</v>
      </c>
      <c r="P17" s="31">
        <f t="shared" si="0"/>
        <v>-28594458</v>
      </c>
      <c r="Q17" s="31">
        <f t="shared" si="0"/>
        <v>76344378</v>
      </c>
      <c r="R17" s="31">
        <f t="shared" si="0"/>
        <v>24853530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216945249</v>
      </c>
      <c r="X17" s="31">
        <f t="shared" si="0"/>
        <v>190440323</v>
      </c>
      <c r="Y17" s="31">
        <f t="shared" si="0"/>
        <v>26504926</v>
      </c>
      <c r="Z17" s="32">
        <f>+IF(X17&lt;&gt;0,+(Y17/X17)*100,0)</f>
        <v>13.917706913362041</v>
      </c>
      <c r="AA17" s="33">
        <f>SUM(AA6:AA16)</f>
        <v>105620030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5239945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-104405369</v>
      </c>
      <c r="D26" s="21"/>
      <c r="E26" s="22">
        <v>-135671785</v>
      </c>
      <c r="F26" s="23">
        <v>-186925107</v>
      </c>
      <c r="G26" s="23">
        <v>-21911503</v>
      </c>
      <c r="H26" s="23">
        <v>-4991981</v>
      </c>
      <c r="I26" s="23">
        <v>-1818521</v>
      </c>
      <c r="J26" s="23">
        <v>-28722005</v>
      </c>
      <c r="K26" s="23">
        <v>-5961009</v>
      </c>
      <c r="L26" s="23">
        <v>-18234988</v>
      </c>
      <c r="M26" s="23">
        <v>-19820481</v>
      </c>
      <c r="N26" s="23">
        <v>-44016478</v>
      </c>
      <c r="O26" s="23"/>
      <c r="P26" s="23">
        <v>-5598843</v>
      </c>
      <c r="Q26" s="23">
        <v>-3027325</v>
      </c>
      <c r="R26" s="23">
        <v>-8626168</v>
      </c>
      <c r="S26" s="23"/>
      <c r="T26" s="23"/>
      <c r="U26" s="23"/>
      <c r="V26" s="23"/>
      <c r="W26" s="23">
        <v>-81364651</v>
      </c>
      <c r="X26" s="23">
        <v>-129831795</v>
      </c>
      <c r="Y26" s="23">
        <v>48467144</v>
      </c>
      <c r="Z26" s="24">
        <v>-37.33</v>
      </c>
      <c r="AA26" s="25">
        <v>-186925107</v>
      </c>
    </row>
    <row r="27" spans="1:27" ht="12.75">
      <c r="A27" s="27" t="s">
        <v>51</v>
      </c>
      <c r="B27" s="28"/>
      <c r="C27" s="29">
        <f aca="true" t="shared" si="1" ref="C27:Y27">SUM(C21:C26)</f>
        <v>-99165424</v>
      </c>
      <c r="D27" s="29">
        <f>SUM(D21:D26)</f>
        <v>0</v>
      </c>
      <c r="E27" s="30">
        <f t="shared" si="1"/>
        <v>-135671785</v>
      </c>
      <c r="F27" s="31">
        <f t="shared" si="1"/>
        <v>-186925107</v>
      </c>
      <c r="G27" s="31">
        <f t="shared" si="1"/>
        <v>-21911503</v>
      </c>
      <c r="H27" s="31">
        <f t="shared" si="1"/>
        <v>-4991981</v>
      </c>
      <c r="I27" s="31">
        <f t="shared" si="1"/>
        <v>-1818521</v>
      </c>
      <c r="J27" s="31">
        <f t="shared" si="1"/>
        <v>-28722005</v>
      </c>
      <c r="K27" s="31">
        <f t="shared" si="1"/>
        <v>-5961009</v>
      </c>
      <c r="L27" s="31">
        <f t="shared" si="1"/>
        <v>-18234988</v>
      </c>
      <c r="M27" s="31">
        <f t="shared" si="1"/>
        <v>-19820481</v>
      </c>
      <c r="N27" s="31">
        <f t="shared" si="1"/>
        <v>-44016478</v>
      </c>
      <c r="O27" s="31">
        <f t="shared" si="1"/>
        <v>0</v>
      </c>
      <c r="P27" s="31">
        <f t="shared" si="1"/>
        <v>-5598843</v>
      </c>
      <c r="Q27" s="31">
        <f t="shared" si="1"/>
        <v>-3027325</v>
      </c>
      <c r="R27" s="31">
        <f t="shared" si="1"/>
        <v>-8626168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-81364651</v>
      </c>
      <c r="X27" s="31">
        <f t="shared" si="1"/>
        <v>-129831795</v>
      </c>
      <c r="Y27" s="31">
        <f t="shared" si="1"/>
        <v>48467144</v>
      </c>
      <c r="Z27" s="32">
        <f>+IF(X27&lt;&gt;0,+(Y27/X27)*100,0)</f>
        <v>-37.3307201059648</v>
      </c>
      <c r="AA27" s="33">
        <f>SUM(AA21:AA26)</f>
        <v>-186925107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-17608473</v>
      </c>
      <c r="D38" s="35">
        <f>+D17+D27+D36</f>
        <v>0</v>
      </c>
      <c r="E38" s="36">
        <f t="shared" si="3"/>
        <v>-8895568</v>
      </c>
      <c r="F38" s="37">
        <f t="shared" si="3"/>
        <v>-81305077</v>
      </c>
      <c r="G38" s="37">
        <f t="shared" si="3"/>
        <v>146893814</v>
      </c>
      <c r="H38" s="37">
        <f t="shared" si="3"/>
        <v>-27874030</v>
      </c>
      <c r="I38" s="37">
        <f t="shared" si="3"/>
        <v>-23563632</v>
      </c>
      <c r="J38" s="37">
        <f t="shared" si="3"/>
        <v>95456152</v>
      </c>
      <c r="K38" s="37">
        <f t="shared" si="3"/>
        <v>-16176066</v>
      </c>
      <c r="L38" s="37">
        <f t="shared" si="3"/>
        <v>-40033675</v>
      </c>
      <c r="M38" s="37">
        <f t="shared" si="3"/>
        <v>80106825</v>
      </c>
      <c r="N38" s="37">
        <f t="shared" si="3"/>
        <v>23897084</v>
      </c>
      <c r="O38" s="37">
        <f t="shared" si="3"/>
        <v>-22896390</v>
      </c>
      <c r="P38" s="37">
        <f t="shared" si="3"/>
        <v>-34193301</v>
      </c>
      <c r="Q38" s="37">
        <f t="shared" si="3"/>
        <v>73317053</v>
      </c>
      <c r="R38" s="37">
        <f t="shared" si="3"/>
        <v>16227362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135580598</v>
      </c>
      <c r="X38" s="37">
        <f t="shared" si="3"/>
        <v>60608528</v>
      </c>
      <c r="Y38" s="37">
        <f t="shared" si="3"/>
        <v>74972070</v>
      </c>
      <c r="Z38" s="38">
        <f>+IF(X38&lt;&gt;0,+(Y38/X38)*100,0)</f>
        <v>123.69887947121896</v>
      </c>
      <c r="AA38" s="39">
        <f>+AA17+AA27+AA36</f>
        <v>-81305077</v>
      </c>
    </row>
    <row r="39" spans="1:27" ht="12.75">
      <c r="A39" s="26" t="s">
        <v>59</v>
      </c>
      <c r="B39" s="20"/>
      <c r="C39" s="35">
        <v>86440151</v>
      </c>
      <c r="D39" s="35"/>
      <c r="E39" s="36">
        <v>35845981</v>
      </c>
      <c r="F39" s="37">
        <v>68831678</v>
      </c>
      <c r="G39" s="37">
        <v>66452774</v>
      </c>
      <c r="H39" s="37">
        <v>213346588</v>
      </c>
      <c r="I39" s="37">
        <v>185472558</v>
      </c>
      <c r="J39" s="37">
        <v>66452774</v>
      </c>
      <c r="K39" s="37">
        <v>161908926</v>
      </c>
      <c r="L39" s="37">
        <v>145732860</v>
      </c>
      <c r="M39" s="37">
        <v>105699185</v>
      </c>
      <c r="N39" s="37">
        <v>161908926</v>
      </c>
      <c r="O39" s="37">
        <v>185806010</v>
      </c>
      <c r="P39" s="37">
        <v>162909620</v>
      </c>
      <c r="Q39" s="37">
        <v>128716319</v>
      </c>
      <c r="R39" s="37">
        <v>185806010</v>
      </c>
      <c r="S39" s="37"/>
      <c r="T39" s="37"/>
      <c r="U39" s="37"/>
      <c r="V39" s="37"/>
      <c r="W39" s="37">
        <v>66452774</v>
      </c>
      <c r="X39" s="37">
        <v>68831678</v>
      </c>
      <c r="Y39" s="37">
        <v>-2378904</v>
      </c>
      <c r="Z39" s="38">
        <v>-3.46</v>
      </c>
      <c r="AA39" s="39">
        <v>68831678</v>
      </c>
    </row>
    <row r="40" spans="1:27" ht="12.75">
      <c r="A40" s="45" t="s">
        <v>60</v>
      </c>
      <c r="B40" s="46"/>
      <c r="C40" s="47">
        <v>68831678</v>
      </c>
      <c r="D40" s="47"/>
      <c r="E40" s="48">
        <v>26950410</v>
      </c>
      <c r="F40" s="49">
        <v>-12473399</v>
      </c>
      <c r="G40" s="49">
        <v>213346588</v>
      </c>
      <c r="H40" s="49">
        <v>185472558</v>
      </c>
      <c r="I40" s="49">
        <v>161908926</v>
      </c>
      <c r="J40" s="49">
        <v>161908926</v>
      </c>
      <c r="K40" s="49">
        <v>145732860</v>
      </c>
      <c r="L40" s="49">
        <v>105699185</v>
      </c>
      <c r="M40" s="49">
        <v>185806010</v>
      </c>
      <c r="N40" s="49">
        <v>185806010</v>
      </c>
      <c r="O40" s="49">
        <v>162909620</v>
      </c>
      <c r="P40" s="49">
        <v>128716319</v>
      </c>
      <c r="Q40" s="49">
        <v>202033372</v>
      </c>
      <c r="R40" s="49">
        <v>202033372</v>
      </c>
      <c r="S40" s="49"/>
      <c r="T40" s="49"/>
      <c r="U40" s="49"/>
      <c r="V40" s="49"/>
      <c r="W40" s="49">
        <v>202033372</v>
      </c>
      <c r="X40" s="49">
        <v>129440206</v>
      </c>
      <c r="Y40" s="49">
        <v>72593166</v>
      </c>
      <c r="Z40" s="50">
        <v>56.08</v>
      </c>
      <c r="AA40" s="51">
        <v>-12473399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27366000</v>
      </c>
      <c r="F6" s="23">
        <v>24688778</v>
      </c>
      <c r="G6" s="23">
        <v>32110</v>
      </c>
      <c r="H6" s="23">
        <v>2741000</v>
      </c>
      <c r="I6" s="23">
        <v>2741152</v>
      </c>
      <c r="J6" s="23">
        <v>5514262</v>
      </c>
      <c r="K6" s="23">
        <v>2763828</v>
      </c>
      <c r="L6" s="23">
        <v>374593</v>
      </c>
      <c r="M6" s="23">
        <v>20761</v>
      </c>
      <c r="N6" s="23">
        <v>3159182</v>
      </c>
      <c r="O6" s="23">
        <v>2764000</v>
      </c>
      <c r="P6" s="23">
        <v>2763826</v>
      </c>
      <c r="Q6" s="23">
        <v>2763809</v>
      </c>
      <c r="R6" s="23">
        <v>8291635</v>
      </c>
      <c r="S6" s="23"/>
      <c r="T6" s="23"/>
      <c r="U6" s="23"/>
      <c r="V6" s="23"/>
      <c r="W6" s="23">
        <v>16965079</v>
      </c>
      <c r="X6" s="23">
        <v>18540128</v>
      </c>
      <c r="Y6" s="23">
        <v>-1575049</v>
      </c>
      <c r="Z6" s="24">
        <v>-8.5</v>
      </c>
      <c r="AA6" s="25">
        <v>24688778</v>
      </c>
    </row>
    <row r="7" spans="1:27" ht="12.75">
      <c r="A7" s="26" t="s">
        <v>34</v>
      </c>
      <c r="B7" s="20"/>
      <c r="C7" s="21">
        <v>41848065</v>
      </c>
      <c r="D7" s="21"/>
      <c r="E7" s="22">
        <v>27026988</v>
      </c>
      <c r="F7" s="23">
        <v>23161076</v>
      </c>
      <c r="G7" s="23">
        <v>17093870</v>
      </c>
      <c r="H7" s="23">
        <v>6596000</v>
      </c>
      <c r="I7" s="23">
        <v>12545915</v>
      </c>
      <c r="J7" s="23">
        <v>36235785</v>
      </c>
      <c r="K7" s="23">
        <v>7159203</v>
      </c>
      <c r="L7" s="23">
        <v>5879585</v>
      </c>
      <c r="M7" s="23">
        <v>653842</v>
      </c>
      <c r="N7" s="23">
        <v>13692630</v>
      </c>
      <c r="O7" s="23">
        <v>5631000</v>
      </c>
      <c r="P7" s="23">
        <v>5630793</v>
      </c>
      <c r="Q7" s="23">
        <v>348810</v>
      </c>
      <c r="R7" s="23">
        <v>11610603</v>
      </c>
      <c r="S7" s="23"/>
      <c r="T7" s="23"/>
      <c r="U7" s="23"/>
      <c r="V7" s="23"/>
      <c r="W7" s="23">
        <v>61539018</v>
      </c>
      <c r="X7" s="23">
        <v>19664742</v>
      </c>
      <c r="Y7" s="23">
        <v>41874276</v>
      </c>
      <c r="Z7" s="24">
        <v>212.94</v>
      </c>
      <c r="AA7" s="25">
        <v>23161076</v>
      </c>
    </row>
    <row r="8" spans="1:27" ht="12.75">
      <c r="A8" s="26" t="s">
        <v>35</v>
      </c>
      <c r="B8" s="20"/>
      <c r="C8" s="21">
        <v>21774328</v>
      </c>
      <c r="D8" s="21"/>
      <c r="E8" s="22">
        <v>49306516</v>
      </c>
      <c r="F8" s="23">
        <v>10733699</v>
      </c>
      <c r="G8" s="23">
        <v>178927</v>
      </c>
      <c r="H8" s="23">
        <v>7047000</v>
      </c>
      <c r="I8" s="23">
        <v>2234000</v>
      </c>
      <c r="J8" s="23">
        <v>9459927</v>
      </c>
      <c r="K8" s="23">
        <v>500135</v>
      </c>
      <c r="L8" s="23">
        <v>453026</v>
      </c>
      <c r="M8" s="23">
        <v>712223</v>
      </c>
      <c r="N8" s="23">
        <v>1665384</v>
      </c>
      <c r="O8" s="23">
        <v>427000</v>
      </c>
      <c r="P8" s="23">
        <v>425981</v>
      </c>
      <c r="Q8" s="23">
        <v>626497</v>
      </c>
      <c r="R8" s="23">
        <v>1479478</v>
      </c>
      <c r="S8" s="23"/>
      <c r="T8" s="23"/>
      <c r="U8" s="23"/>
      <c r="V8" s="23"/>
      <c r="W8" s="23">
        <v>12604789</v>
      </c>
      <c r="X8" s="23">
        <v>10633739</v>
      </c>
      <c r="Y8" s="23">
        <v>1971050</v>
      </c>
      <c r="Z8" s="24">
        <v>18.54</v>
      </c>
      <c r="AA8" s="25">
        <v>10733699</v>
      </c>
    </row>
    <row r="9" spans="1:27" ht="12.75">
      <c r="A9" s="26" t="s">
        <v>36</v>
      </c>
      <c r="B9" s="20"/>
      <c r="C9" s="21">
        <v>338595580</v>
      </c>
      <c r="D9" s="21"/>
      <c r="E9" s="22">
        <v>320490000</v>
      </c>
      <c r="F9" s="23">
        <v>320490000</v>
      </c>
      <c r="G9" s="23">
        <v>131087000</v>
      </c>
      <c r="H9" s="23">
        <v>1625000</v>
      </c>
      <c r="I9" s="23">
        <v>1064000</v>
      </c>
      <c r="J9" s="23">
        <v>133776000</v>
      </c>
      <c r="K9" s="23"/>
      <c r="L9" s="23">
        <v>94601000</v>
      </c>
      <c r="M9" s="23"/>
      <c r="N9" s="23">
        <v>94601000</v>
      </c>
      <c r="O9" s="23"/>
      <c r="P9" s="23"/>
      <c r="Q9" s="23">
        <v>79929000</v>
      </c>
      <c r="R9" s="23">
        <v>79929000</v>
      </c>
      <c r="S9" s="23"/>
      <c r="T9" s="23"/>
      <c r="U9" s="23"/>
      <c r="V9" s="23"/>
      <c r="W9" s="23">
        <v>308306000</v>
      </c>
      <c r="X9" s="23">
        <v>320490000</v>
      </c>
      <c r="Y9" s="23">
        <v>-12184000</v>
      </c>
      <c r="Z9" s="24">
        <v>-3.8</v>
      </c>
      <c r="AA9" s="25">
        <v>320490000</v>
      </c>
    </row>
    <row r="10" spans="1:27" ht="12.75">
      <c r="A10" s="26" t="s">
        <v>37</v>
      </c>
      <c r="B10" s="20"/>
      <c r="C10" s="21">
        <v>131371598</v>
      </c>
      <c r="D10" s="21"/>
      <c r="E10" s="22">
        <v>119102000</v>
      </c>
      <c r="F10" s="23">
        <v>119102000</v>
      </c>
      <c r="G10" s="23"/>
      <c r="H10" s="23">
        <v>37942000</v>
      </c>
      <c r="I10" s="23"/>
      <c r="J10" s="23">
        <v>37942000</v>
      </c>
      <c r="K10" s="23"/>
      <c r="L10" s="23"/>
      <c r="M10" s="23"/>
      <c r="N10" s="23"/>
      <c r="O10" s="23"/>
      <c r="P10" s="23"/>
      <c r="Q10" s="23">
        <v>27399000</v>
      </c>
      <c r="R10" s="23">
        <v>27399000</v>
      </c>
      <c r="S10" s="23"/>
      <c r="T10" s="23"/>
      <c r="U10" s="23"/>
      <c r="V10" s="23"/>
      <c r="W10" s="23">
        <v>65341000</v>
      </c>
      <c r="X10" s="23">
        <v>119102000</v>
      </c>
      <c r="Y10" s="23">
        <v>-53761000</v>
      </c>
      <c r="Z10" s="24">
        <v>-45.14</v>
      </c>
      <c r="AA10" s="25">
        <v>119102000</v>
      </c>
    </row>
    <row r="11" spans="1:27" ht="12.75">
      <c r="A11" s="26" t="s">
        <v>38</v>
      </c>
      <c r="B11" s="20"/>
      <c r="C11" s="21">
        <v>5750886</v>
      </c>
      <c r="D11" s="21"/>
      <c r="E11" s="22">
        <v>12999996</v>
      </c>
      <c r="F11" s="23">
        <v>6929344</v>
      </c>
      <c r="G11" s="23">
        <v>1395970</v>
      </c>
      <c r="H11" s="23">
        <v>2168000</v>
      </c>
      <c r="I11" s="23">
        <v>2343000</v>
      </c>
      <c r="J11" s="23">
        <v>5906970</v>
      </c>
      <c r="K11" s="23">
        <v>2076890</v>
      </c>
      <c r="L11" s="23">
        <v>3450903</v>
      </c>
      <c r="M11" s="23">
        <v>493224</v>
      </c>
      <c r="N11" s="23">
        <v>6021017</v>
      </c>
      <c r="O11" s="23">
        <v>2001000</v>
      </c>
      <c r="P11" s="23">
        <v>2000777</v>
      </c>
      <c r="Q11" s="23">
        <v>2111889</v>
      </c>
      <c r="R11" s="23">
        <v>6113666</v>
      </c>
      <c r="S11" s="23"/>
      <c r="T11" s="23"/>
      <c r="U11" s="23"/>
      <c r="V11" s="23"/>
      <c r="W11" s="23">
        <v>18041653</v>
      </c>
      <c r="X11" s="23">
        <v>5886344</v>
      </c>
      <c r="Y11" s="23">
        <v>12155309</v>
      </c>
      <c r="Z11" s="24">
        <v>206.5</v>
      </c>
      <c r="AA11" s="25">
        <v>6929344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-429479613</v>
      </c>
      <c r="D14" s="21"/>
      <c r="E14" s="22">
        <v>-417128000</v>
      </c>
      <c r="F14" s="23">
        <v>-368358563</v>
      </c>
      <c r="G14" s="23">
        <v>-25546000</v>
      </c>
      <c r="H14" s="23">
        <v>-37228000</v>
      </c>
      <c r="I14" s="23">
        <v>-49207465</v>
      </c>
      <c r="J14" s="23">
        <v>-111981465</v>
      </c>
      <c r="K14" s="23">
        <v>-26007673</v>
      </c>
      <c r="L14" s="23">
        <v>-28983589</v>
      </c>
      <c r="M14" s="23">
        <v>-44557513</v>
      </c>
      <c r="N14" s="23">
        <v>-99548775</v>
      </c>
      <c r="O14" s="23">
        <v>-25733401</v>
      </c>
      <c r="P14" s="23">
        <v>-25545489</v>
      </c>
      <c r="Q14" s="23">
        <v>-41459184</v>
      </c>
      <c r="R14" s="23">
        <v>-92738074</v>
      </c>
      <c r="S14" s="23"/>
      <c r="T14" s="23"/>
      <c r="U14" s="23"/>
      <c r="V14" s="23"/>
      <c r="W14" s="23">
        <v>-304268314</v>
      </c>
      <c r="X14" s="23">
        <v>-315644185</v>
      </c>
      <c r="Y14" s="23">
        <v>11375871</v>
      </c>
      <c r="Z14" s="24">
        <v>-3.6</v>
      </c>
      <c r="AA14" s="25">
        <v>-368358563</v>
      </c>
    </row>
    <row r="15" spans="1:27" ht="12.75">
      <c r="A15" s="26" t="s">
        <v>42</v>
      </c>
      <c r="B15" s="20"/>
      <c r="C15" s="21">
        <v>-1567545</v>
      </c>
      <c r="D15" s="21"/>
      <c r="E15" s="22">
        <v>-159000</v>
      </c>
      <c r="F15" s="23">
        <v>-192669</v>
      </c>
      <c r="G15" s="23">
        <v>-11000</v>
      </c>
      <c r="H15" s="23">
        <v>-9000</v>
      </c>
      <c r="I15" s="23">
        <v>-29120</v>
      </c>
      <c r="J15" s="23">
        <v>-49120</v>
      </c>
      <c r="K15" s="23">
        <v>-10700</v>
      </c>
      <c r="L15" s="23">
        <v>-12986</v>
      </c>
      <c r="M15" s="23">
        <v>-1446213</v>
      </c>
      <c r="N15" s="23">
        <v>-1469899</v>
      </c>
      <c r="O15" s="23">
        <v>-19010</v>
      </c>
      <c r="P15" s="23">
        <v>-11281</v>
      </c>
      <c r="Q15" s="23">
        <v>-24396</v>
      </c>
      <c r="R15" s="23">
        <v>-54687</v>
      </c>
      <c r="S15" s="23"/>
      <c r="T15" s="23"/>
      <c r="U15" s="23"/>
      <c r="V15" s="23"/>
      <c r="W15" s="23">
        <v>-1573706</v>
      </c>
      <c r="X15" s="23">
        <v>-158669</v>
      </c>
      <c r="Y15" s="23">
        <v>-1415037</v>
      </c>
      <c r="Z15" s="24">
        <v>891.82</v>
      </c>
      <c r="AA15" s="25">
        <v>-192669</v>
      </c>
    </row>
    <row r="16" spans="1:27" ht="12.75">
      <c r="A16" s="26" t="s">
        <v>43</v>
      </c>
      <c r="B16" s="20"/>
      <c r="C16" s="21"/>
      <c r="D16" s="21"/>
      <c r="E16" s="22">
        <v>-13971000</v>
      </c>
      <c r="F16" s="23">
        <v>-5713614</v>
      </c>
      <c r="G16" s="23"/>
      <c r="H16" s="23"/>
      <c r="I16" s="23">
        <v>-255507</v>
      </c>
      <c r="J16" s="23">
        <v>-255507</v>
      </c>
      <c r="K16" s="23"/>
      <c r="L16" s="23">
        <v>-51897</v>
      </c>
      <c r="M16" s="23">
        <v>-23950</v>
      </c>
      <c r="N16" s="23">
        <v>-75847</v>
      </c>
      <c r="O16" s="23"/>
      <c r="P16" s="23"/>
      <c r="Q16" s="23"/>
      <c r="R16" s="23"/>
      <c r="S16" s="23"/>
      <c r="T16" s="23"/>
      <c r="U16" s="23"/>
      <c r="V16" s="23"/>
      <c r="W16" s="23">
        <v>-331354</v>
      </c>
      <c r="X16" s="23">
        <v>-5323614</v>
      </c>
      <c r="Y16" s="23">
        <v>4992260</v>
      </c>
      <c r="Z16" s="24">
        <v>-93.78</v>
      </c>
      <c r="AA16" s="25">
        <v>-5713614</v>
      </c>
    </row>
    <row r="17" spans="1:27" ht="12.75">
      <c r="A17" s="27" t="s">
        <v>44</v>
      </c>
      <c r="B17" s="28"/>
      <c r="C17" s="29">
        <f aca="true" t="shared" si="0" ref="C17:Y17">SUM(C6:C16)</f>
        <v>108293299</v>
      </c>
      <c r="D17" s="29">
        <f>SUM(D6:D16)</f>
        <v>0</v>
      </c>
      <c r="E17" s="30">
        <f t="shared" si="0"/>
        <v>125033500</v>
      </c>
      <c r="F17" s="31">
        <f t="shared" si="0"/>
        <v>130840051</v>
      </c>
      <c r="G17" s="31">
        <f t="shared" si="0"/>
        <v>124230877</v>
      </c>
      <c r="H17" s="31">
        <f t="shared" si="0"/>
        <v>20882000</v>
      </c>
      <c r="I17" s="31">
        <f t="shared" si="0"/>
        <v>-28564025</v>
      </c>
      <c r="J17" s="31">
        <f t="shared" si="0"/>
        <v>116548852</v>
      </c>
      <c r="K17" s="31">
        <f t="shared" si="0"/>
        <v>-13518317</v>
      </c>
      <c r="L17" s="31">
        <f t="shared" si="0"/>
        <v>75710635</v>
      </c>
      <c r="M17" s="31">
        <f t="shared" si="0"/>
        <v>-44147626</v>
      </c>
      <c r="N17" s="31">
        <f t="shared" si="0"/>
        <v>18044692</v>
      </c>
      <c r="O17" s="31">
        <f t="shared" si="0"/>
        <v>-14929411</v>
      </c>
      <c r="P17" s="31">
        <f t="shared" si="0"/>
        <v>-14735393</v>
      </c>
      <c r="Q17" s="31">
        <f t="shared" si="0"/>
        <v>71695425</v>
      </c>
      <c r="R17" s="31">
        <f t="shared" si="0"/>
        <v>42030621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176624165</v>
      </c>
      <c r="X17" s="31">
        <f t="shared" si="0"/>
        <v>173190485</v>
      </c>
      <c r="Y17" s="31">
        <f t="shared" si="0"/>
        <v>3433680</v>
      </c>
      <c r="Z17" s="32">
        <f>+IF(X17&lt;&gt;0,+(Y17/X17)*100,0)</f>
        <v>1.9826031435849378</v>
      </c>
      <c r="AA17" s="33">
        <f>SUM(AA6:AA16)</f>
        <v>130840051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-11403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-117079363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-123602004</v>
      </c>
      <c r="F26" s="23">
        <v>-113023194</v>
      </c>
      <c r="G26" s="23"/>
      <c r="H26" s="23">
        <v>-3776000</v>
      </c>
      <c r="I26" s="23">
        <v>-12164928</v>
      </c>
      <c r="J26" s="23">
        <v>-15940928</v>
      </c>
      <c r="K26" s="23">
        <v>-9061463</v>
      </c>
      <c r="L26" s="23">
        <v>-10541935</v>
      </c>
      <c r="M26" s="23">
        <v>-29666000</v>
      </c>
      <c r="N26" s="23">
        <v>-49269398</v>
      </c>
      <c r="O26" s="23">
        <v>-10911945</v>
      </c>
      <c r="P26" s="23"/>
      <c r="Q26" s="23">
        <v>-1325608</v>
      </c>
      <c r="R26" s="23">
        <v>-12237553</v>
      </c>
      <c r="S26" s="23"/>
      <c r="T26" s="23"/>
      <c r="U26" s="23"/>
      <c r="V26" s="23"/>
      <c r="W26" s="23">
        <v>-77447879</v>
      </c>
      <c r="X26" s="23">
        <v>-91865860</v>
      </c>
      <c r="Y26" s="23">
        <v>14417981</v>
      </c>
      <c r="Z26" s="24">
        <v>-15.69</v>
      </c>
      <c r="AA26" s="25">
        <v>-113023194</v>
      </c>
    </row>
    <row r="27" spans="1:27" ht="12.75">
      <c r="A27" s="27" t="s">
        <v>51</v>
      </c>
      <c r="B27" s="28"/>
      <c r="C27" s="29">
        <f aca="true" t="shared" si="1" ref="C27:Y27">SUM(C21:C26)</f>
        <v>-117090766</v>
      </c>
      <c r="D27" s="29">
        <f>SUM(D21:D26)</f>
        <v>0</v>
      </c>
      <c r="E27" s="30">
        <f t="shared" si="1"/>
        <v>-123602004</v>
      </c>
      <c r="F27" s="31">
        <f t="shared" si="1"/>
        <v>-113023194</v>
      </c>
      <c r="G27" s="31">
        <f t="shared" si="1"/>
        <v>0</v>
      </c>
      <c r="H27" s="31">
        <f t="shared" si="1"/>
        <v>-3776000</v>
      </c>
      <c r="I27" s="31">
        <f t="shared" si="1"/>
        <v>-12164928</v>
      </c>
      <c r="J27" s="31">
        <f t="shared" si="1"/>
        <v>-15940928</v>
      </c>
      <c r="K27" s="31">
        <f t="shared" si="1"/>
        <v>-9061463</v>
      </c>
      <c r="L27" s="31">
        <f t="shared" si="1"/>
        <v>-10541935</v>
      </c>
      <c r="M27" s="31">
        <f t="shared" si="1"/>
        <v>-29666000</v>
      </c>
      <c r="N27" s="31">
        <f t="shared" si="1"/>
        <v>-49269398</v>
      </c>
      <c r="O27" s="31">
        <f t="shared" si="1"/>
        <v>-10911945</v>
      </c>
      <c r="P27" s="31">
        <f t="shared" si="1"/>
        <v>0</v>
      </c>
      <c r="Q27" s="31">
        <f t="shared" si="1"/>
        <v>-1325608</v>
      </c>
      <c r="R27" s="31">
        <f t="shared" si="1"/>
        <v>-12237553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-77447879</v>
      </c>
      <c r="X27" s="31">
        <f t="shared" si="1"/>
        <v>-91865860</v>
      </c>
      <c r="Y27" s="31">
        <f t="shared" si="1"/>
        <v>14417981</v>
      </c>
      <c r="Z27" s="32">
        <f>+IF(X27&lt;&gt;0,+(Y27/X27)*100,0)</f>
        <v>-15.694601890190762</v>
      </c>
      <c r="AA27" s="33">
        <f>SUM(AA21:AA26)</f>
        <v>-113023194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-3781865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-3781865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-12579332</v>
      </c>
      <c r="D38" s="35">
        <f>+D17+D27+D36</f>
        <v>0</v>
      </c>
      <c r="E38" s="36">
        <f t="shared" si="3"/>
        <v>1431496</v>
      </c>
      <c r="F38" s="37">
        <f t="shared" si="3"/>
        <v>17816857</v>
      </c>
      <c r="G38" s="37">
        <f t="shared" si="3"/>
        <v>124230877</v>
      </c>
      <c r="H38" s="37">
        <f t="shared" si="3"/>
        <v>17106000</v>
      </c>
      <c r="I38" s="37">
        <f t="shared" si="3"/>
        <v>-40728953</v>
      </c>
      <c r="J38" s="37">
        <f t="shared" si="3"/>
        <v>100607924</v>
      </c>
      <c r="K38" s="37">
        <f t="shared" si="3"/>
        <v>-22579780</v>
      </c>
      <c r="L38" s="37">
        <f t="shared" si="3"/>
        <v>65168700</v>
      </c>
      <c r="M38" s="37">
        <f t="shared" si="3"/>
        <v>-73813626</v>
      </c>
      <c r="N38" s="37">
        <f t="shared" si="3"/>
        <v>-31224706</v>
      </c>
      <c r="O38" s="37">
        <f t="shared" si="3"/>
        <v>-25841356</v>
      </c>
      <c r="P38" s="37">
        <f t="shared" si="3"/>
        <v>-14735393</v>
      </c>
      <c r="Q38" s="37">
        <f t="shared" si="3"/>
        <v>70369817</v>
      </c>
      <c r="R38" s="37">
        <f t="shared" si="3"/>
        <v>29793068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99176286</v>
      </c>
      <c r="X38" s="37">
        <f t="shared" si="3"/>
        <v>81324625</v>
      </c>
      <c r="Y38" s="37">
        <f t="shared" si="3"/>
        <v>17851661</v>
      </c>
      <c r="Z38" s="38">
        <f>+IF(X38&lt;&gt;0,+(Y38/X38)*100,0)</f>
        <v>21.951113823150123</v>
      </c>
      <c r="AA38" s="39">
        <f>+AA17+AA27+AA36</f>
        <v>17816857</v>
      </c>
    </row>
    <row r="39" spans="1:27" ht="12.75">
      <c r="A39" s="26" t="s">
        <v>59</v>
      </c>
      <c r="B39" s="20"/>
      <c r="C39" s="35">
        <v>15510280</v>
      </c>
      <c r="D39" s="35"/>
      <c r="E39" s="36">
        <v>4825000</v>
      </c>
      <c r="F39" s="37"/>
      <c r="G39" s="37"/>
      <c r="H39" s="37">
        <v>124230877</v>
      </c>
      <c r="I39" s="37">
        <v>141336877</v>
      </c>
      <c r="J39" s="37"/>
      <c r="K39" s="37">
        <v>100607924</v>
      </c>
      <c r="L39" s="37">
        <v>78028144</v>
      </c>
      <c r="M39" s="37">
        <v>143196844</v>
      </c>
      <c r="N39" s="37">
        <v>100607924</v>
      </c>
      <c r="O39" s="37">
        <v>69383218</v>
      </c>
      <c r="P39" s="37">
        <v>43541862</v>
      </c>
      <c r="Q39" s="37">
        <v>28806469</v>
      </c>
      <c r="R39" s="37">
        <v>69383218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2930948</v>
      </c>
      <c r="D40" s="47"/>
      <c r="E40" s="48">
        <v>6256496</v>
      </c>
      <c r="F40" s="49">
        <v>17816857</v>
      </c>
      <c r="G40" s="49">
        <v>124230877</v>
      </c>
      <c r="H40" s="49">
        <v>141336877</v>
      </c>
      <c r="I40" s="49">
        <v>100607924</v>
      </c>
      <c r="J40" s="49">
        <v>100607924</v>
      </c>
      <c r="K40" s="49">
        <v>78028144</v>
      </c>
      <c r="L40" s="49">
        <v>143196844</v>
      </c>
      <c r="M40" s="49">
        <v>69383218</v>
      </c>
      <c r="N40" s="49">
        <v>69383218</v>
      </c>
      <c r="O40" s="49">
        <v>43541862</v>
      </c>
      <c r="P40" s="49">
        <v>28806469</v>
      </c>
      <c r="Q40" s="49">
        <v>99176286</v>
      </c>
      <c r="R40" s="49">
        <v>99176286</v>
      </c>
      <c r="S40" s="49"/>
      <c r="T40" s="49"/>
      <c r="U40" s="49"/>
      <c r="V40" s="49"/>
      <c r="W40" s="49">
        <v>99176286</v>
      </c>
      <c r="X40" s="49">
        <v>81324625</v>
      </c>
      <c r="Y40" s="49">
        <v>17851661</v>
      </c>
      <c r="Z40" s="50">
        <v>21.95</v>
      </c>
      <c r="AA40" s="51">
        <v>17816857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3329959</v>
      </c>
      <c r="D8" s="21"/>
      <c r="E8" s="22">
        <v>691182</v>
      </c>
      <c r="F8" s="23">
        <v>3784306</v>
      </c>
      <c r="G8" s="23">
        <v>122628</v>
      </c>
      <c r="H8" s="23">
        <v>168422</v>
      </c>
      <c r="I8" s="23">
        <v>92058</v>
      </c>
      <c r="J8" s="23">
        <v>383108</v>
      </c>
      <c r="K8" s="23">
        <v>39948</v>
      </c>
      <c r="L8" s="23">
        <v>215631</v>
      </c>
      <c r="M8" s="23">
        <v>361493</v>
      </c>
      <c r="N8" s="23">
        <v>617072</v>
      </c>
      <c r="O8" s="23">
        <v>1376361</v>
      </c>
      <c r="P8" s="23">
        <v>130093</v>
      </c>
      <c r="Q8" s="23">
        <v>920324</v>
      </c>
      <c r="R8" s="23">
        <v>2426778</v>
      </c>
      <c r="S8" s="23"/>
      <c r="T8" s="23"/>
      <c r="U8" s="23"/>
      <c r="V8" s="23"/>
      <c r="W8" s="23">
        <v>3426958</v>
      </c>
      <c r="X8" s="23">
        <v>2418492</v>
      </c>
      <c r="Y8" s="23">
        <v>1008466</v>
      </c>
      <c r="Z8" s="24">
        <v>41.7</v>
      </c>
      <c r="AA8" s="25">
        <v>3784306</v>
      </c>
    </row>
    <row r="9" spans="1:27" ht="12.75">
      <c r="A9" s="26" t="s">
        <v>36</v>
      </c>
      <c r="B9" s="20"/>
      <c r="C9" s="21">
        <v>336052792</v>
      </c>
      <c r="D9" s="21"/>
      <c r="E9" s="22">
        <v>337235000</v>
      </c>
      <c r="F9" s="23">
        <v>337235000</v>
      </c>
      <c r="G9" s="23">
        <v>139028000</v>
      </c>
      <c r="H9" s="23">
        <v>1830000</v>
      </c>
      <c r="I9" s="23"/>
      <c r="J9" s="23">
        <v>140858000</v>
      </c>
      <c r="K9" s="23"/>
      <c r="L9" s="23">
        <v>-58610</v>
      </c>
      <c r="M9" s="23">
        <v>112265000</v>
      </c>
      <c r="N9" s="23">
        <v>112206390</v>
      </c>
      <c r="O9" s="23">
        <v>-92566</v>
      </c>
      <c r="P9" s="23">
        <v>-286731</v>
      </c>
      <c r="Q9" s="23">
        <v>83416425</v>
      </c>
      <c r="R9" s="23">
        <v>83037128</v>
      </c>
      <c r="S9" s="23"/>
      <c r="T9" s="23"/>
      <c r="U9" s="23"/>
      <c r="V9" s="23"/>
      <c r="W9" s="23">
        <v>336101518</v>
      </c>
      <c r="X9" s="23">
        <v>253242885</v>
      </c>
      <c r="Y9" s="23">
        <v>82858633</v>
      </c>
      <c r="Z9" s="24">
        <v>32.72</v>
      </c>
      <c r="AA9" s="25">
        <v>337235000</v>
      </c>
    </row>
    <row r="10" spans="1:27" ht="12.75">
      <c r="A10" s="26" t="s">
        <v>37</v>
      </c>
      <c r="B10" s="20"/>
      <c r="C10" s="21"/>
      <c r="D10" s="21"/>
      <c r="E10" s="22">
        <v>2076000</v>
      </c>
      <c r="F10" s="23">
        <v>2076000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2076000</v>
      </c>
    </row>
    <row r="11" spans="1:27" ht="12.75">
      <c r="A11" s="26" t="s">
        <v>38</v>
      </c>
      <c r="B11" s="20"/>
      <c r="C11" s="21">
        <v>38235491</v>
      </c>
      <c r="D11" s="21"/>
      <c r="E11" s="22">
        <v>17879944</v>
      </c>
      <c r="F11" s="23">
        <v>25579942</v>
      </c>
      <c r="G11" s="23">
        <v>3264240</v>
      </c>
      <c r="H11" s="23">
        <v>906788</v>
      </c>
      <c r="I11" s="23">
        <v>1240026</v>
      </c>
      <c r="J11" s="23">
        <v>5411054</v>
      </c>
      <c r="K11" s="23">
        <v>1281662</v>
      </c>
      <c r="L11" s="23">
        <v>4516734</v>
      </c>
      <c r="M11" s="23">
        <v>860036</v>
      </c>
      <c r="N11" s="23">
        <v>6658432</v>
      </c>
      <c r="O11" s="23">
        <v>1687449</v>
      </c>
      <c r="P11" s="23">
        <v>2278106</v>
      </c>
      <c r="Q11" s="23">
        <v>1212417</v>
      </c>
      <c r="R11" s="23">
        <v>5177972</v>
      </c>
      <c r="S11" s="23"/>
      <c r="T11" s="23"/>
      <c r="U11" s="23"/>
      <c r="V11" s="23"/>
      <c r="W11" s="23">
        <v>17247458</v>
      </c>
      <c r="X11" s="23">
        <v>18357265</v>
      </c>
      <c r="Y11" s="23">
        <v>-1109807</v>
      </c>
      <c r="Z11" s="24">
        <v>-6.05</v>
      </c>
      <c r="AA11" s="25">
        <v>25579942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-132298408</v>
      </c>
      <c r="D14" s="21"/>
      <c r="E14" s="22">
        <v>-147015973</v>
      </c>
      <c r="F14" s="23">
        <v>-187031289</v>
      </c>
      <c r="G14" s="23">
        <v>-23170315</v>
      </c>
      <c r="H14" s="23">
        <v>-19292157</v>
      </c>
      <c r="I14" s="23">
        <v>-17032759</v>
      </c>
      <c r="J14" s="23">
        <v>-59495231</v>
      </c>
      <c r="K14" s="23">
        <v>-16065475</v>
      </c>
      <c r="L14" s="23">
        <v>-26305105</v>
      </c>
      <c r="M14" s="23">
        <v>-59409391</v>
      </c>
      <c r="N14" s="23">
        <v>-101779971</v>
      </c>
      <c r="O14" s="23">
        <v>-15912525</v>
      </c>
      <c r="P14" s="23">
        <v>-25916001</v>
      </c>
      <c r="Q14" s="23">
        <v>-35164870</v>
      </c>
      <c r="R14" s="23">
        <v>-76993396</v>
      </c>
      <c r="S14" s="23"/>
      <c r="T14" s="23"/>
      <c r="U14" s="23"/>
      <c r="V14" s="23"/>
      <c r="W14" s="23">
        <v>-238268598</v>
      </c>
      <c r="X14" s="23">
        <v>-142705958</v>
      </c>
      <c r="Y14" s="23">
        <v>-95562640</v>
      </c>
      <c r="Z14" s="24">
        <v>66.96</v>
      </c>
      <c r="AA14" s="25">
        <v>-187031289</v>
      </c>
    </row>
    <row r="15" spans="1:27" ht="12.75">
      <c r="A15" s="26" t="s">
        <v>42</v>
      </c>
      <c r="B15" s="20"/>
      <c r="C15" s="21">
        <v>-1610056</v>
      </c>
      <c r="D15" s="21"/>
      <c r="E15" s="22"/>
      <c r="F15" s="23"/>
      <c r="G15" s="23">
        <v>-4151</v>
      </c>
      <c r="H15" s="23">
        <v>-3579</v>
      </c>
      <c r="I15" s="23">
        <v>-323983</v>
      </c>
      <c r="J15" s="23">
        <v>-331713</v>
      </c>
      <c r="K15" s="23">
        <v>-3692</v>
      </c>
      <c r="L15" s="23"/>
      <c r="M15" s="23"/>
      <c r="N15" s="23">
        <v>-3692</v>
      </c>
      <c r="O15" s="23"/>
      <c r="P15" s="23"/>
      <c r="Q15" s="23"/>
      <c r="R15" s="23"/>
      <c r="S15" s="23"/>
      <c r="T15" s="23"/>
      <c r="U15" s="23"/>
      <c r="V15" s="23"/>
      <c r="W15" s="23">
        <v>-335405</v>
      </c>
      <c r="X15" s="23"/>
      <c r="Y15" s="23">
        <v>-335405</v>
      </c>
      <c r="Z15" s="24"/>
      <c r="AA15" s="25"/>
    </row>
    <row r="16" spans="1:27" ht="12.75">
      <c r="A16" s="26" t="s">
        <v>43</v>
      </c>
      <c r="B16" s="20"/>
      <c r="C16" s="21">
        <v>-177348808</v>
      </c>
      <c r="D16" s="21"/>
      <c r="E16" s="22">
        <v>-205917171</v>
      </c>
      <c r="F16" s="23">
        <v>-240343928</v>
      </c>
      <c r="G16" s="23">
        <v>-2542025</v>
      </c>
      <c r="H16" s="23">
        <v>-2682481</v>
      </c>
      <c r="I16" s="23">
        <v>-5500094</v>
      </c>
      <c r="J16" s="23">
        <v>-10724600</v>
      </c>
      <c r="K16" s="23">
        <v>-14695951</v>
      </c>
      <c r="L16" s="23">
        <v>-3440849</v>
      </c>
      <c r="M16" s="23">
        <v>-2480488</v>
      </c>
      <c r="N16" s="23">
        <v>-20617288</v>
      </c>
      <c r="O16" s="23">
        <v>-997708</v>
      </c>
      <c r="P16" s="23">
        <v>-2154119</v>
      </c>
      <c r="Q16" s="23">
        <v>-2383322</v>
      </c>
      <c r="R16" s="23">
        <v>-5535149</v>
      </c>
      <c r="S16" s="23"/>
      <c r="T16" s="23"/>
      <c r="U16" s="23"/>
      <c r="V16" s="23"/>
      <c r="W16" s="23">
        <v>-36877037</v>
      </c>
      <c r="X16" s="23">
        <v>-146949926</v>
      </c>
      <c r="Y16" s="23">
        <v>110072889</v>
      </c>
      <c r="Z16" s="24">
        <v>-74.91</v>
      </c>
      <c r="AA16" s="25">
        <v>-240343928</v>
      </c>
    </row>
    <row r="17" spans="1:27" ht="12.75">
      <c r="A17" s="27" t="s">
        <v>44</v>
      </c>
      <c r="B17" s="28"/>
      <c r="C17" s="29">
        <f aca="true" t="shared" si="0" ref="C17:Y17">SUM(C6:C16)</f>
        <v>66360970</v>
      </c>
      <c r="D17" s="29">
        <f>SUM(D6:D16)</f>
        <v>0</v>
      </c>
      <c r="E17" s="30">
        <f t="shared" si="0"/>
        <v>4948982</v>
      </c>
      <c r="F17" s="31">
        <f t="shared" si="0"/>
        <v>-58699969</v>
      </c>
      <c r="G17" s="31">
        <f t="shared" si="0"/>
        <v>116698377</v>
      </c>
      <c r="H17" s="31">
        <f t="shared" si="0"/>
        <v>-19073007</v>
      </c>
      <c r="I17" s="31">
        <f t="shared" si="0"/>
        <v>-21524752</v>
      </c>
      <c r="J17" s="31">
        <f t="shared" si="0"/>
        <v>76100618</v>
      </c>
      <c r="K17" s="31">
        <f t="shared" si="0"/>
        <v>-29443508</v>
      </c>
      <c r="L17" s="31">
        <f t="shared" si="0"/>
        <v>-25072199</v>
      </c>
      <c r="M17" s="31">
        <f t="shared" si="0"/>
        <v>51596650</v>
      </c>
      <c r="N17" s="31">
        <f t="shared" si="0"/>
        <v>-2919057</v>
      </c>
      <c r="O17" s="31">
        <f t="shared" si="0"/>
        <v>-13938989</v>
      </c>
      <c r="P17" s="31">
        <f t="shared" si="0"/>
        <v>-25948652</v>
      </c>
      <c r="Q17" s="31">
        <f t="shared" si="0"/>
        <v>48000974</v>
      </c>
      <c r="R17" s="31">
        <f t="shared" si="0"/>
        <v>8113333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81294894</v>
      </c>
      <c r="X17" s="31">
        <f t="shared" si="0"/>
        <v>-15637242</v>
      </c>
      <c r="Y17" s="31">
        <f t="shared" si="0"/>
        <v>96932136</v>
      </c>
      <c r="Z17" s="32">
        <f>+IF(X17&lt;&gt;0,+(Y17/X17)*100,0)</f>
        <v>-619.880001857105</v>
      </c>
      <c r="AA17" s="33">
        <f>SUM(AA6:AA16)</f>
        <v>-58699969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57691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>
        <v>1</v>
      </c>
      <c r="G22" s="23"/>
      <c r="H22" s="23"/>
      <c r="I22" s="23">
        <v>15404745</v>
      </c>
      <c r="J22" s="23">
        <v>15404745</v>
      </c>
      <c r="K22" s="23">
        <v>6062257</v>
      </c>
      <c r="L22" s="23">
        <v>1468520</v>
      </c>
      <c r="M22" s="40">
        <v>1879966</v>
      </c>
      <c r="N22" s="23">
        <v>9410743</v>
      </c>
      <c r="O22" s="23"/>
      <c r="P22" s="23">
        <v>8060881</v>
      </c>
      <c r="Q22" s="23"/>
      <c r="R22" s="23">
        <v>8060881</v>
      </c>
      <c r="S22" s="23"/>
      <c r="T22" s="40"/>
      <c r="U22" s="23"/>
      <c r="V22" s="23"/>
      <c r="W22" s="23">
        <v>32876369</v>
      </c>
      <c r="X22" s="23">
        <v>24815488</v>
      </c>
      <c r="Y22" s="23">
        <v>8060881</v>
      </c>
      <c r="Z22" s="24">
        <v>32.48</v>
      </c>
      <c r="AA22" s="25">
        <v>1</v>
      </c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-4205457</v>
      </c>
      <c r="D24" s="21"/>
      <c r="E24" s="22">
        <v>-1800000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-29180873</v>
      </c>
      <c r="D26" s="21"/>
      <c r="E26" s="22">
        <v>-8050000</v>
      </c>
      <c r="F26" s="23">
        <v>-39339066</v>
      </c>
      <c r="G26" s="23"/>
      <c r="H26" s="23">
        <v>-4159182</v>
      </c>
      <c r="I26" s="23">
        <v>-865182</v>
      </c>
      <c r="J26" s="23">
        <v>-5024364</v>
      </c>
      <c r="K26" s="23">
        <v>-5808297</v>
      </c>
      <c r="L26" s="23">
        <v>-288369</v>
      </c>
      <c r="M26" s="23">
        <v>-9220869</v>
      </c>
      <c r="N26" s="23">
        <v>-15317535</v>
      </c>
      <c r="O26" s="23">
        <v>-1187871</v>
      </c>
      <c r="P26" s="23">
        <v>-2388162</v>
      </c>
      <c r="Q26" s="23">
        <v>-1935106</v>
      </c>
      <c r="R26" s="23">
        <v>-5511139</v>
      </c>
      <c r="S26" s="23"/>
      <c r="T26" s="23"/>
      <c r="U26" s="23"/>
      <c r="V26" s="23"/>
      <c r="W26" s="23">
        <v>-25853038</v>
      </c>
      <c r="X26" s="23">
        <v>-27901912</v>
      </c>
      <c r="Y26" s="23">
        <v>2048874</v>
      </c>
      <c r="Z26" s="24">
        <v>-7.34</v>
      </c>
      <c r="AA26" s="25">
        <v>-39339066</v>
      </c>
    </row>
    <row r="27" spans="1:27" ht="12.75">
      <c r="A27" s="27" t="s">
        <v>51</v>
      </c>
      <c r="B27" s="28"/>
      <c r="C27" s="29">
        <f aca="true" t="shared" si="1" ref="C27:Y27">SUM(C21:C26)</f>
        <v>-33328639</v>
      </c>
      <c r="D27" s="29">
        <f>SUM(D21:D26)</f>
        <v>0</v>
      </c>
      <c r="E27" s="30">
        <f t="shared" si="1"/>
        <v>-9850000</v>
      </c>
      <c r="F27" s="31">
        <f t="shared" si="1"/>
        <v>-39339065</v>
      </c>
      <c r="G27" s="31">
        <f t="shared" si="1"/>
        <v>0</v>
      </c>
      <c r="H27" s="31">
        <f t="shared" si="1"/>
        <v>-4159182</v>
      </c>
      <c r="I27" s="31">
        <f t="shared" si="1"/>
        <v>14539563</v>
      </c>
      <c r="J27" s="31">
        <f t="shared" si="1"/>
        <v>10380381</v>
      </c>
      <c r="K27" s="31">
        <f t="shared" si="1"/>
        <v>253960</v>
      </c>
      <c r="L27" s="31">
        <f t="shared" si="1"/>
        <v>1180151</v>
      </c>
      <c r="M27" s="31">
        <f t="shared" si="1"/>
        <v>-7340903</v>
      </c>
      <c r="N27" s="31">
        <f t="shared" si="1"/>
        <v>-5906792</v>
      </c>
      <c r="O27" s="31">
        <f t="shared" si="1"/>
        <v>-1187871</v>
      </c>
      <c r="P27" s="31">
        <f t="shared" si="1"/>
        <v>5672719</v>
      </c>
      <c r="Q27" s="31">
        <f t="shared" si="1"/>
        <v>-1935106</v>
      </c>
      <c r="R27" s="31">
        <f t="shared" si="1"/>
        <v>2549742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7023331</v>
      </c>
      <c r="X27" s="31">
        <f t="shared" si="1"/>
        <v>-3086424</v>
      </c>
      <c r="Y27" s="31">
        <f t="shared" si="1"/>
        <v>10109755</v>
      </c>
      <c r="Z27" s="32">
        <f>+IF(X27&lt;&gt;0,+(Y27/X27)*100,0)</f>
        <v>-327.55561128347887</v>
      </c>
      <c r="AA27" s="33">
        <f>SUM(AA21:AA26)</f>
        <v>-39339065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-3085068</v>
      </c>
      <c r="D35" s="21"/>
      <c r="E35" s="22">
        <v>-1702996</v>
      </c>
      <c r="F35" s="23"/>
      <c r="G35" s="23"/>
      <c r="H35" s="23"/>
      <c r="I35" s="23">
        <v>-1882191</v>
      </c>
      <c r="J35" s="23">
        <v>-1882191</v>
      </c>
      <c r="K35" s="23"/>
      <c r="L35" s="23">
        <v>-22063</v>
      </c>
      <c r="M35" s="23">
        <v>-22211</v>
      </c>
      <c r="N35" s="23">
        <v>-44274</v>
      </c>
      <c r="O35" s="23">
        <v>-22405</v>
      </c>
      <c r="P35" s="23">
        <v>-22578</v>
      </c>
      <c r="Q35" s="23">
        <v>-1611869</v>
      </c>
      <c r="R35" s="23">
        <v>-1656852</v>
      </c>
      <c r="S35" s="23"/>
      <c r="T35" s="23"/>
      <c r="U35" s="23"/>
      <c r="V35" s="23"/>
      <c r="W35" s="23">
        <v>-3583317</v>
      </c>
      <c r="X35" s="23">
        <v>-1948870</v>
      </c>
      <c r="Y35" s="23">
        <v>-1634447</v>
      </c>
      <c r="Z35" s="24">
        <v>83.87</v>
      </c>
      <c r="AA35" s="25"/>
    </row>
    <row r="36" spans="1:27" ht="12.75">
      <c r="A36" s="27" t="s">
        <v>57</v>
      </c>
      <c r="B36" s="28"/>
      <c r="C36" s="29">
        <f aca="true" t="shared" si="2" ref="C36:Y36">SUM(C31:C35)</f>
        <v>-3085068</v>
      </c>
      <c r="D36" s="29">
        <f>SUM(D31:D35)</f>
        <v>0</v>
      </c>
      <c r="E36" s="30">
        <f t="shared" si="2"/>
        <v>-1702996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-1882191</v>
      </c>
      <c r="J36" s="31">
        <f t="shared" si="2"/>
        <v>-1882191</v>
      </c>
      <c r="K36" s="31">
        <f t="shared" si="2"/>
        <v>0</v>
      </c>
      <c r="L36" s="31">
        <f t="shared" si="2"/>
        <v>-22063</v>
      </c>
      <c r="M36" s="31">
        <f t="shared" si="2"/>
        <v>-22211</v>
      </c>
      <c r="N36" s="31">
        <f t="shared" si="2"/>
        <v>-44274</v>
      </c>
      <c r="O36" s="31">
        <f t="shared" si="2"/>
        <v>-22405</v>
      </c>
      <c r="P36" s="31">
        <f t="shared" si="2"/>
        <v>-22578</v>
      </c>
      <c r="Q36" s="31">
        <f t="shared" si="2"/>
        <v>-1611869</v>
      </c>
      <c r="R36" s="31">
        <f t="shared" si="2"/>
        <v>-1656852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-3583317</v>
      </c>
      <c r="X36" s="31">
        <f t="shared" si="2"/>
        <v>-1948870</v>
      </c>
      <c r="Y36" s="31">
        <f t="shared" si="2"/>
        <v>-1634447</v>
      </c>
      <c r="Z36" s="32">
        <f>+IF(X36&lt;&gt;0,+(Y36/X36)*100,0)</f>
        <v>83.86639437212334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29947263</v>
      </c>
      <c r="D38" s="35">
        <f>+D17+D27+D36</f>
        <v>0</v>
      </c>
      <c r="E38" s="36">
        <f t="shared" si="3"/>
        <v>-6604014</v>
      </c>
      <c r="F38" s="37">
        <f t="shared" si="3"/>
        <v>-98039034</v>
      </c>
      <c r="G38" s="37">
        <f t="shared" si="3"/>
        <v>116698377</v>
      </c>
      <c r="H38" s="37">
        <f t="shared" si="3"/>
        <v>-23232189</v>
      </c>
      <c r="I38" s="37">
        <f t="shared" si="3"/>
        <v>-8867380</v>
      </c>
      <c r="J38" s="37">
        <f t="shared" si="3"/>
        <v>84598808</v>
      </c>
      <c r="K38" s="37">
        <f t="shared" si="3"/>
        <v>-29189548</v>
      </c>
      <c r="L38" s="37">
        <f t="shared" si="3"/>
        <v>-23914111</v>
      </c>
      <c r="M38" s="37">
        <f t="shared" si="3"/>
        <v>44233536</v>
      </c>
      <c r="N38" s="37">
        <f t="shared" si="3"/>
        <v>-8870123</v>
      </c>
      <c r="O38" s="37">
        <f t="shared" si="3"/>
        <v>-15149265</v>
      </c>
      <c r="P38" s="37">
        <f t="shared" si="3"/>
        <v>-20298511</v>
      </c>
      <c r="Q38" s="37">
        <f t="shared" si="3"/>
        <v>44453999</v>
      </c>
      <c r="R38" s="37">
        <f t="shared" si="3"/>
        <v>9006223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84734908</v>
      </c>
      <c r="X38" s="37">
        <f t="shared" si="3"/>
        <v>-20672536</v>
      </c>
      <c r="Y38" s="37">
        <f t="shared" si="3"/>
        <v>105407444</v>
      </c>
      <c r="Z38" s="38">
        <f>+IF(X38&lt;&gt;0,+(Y38/X38)*100,0)</f>
        <v>-509.89121025112735</v>
      </c>
      <c r="AA38" s="39">
        <f>+AA17+AA27+AA36</f>
        <v>-98039034</v>
      </c>
    </row>
    <row r="39" spans="1:27" ht="12.75">
      <c r="A39" s="26" t="s">
        <v>59</v>
      </c>
      <c r="B39" s="20"/>
      <c r="C39" s="35">
        <v>432400748</v>
      </c>
      <c r="D39" s="35"/>
      <c r="E39" s="36">
        <v>432379507</v>
      </c>
      <c r="F39" s="37">
        <v>462348011</v>
      </c>
      <c r="G39" s="37">
        <v>462348011</v>
      </c>
      <c r="H39" s="37">
        <v>579046388</v>
      </c>
      <c r="I39" s="37">
        <v>555814199</v>
      </c>
      <c r="J39" s="37">
        <v>462348011</v>
      </c>
      <c r="K39" s="37">
        <v>546946819</v>
      </c>
      <c r="L39" s="37">
        <v>517757271</v>
      </c>
      <c r="M39" s="37">
        <v>493843160</v>
      </c>
      <c r="N39" s="37">
        <v>546946819</v>
      </c>
      <c r="O39" s="37">
        <v>538076696</v>
      </c>
      <c r="P39" s="37">
        <v>522927431</v>
      </c>
      <c r="Q39" s="37">
        <v>502628920</v>
      </c>
      <c r="R39" s="37">
        <v>538076696</v>
      </c>
      <c r="S39" s="37"/>
      <c r="T39" s="37"/>
      <c r="U39" s="37"/>
      <c r="V39" s="37"/>
      <c r="W39" s="37">
        <v>462348011</v>
      </c>
      <c r="X39" s="37">
        <v>462348011</v>
      </c>
      <c r="Y39" s="37"/>
      <c r="Z39" s="38"/>
      <c r="AA39" s="39">
        <v>462348011</v>
      </c>
    </row>
    <row r="40" spans="1:27" ht="12.75">
      <c r="A40" s="45" t="s">
        <v>60</v>
      </c>
      <c r="B40" s="46"/>
      <c r="C40" s="47">
        <v>462348011</v>
      </c>
      <c r="D40" s="47"/>
      <c r="E40" s="48">
        <v>425775493</v>
      </c>
      <c r="F40" s="49">
        <v>364308976</v>
      </c>
      <c r="G40" s="49">
        <v>579046388</v>
      </c>
      <c r="H40" s="49">
        <v>555814199</v>
      </c>
      <c r="I40" s="49">
        <v>546946819</v>
      </c>
      <c r="J40" s="49">
        <v>546946819</v>
      </c>
      <c r="K40" s="49">
        <v>517757271</v>
      </c>
      <c r="L40" s="49">
        <v>493843160</v>
      </c>
      <c r="M40" s="49">
        <v>538076696</v>
      </c>
      <c r="N40" s="49">
        <v>538076696</v>
      </c>
      <c r="O40" s="49">
        <v>522927431</v>
      </c>
      <c r="P40" s="49">
        <v>502628920</v>
      </c>
      <c r="Q40" s="49">
        <v>547082919</v>
      </c>
      <c r="R40" s="49">
        <v>547082919</v>
      </c>
      <c r="S40" s="49"/>
      <c r="T40" s="49"/>
      <c r="U40" s="49"/>
      <c r="V40" s="49"/>
      <c r="W40" s="49">
        <v>547082919</v>
      </c>
      <c r="X40" s="49">
        <v>441675474</v>
      </c>
      <c r="Y40" s="49">
        <v>105407445</v>
      </c>
      <c r="Z40" s="50">
        <v>23.87</v>
      </c>
      <c r="AA40" s="51">
        <v>364308976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76414670</v>
      </c>
      <c r="D6" s="21"/>
      <c r="E6" s="22">
        <v>83384006</v>
      </c>
      <c r="F6" s="23">
        <v>92502210</v>
      </c>
      <c r="G6" s="23">
        <v>3146427</v>
      </c>
      <c r="H6" s="23">
        <v>9423467</v>
      </c>
      <c r="I6" s="23">
        <v>10180489</v>
      </c>
      <c r="J6" s="23">
        <v>22750383</v>
      </c>
      <c r="K6" s="23">
        <v>13072242</v>
      </c>
      <c r="L6" s="23">
        <v>4473181</v>
      </c>
      <c r="M6" s="23">
        <v>6561720</v>
      </c>
      <c r="N6" s="23">
        <v>24107143</v>
      </c>
      <c r="O6" s="23">
        <v>3889483</v>
      </c>
      <c r="P6" s="23">
        <v>4953917</v>
      </c>
      <c r="Q6" s="23">
        <v>11639257</v>
      </c>
      <c r="R6" s="23">
        <v>20482657</v>
      </c>
      <c r="S6" s="23"/>
      <c r="T6" s="23"/>
      <c r="U6" s="23"/>
      <c r="V6" s="23"/>
      <c r="W6" s="23">
        <v>67340183</v>
      </c>
      <c r="X6" s="23">
        <v>67095996</v>
      </c>
      <c r="Y6" s="23">
        <v>244187</v>
      </c>
      <c r="Z6" s="24">
        <v>0.36</v>
      </c>
      <c r="AA6" s="25">
        <v>92502210</v>
      </c>
    </row>
    <row r="7" spans="1:27" ht="12.75">
      <c r="A7" s="26" t="s">
        <v>34</v>
      </c>
      <c r="B7" s="20"/>
      <c r="C7" s="21">
        <v>164628527</v>
      </c>
      <c r="D7" s="21"/>
      <c r="E7" s="22">
        <v>203666124</v>
      </c>
      <c r="F7" s="23">
        <v>258509507</v>
      </c>
      <c r="G7" s="23">
        <v>13077290</v>
      </c>
      <c r="H7" s="23">
        <v>17408608</v>
      </c>
      <c r="I7" s="23">
        <v>18289813</v>
      </c>
      <c r="J7" s="23">
        <v>48775711</v>
      </c>
      <c r="K7" s="23">
        <v>15990399</v>
      </c>
      <c r="L7" s="23">
        <v>18526508</v>
      </c>
      <c r="M7" s="23">
        <v>18752967</v>
      </c>
      <c r="N7" s="23">
        <v>53269874</v>
      </c>
      <c r="O7" s="23">
        <v>10904170</v>
      </c>
      <c r="P7" s="23">
        <v>16873695</v>
      </c>
      <c r="Q7" s="23">
        <v>13299340</v>
      </c>
      <c r="R7" s="23">
        <v>41077205</v>
      </c>
      <c r="S7" s="23"/>
      <c r="T7" s="23"/>
      <c r="U7" s="23"/>
      <c r="V7" s="23"/>
      <c r="W7" s="23">
        <v>143122790</v>
      </c>
      <c r="X7" s="23">
        <v>185823762</v>
      </c>
      <c r="Y7" s="23">
        <v>-42700972</v>
      </c>
      <c r="Z7" s="24">
        <v>-22.98</v>
      </c>
      <c r="AA7" s="25">
        <v>258509507</v>
      </c>
    </row>
    <row r="8" spans="1:27" ht="12.75">
      <c r="A8" s="26" t="s">
        <v>35</v>
      </c>
      <c r="B8" s="20"/>
      <c r="C8" s="21">
        <v>44436428</v>
      </c>
      <c r="D8" s="21"/>
      <c r="E8" s="22">
        <v>41458789</v>
      </c>
      <c r="F8" s="23">
        <v>17762954</v>
      </c>
      <c r="G8" s="23">
        <v>146657</v>
      </c>
      <c r="H8" s="23">
        <v>1831943</v>
      </c>
      <c r="I8" s="23">
        <v>4820005</v>
      </c>
      <c r="J8" s="23">
        <v>6798605</v>
      </c>
      <c r="K8" s="23">
        <v>841317</v>
      </c>
      <c r="L8" s="23">
        <v>5759714</v>
      </c>
      <c r="M8" s="23">
        <v>1441552</v>
      </c>
      <c r="N8" s="23">
        <v>8042583</v>
      </c>
      <c r="O8" s="23">
        <v>656776</v>
      </c>
      <c r="P8" s="23">
        <v>1414360</v>
      </c>
      <c r="Q8" s="23">
        <v>6032197</v>
      </c>
      <c r="R8" s="23">
        <v>8103333</v>
      </c>
      <c r="S8" s="23"/>
      <c r="T8" s="23"/>
      <c r="U8" s="23"/>
      <c r="V8" s="23"/>
      <c r="W8" s="23">
        <v>22944521</v>
      </c>
      <c r="X8" s="23">
        <v>31380378</v>
      </c>
      <c r="Y8" s="23">
        <v>-8435857</v>
      </c>
      <c r="Z8" s="24">
        <v>-26.88</v>
      </c>
      <c r="AA8" s="25">
        <v>17762954</v>
      </c>
    </row>
    <row r="9" spans="1:27" ht="12.75">
      <c r="A9" s="26" t="s">
        <v>36</v>
      </c>
      <c r="B9" s="20"/>
      <c r="C9" s="21">
        <v>105713000</v>
      </c>
      <c r="D9" s="21"/>
      <c r="E9" s="22">
        <v>122274996</v>
      </c>
      <c r="F9" s="23">
        <v>118547000</v>
      </c>
      <c r="G9" s="23">
        <v>55957112</v>
      </c>
      <c r="H9" s="23">
        <v>2231000</v>
      </c>
      <c r="I9" s="23"/>
      <c r="J9" s="23">
        <v>58188112</v>
      </c>
      <c r="K9" s="23"/>
      <c r="L9" s="23"/>
      <c r="M9" s="23">
        <v>39108000</v>
      </c>
      <c r="N9" s="23">
        <v>39108000</v>
      </c>
      <c r="O9" s="23"/>
      <c r="P9" s="23">
        <v>505000</v>
      </c>
      <c r="Q9" s="23">
        <v>28764000</v>
      </c>
      <c r="R9" s="23">
        <v>29269000</v>
      </c>
      <c r="S9" s="23"/>
      <c r="T9" s="23"/>
      <c r="U9" s="23"/>
      <c r="V9" s="23"/>
      <c r="W9" s="23">
        <v>126565112</v>
      </c>
      <c r="X9" s="23">
        <v>118547000</v>
      </c>
      <c r="Y9" s="23">
        <v>8018112</v>
      </c>
      <c r="Z9" s="24">
        <v>6.76</v>
      </c>
      <c r="AA9" s="25">
        <v>118547000</v>
      </c>
    </row>
    <row r="10" spans="1:27" ht="12.75">
      <c r="A10" s="26" t="s">
        <v>37</v>
      </c>
      <c r="B10" s="20"/>
      <c r="C10" s="21">
        <v>64647000</v>
      </c>
      <c r="D10" s="21"/>
      <c r="E10" s="22">
        <v>66024999</v>
      </c>
      <c r="F10" s="23">
        <v>66025000</v>
      </c>
      <c r="G10" s="23">
        <v>32897000</v>
      </c>
      <c r="H10" s="23"/>
      <c r="I10" s="23"/>
      <c r="J10" s="23">
        <v>32897000</v>
      </c>
      <c r="K10" s="23">
        <v>10000000</v>
      </c>
      <c r="L10" s="23"/>
      <c r="M10" s="23">
        <v>17363000</v>
      </c>
      <c r="N10" s="23">
        <v>27363000</v>
      </c>
      <c r="O10" s="23"/>
      <c r="P10" s="23"/>
      <c r="Q10" s="23">
        <v>35910000</v>
      </c>
      <c r="R10" s="23">
        <v>35910000</v>
      </c>
      <c r="S10" s="23"/>
      <c r="T10" s="23"/>
      <c r="U10" s="23"/>
      <c r="V10" s="23"/>
      <c r="W10" s="23">
        <v>96170000</v>
      </c>
      <c r="X10" s="23">
        <v>55020666</v>
      </c>
      <c r="Y10" s="23">
        <v>41149334</v>
      </c>
      <c r="Z10" s="24">
        <v>74.79</v>
      </c>
      <c r="AA10" s="25">
        <v>66025000</v>
      </c>
    </row>
    <row r="11" spans="1:27" ht="12.75">
      <c r="A11" s="26" t="s">
        <v>38</v>
      </c>
      <c r="B11" s="20"/>
      <c r="C11" s="21"/>
      <c r="D11" s="21"/>
      <c r="E11" s="22">
        <v>10616285</v>
      </c>
      <c r="F11" s="23">
        <v>6979496</v>
      </c>
      <c r="G11" s="23">
        <v>17865</v>
      </c>
      <c r="H11" s="23">
        <v>341401</v>
      </c>
      <c r="I11" s="23"/>
      <c r="J11" s="23">
        <v>359266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359266</v>
      </c>
      <c r="X11" s="23">
        <v>8014968</v>
      </c>
      <c r="Y11" s="23">
        <v>-7655702</v>
      </c>
      <c r="Z11" s="24">
        <v>-95.52</v>
      </c>
      <c r="AA11" s="25">
        <v>6979496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-334709698</v>
      </c>
      <c r="D14" s="21"/>
      <c r="E14" s="22">
        <v>-439943444</v>
      </c>
      <c r="F14" s="23">
        <v>-501000247</v>
      </c>
      <c r="G14" s="23">
        <v>-56467405</v>
      </c>
      <c r="H14" s="23">
        <v>-47462815</v>
      </c>
      <c r="I14" s="23">
        <v>-33907614</v>
      </c>
      <c r="J14" s="23">
        <v>-137837834</v>
      </c>
      <c r="K14" s="23">
        <v>-37880199</v>
      </c>
      <c r="L14" s="23">
        <v>-26180642</v>
      </c>
      <c r="M14" s="23">
        <v>-58709218</v>
      </c>
      <c r="N14" s="23">
        <v>-122770059</v>
      </c>
      <c r="O14" s="23">
        <v>-18690831</v>
      </c>
      <c r="P14" s="23">
        <v>-27644268</v>
      </c>
      <c r="Q14" s="23">
        <v>-44445323</v>
      </c>
      <c r="R14" s="23">
        <v>-90780422</v>
      </c>
      <c r="S14" s="23"/>
      <c r="T14" s="23"/>
      <c r="U14" s="23"/>
      <c r="V14" s="23"/>
      <c r="W14" s="23">
        <v>-351388315</v>
      </c>
      <c r="X14" s="23">
        <v>-349985400</v>
      </c>
      <c r="Y14" s="23">
        <v>-1402915</v>
      </c>
      <c r="Z14" s="24">
        <v>0.4</v>
      </c>
      <c r="AA14" s="25">
        <v>-501000247</v>
      </c>
    </row>
    <row r="15" spans="1:27" ht="12.75">
      <c r="A15" s="26" t="s">
        <v>42</v>
      </c>
      <c r="B15" s="20"/>
      <c r="C15" s="21">
        <v>-45088567</v>
      </c>
      <c r="D15" s="21"/>
      <c r="E15" s="22">
        <v>-19792000</v>
      </c>
      <c r="F15" s="23">
        <v>-6423999</v>
      </c>
      <c r="G15" s="23">
        <v>-4957273</v>
      </c>
      <c r="H15" s="23">
        <v>-140000</v>
      </c>
      <c r="I15" s="23">
        <v>-474547</v>
      </c>
      <c r="J15" s="23">
        <v>-5571820</v>
      </c>
      <c r="K15" s="23">
        <v>-466235</v>
      </c>
      <c r="L15" s="23">
        <v>-147294</v>
      </c>
      <c r="M15" s="23">
        <v>-607266</v>
      </c>
      <c r="N15" s="23">
        <v>-1220795</v>
      </c>
      <c r="O15" s="23">
        <v>-28495</v>
      </c>
      <c r="P15" s="23">
        <v>-613484</v>
      </c>
      <c r="Q15" s="23">
        <v>-690314</v>
      </c>
      <c r="R15" s="23">
        <v>-1332293</v>
      </c>
      <c r="S15" s="23"/>
      <c r="T15" s="23"/>
      <c r="U15" s="23"/>
      <c r="V15" s="23"/>
      <c r="W15" s="23">
        <v>-8124908</v>
      </c>
      <c r="X15" s="23">
        <v>-8159016</v>
      </c>
      <c r="Y15" s="23">
        <v>34108</v>
      </c>
      <c r="Z15" s="24">
        <v>-0.42</v>
      </c>
      <c r="AA15" s="25">
        <v>-6423999</v>
      </c>
    </row>
    <row r="16" spans="1:27" ht="12.75">
      <c r="A16" s="26" t="s">
        <v>43</v>
      </c>
      <c r="B16" s="20"/>
      <c r="C16" s="21"/>
      <c r="D16" s="21"/>
      <c r="E16" s="22">
        <v>-8730205</v>
      </c>
      <c r="F16" s="23">
        <v>-12048998</v>
      </c>
      <c r="G16" s="23"/>
      <c r="H16" s="23"/>
      <c r="I16" s="23">
        <v>-7887780</v>
      </c>
      <c r="J16" s="23">
        <v>-7887780</v>
      </c>
      <c r="K16" s="23">
        <v>-4385287</v>
      </c>
      <c r="L16" s="23">
        <v>-10769016</v>
      </c>
      <c r="M16" s="23">
        <v>-7242146</v>
      </c>
      <c r="N16" s="23">
        <v>-22396449</v>
      </c>
      <c r="O16" s="23">
        <v>-3083288</v>
      </c>
      <c r="P16" s="23">
        <v>-4089639</v>
      </c>
      <c r="Q16" s="23">
        <v>-6740826</v>
      </c>
      <c r="R16" s="23">
        <v>-13913753</v>
      </c>
      <c r="S16" s="23"/>
      <c r="T16" s="23"/>
      <c r="U16" s="23"/>
      <c r="V16" s="23"/>
      <c r="W16" s="23">
        <v>-44197982</v>
      </c>
      <c r="X16" s="23">
        <v>-8208102</v>
      </c>
      <c r="Y16" s="23">
        <v>-35989880</v>
      </c>
      <c r="Z16" s="24">
        <v>438.47</v>
      </c>
      <c r="AA16" s="25">
        <v>-12048998</v>
      </c>
    </row>
    <row r="17" spans="1:27" ht="12.75">
      <c r="A17" s="27" t="s">
        <v>44</v>
      </c>
      <c r="B17" s="28"/>
      <c r="C17" s="29">
        <f aca="true" t="shared" si="0" ref="C17:Y17">SUM(C6:C16)</f>
        <v>76041360</v>
      </c>
      <c r="D17" s="29">
        <f>SUM(D6:D16)</f>
        <v>0</v>
      </c>
      <c r="E17" s="30">
        <f t="shared" si="0"/>
        <v>58959550</v>
      </c>
      <c r="F17" s="31">
        <f t="shared" si="0"/>
        <v>40852923</v>
      </c>
      <c r="G17" s="31">
        <f t="shared" si="0"/>
        <v>43817673</v>
      </c>
      <c r="H17" s="31">
        <f t="shared" si="0"/>
        <v>-16366396</v>
      </c>
      <c r="I17" s="31">
        <f t="shared" si="0"/>
        <v>-8979634</v>
      </c>
      <c r="J17" s="31">
        <f t="shared" si="0"/>
        <v>18471643</v>
      </c>
      <c r="K17" s="31">
        <f t="shared" si="0"/>
        <v>-2827763</v>
      </c>
      <c r="L17" s="31">
        <f t="shared" si="0"/>
        <v>-8337549</v>
      </c>
      <c r="M17" s="31">
        <f t="shared" si="0"/>
        <v>16668609</v>
      </c>
      <c r="N17" s="31">
        <f t="shared" si="0"/>
        <v>5503297</v>
      </c>
      <c r="O17" s="31">
        <f t="shared" si="0"/>
        <v>-6352185</v>
      </c>
      <c r="P17" s="31">
        <f t="shared" si="0"/>
        <v>-8600419</v>
      </c>
      <c r="Q17" s="31">
        <f t="shared" si="0"/>
        <v>43768331</v>
      </c>
      <c r="R17" s="31">
        <f t="shared" si="0"/>
        <v>28815727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52790667</v>
      </c>
      <c r="X17" s="31">
        <f t="shared" si="0"/>
        <v>99530252</v>
      </c>
      <c r="Y17" s="31">
        <f t="shared" si="0"/>
        <v>-46739585</v>
      </c>
      <c r="Z17" s="32">
        <f>+IF(X17&lt;&gt;0,+(Y17/X17)*100,0)</f>
        <v>-46.96017950401652</v>
      </c>
      <c r="AA17" s="33">
        <f>SUM(AA6:AA16)</f>
        <v>40852923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149850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-79951339</v>
      </c>
      <c r="D26" s="21"/>
      <c r="E26" s="22">
        <v>-73475000</v>
      </c>
      <c r="F26" s="23">
        <v>-66025000</v>
      </c>
      <c r="G26" s="23"/>
      <c r="H26" s="23"/>
      <c r="I26" s="23">
        <v>-4194800</v>
      </c>
      <c r="J26" s="23">
        <v>-4194800</v>
      </c>
      <c r="K26" s="23">
        <v>-966954</v>
      </c>
      <c r="L26" s="23">
        <v>-396469</v>
      </c>
      <c r="M26" s="23">
        <v>-6890</v>
      </c>
      <c r="N26" s="23">
        <v>-1370313</v>
      </c>
      <c r="O26" s="23">
        <v>-216523</v>
      </c>
      <c r="P26" s="23"/>
      <c r="Q26" s="23"/>
      <c r="R26" s="23">
        <v>-216523</v>
      </c>
      <c r="S26" s="23"/>
      <c r="T26" s="23"/>
      <c r="U26" s="23"/>
      <c r="V26" s="23"/>
      <c r="W26" s="23">
        <v>-5781636</v>
      </c>
      <c r="X26" s="23">
        <v>-66024666</v>
      </c>
      <c r="Y26" s="23">
        <v>60243030</v>
      </c>
      <c r="Z26" s="24">
        <v>-91.24</v>
      </c>
      <c r="AA26" s="25">
        <v>-66025000</v>
      </c>
    </row>
    <row r="27" spans="1:27" ht="12.75">
      <c r="A27" s="27" t="s">
        <v>51</v>
      </c>
      <c r="B27" s="28"/>
      <c r="C27" s="29">
        <f aca="true" t="shared" si="1" ref="C27:Y27">SUM(C21:C26)</f>
        <v>-79801489</v>
      </c>
      <c r="D27" s="29">
        <f>SUM(D21:D26)</f>
        <v>0</v>
      </c>
      <c r="E27" s="30">
        <f t="shared" si="1"/>
        <v>-73475000</v>
      </c>
      <c r="F27" s="31">
        <f t="shared" si="1"/>
        <v>-66025000</v>
      </c>
      <c r="G27" s="31">
        <f t="shared" si="1"/>
        <v>0</v>
      </c>
      <c r="H27" s="31">
        <f t="shared" si="1"/>
        <v>0</v>
      </c>
      <c r="I27" s="31">
        <f t="shared" si="1"/>
        <v>-4194800</v>
      </c>
      <c r="J27" s="31">
        <f t="shared" si="1"/>
        <v>-4194800</v>
      </c>
      <c r="K27" s="31">
        <f t="shared" si="1"/>
        <v>-966954</v>
      </c>
      <c r="L27" s="31">
        <f t="shared" si="1"/>
        <v>-396469</v>
      </c>
      <c r="M27" s="31">
        <f t="shared" si="1"/>
        <v>-6890</v>
      </c>
      <c r="N27" s="31">
        <f t="shared" si="1"/>
        <v>-1370313</v>
      </c>
      <c r="O27" s="31">
        <f t="shared" si="1"/>
        <v>-216523</v>
      </c>
      <c r="P27" s="31">
        <f t="shared" si="1"/>
        <v>0</v>
      </c>
      <c r="Q27" s="31">
        <f t="shared" si="1"/>
        <v>0</v>
      </c>
      <c r="R27" s="31">
        <f t="shared" si="1"/>
        <v>-216523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-5781636</v>
      </c>
      <c r="X27" s="31">
        <f t="shared" si="1"/>
        <v>-66024666</v>
      </c>
      <c r="Y27" s="31">
        <f t="shared" si="1"/>
        <v>60243030</v>
      </c>
      <c r="Z27" s="32">
        <f>+IF(X27&lt;&gt;0,+(Y27/X27)*100,0)</f>
        <v>-91.24321810276179</v>
      </c>
      <c r="AA27" s="33">
        <f>SUM(AA21:AA26)</f>
        <v>-66025000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-3760129</v>
      </c>
      <c r="D38" s="35">
        <f>+D17+D27+D36</f>
        <v>0</v>
      </c>
      <c r="E38" s="36">
        <f t="shared" si="3"/>
        <v>-14515450</v>
      </c>
      <c r="F38" s="37">
        <f t="shared" si="3"/>
        <v>-25172077</v>
      </c>
      <c r="G38" s="37">
        <f t="shared" si="3"/>
        <v>43817673</v>
      </c>
      <c r="H38" s="37">
        <f t="shared" si="3"/>
        <v>-16366396</v>
      </c>
      <c r="I38" s="37">
        <f t="shared" si="3"/>
        <v>-13174434</v>
      </c>
      <c r="J38" s="37">
        <f t="shared" si="3"/>
        <v>14276843</v>
      </c>
      <c r="K38" s="37">
        <f t="shared" si="3"/>
        <v>-3794717</v>
      </c>
      <c r="L38" s="37">
        <f t="shared" si="3"/>
        <v>-8734018</v>
      </c>
      <c r="M38" s="37">
        <f t="shared" si="3"/>
        <v>16661719</v>
      </c>
      <c r="N38" s="37">
        <f t="shared" si="3"/>
        <v>4132984</v>
      </c>
      <c r="O38" s="37">
        <f t="shared" si="3"/>
        <v>-6568708</v>
      </c>
      <c r="P38" s="37">
        <f t="shared" si="3"/>
        <v>-8600419</v>
      </c>
      <c r="Q38" s="37">
        <f t="shared" si="3"/>
        <v>43768331</v>
      </c>
      <c r="R38" s="37">
        <f t="shared" si="3"/>
        <v>28599204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47009031</v>
      </c>
      <c r="X38" s="37">
        <f t="shared" si="3"/>
        <v>33505586</v>
      </c>
      <c r="Y38" s="37">
        <f t="shared" si="3"/>
        <v>13503445</v>
      </c>
      <c r="Z38" s="38">
        <f>+IF(X38&lt;&gt;0,+(Y38/X38)*100,0)</f>
        <v>40.302070824846936</v>
      </c>
      <c r="AA38" s="39">
        <f>+AA17+AA27+AA36</f>
        <v>-25172077</v>
      </c>
    </row>
    <row r="39" spans="1:27" ht="12.75">
      <c r="A39" s="26" t="s">
        <v>59</v>
      </c>
      <c r="B39" s="20"/>
      <c r="C39" s="35">
        <v>8996986</v>
      </c>
      <c r="D39" s="35"/>
      <c r="E39" s="36">
        <v>8990000</v>
      </c>
      <c r="F39" s="37">
        <v>8990000</v>
      </c>
      <c r="G39" s="37">
        <v>5241581</v>
      </c>
      <c r="H39" s="37">
        <v>49059254</v>
      </c>
      <c r="I39" s="37">
        <v>32692858</v>
      </c>
      <c r="J39" s="37">
        <v>5241581</v>
      </c>
      <c r="K39" s="37">
        <v>19518424</v>
      </c>
      <c r="L39" s="37">
        <v>15723707</v>
      </c>
      <c r="M39" s="37">
        <v>6989689</v>
      </c>
      <c r="N39" s="37">
        <v>19518424</v>
      </c>
      <c r="O39" s="37">
        <v>23651408</v>
      </c>
      <c r="P39" s="37">
        <v>17082700</v>
      </c>
      <c r="Q39" s="37">
        <v>8482281</v>
      </c>
      <c r="R39" s="37">
        <v>23651408</v>
      </c>
      <c r="S39" s="37"/>
      <c r="T39" s="37"/>
      <c r="U39" s="37"/>
      <c r="V39" s="37"/>
      <c r="W39" s="37">
        <v>5241581</v>
      </c>
      <c r="X39" s="37">
        <v>8990000</v>
      </c>
      <c r="Y39" s="37">
        <v>-3748419</v>
      </c>
      <c r="Z39" s="38">
        <v>-41.7</v>
      </c>
      <c r="AA39" s="39">
        <v>8990000</v>
      </c>
    </row>
    <row r="40" spans="1:27" ht="12.75">
      <c r="A40" s="45" t="s">
        <v>60</v>
      </c>
      <c r="B40" s="46"/>
      <c r="C40" s="47">
        <v>5236857</v>
      </c>
      <c r="D40" s="47"/>
      <c r="E40" s="48">
        <v>-5525450</v>
      </c>
      <c r="F40" s="49">
        <v>-16182077</v>
      </c>
      <c r="G40" s="49">
        <v>49059254</v>
      </c>
      <c r="H40" s="49">
        <v>32692858</v>
      </c>
      <c r="I40" s="49">
        <v>19518424</v>
      </c>
      <c r="J40" s="49">
        <v>19518424</v>
      </c>
      <c r="K40" s="49">
        <v>15723707</v>
      </c>
      <c r="L40" s="49">
        <v>6989689</v>
      </c>
      <c r="M40" s="49">
        <v>23651408</v>
      </c>
      <c r="N40" s="49">
        <v>23651408</v>
      </c>
      <c r="O40" s="49">
        <v>17082700</v>
      </c>
      <c r="P40" s="49">
        <v>8482281</v>
      </c>
      <c r="Q40" s="49">
        <v>52250612</v>
      </c>
      <c r="R40" s="49">
        <v>52250612</v>
      </c>
      <c r="S40" s="49"/>
      <c r="T40" s="49"/>
      <c r="U40" s="49"/>
      <c r="V40" s="49"/>
      <c r="W40" s="49">
        <v>52250612</v>
      </c>
      <c r="X40" s="49">
        <v>42495586</v>
      </c>
      <c r="Y40" s="49">
        <v>9755026</v>
      </c>
      <c r="Z40" s="50">
        <v>22.96</v>
      </c>
      <c r="AA40" s="51">
        <v>-16182077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283546203</v>
      </c>
      <c r="D6" s="21"/>
      <c r="E6" s="22">
        <v>64605932</v>
      </c>
      <c r="F6" s="23">
        <v>64605932</v>
      </c>
      <c r="G6" s="23">
        <v>3940982</v>
      </c>
      <c r="H6" s="23">
        <v>5233171</v>
      </c>
      <c r="I6" s="23">
        <v>9969132</v>
      </c>
      <c r="J6" s="23">
        <v>19143285</v>
      </c>
      <c r="K6" s="23">
        <v>4227285</v>
      </c>
      <c r="L6" s="23">
        <v>5088167</v>
      </c>
      <c r="M6" s="23">
        <v>4630458</v>
      </c>
      <c r="N6" s="23">
        <v>13945910</v>
      </c>
      <c r="O6" s="23">
        <v>4116382</v>
      </c>
      <c r="P6" s="23">
        <v>4375034</v>
      </c>
      <c r="Q6" s="23">
        <v>7665604</v>
      </c>
      <c r="R6" s="23">
        <v>16157020</v>
      </c>
      <c r="S6" s="23"/>
      <c r="T6" s="23"/>
      <c r="U6" s="23"/>
      <c r="V6" s="23"/>
      <c r="W6" s="23">
        <v>49246215</v>
      </c>
      <c r="X6" s="23">
        <v>49200421</v>
      </c>
      <c r="Y6" s="23">
        <v>45794</v>
      </c>
      <c r="Z6" s="24">
        <v>0.09</v>
      </c>
      <c r="AA6" s="25">
        <v>64605932</v>
      </c>
    </row>
    <row r="7" spans="1:27" ht="12.75">
      <c r="A7" s="26" t="s">
        <v>34</v>
      </c>
      <c r="B7" s="20"/>
      <c r="C7" s="21"/>
      <c r="D7" s="21"/>
      <c r="E7" s="22">
        <v>109867625</v>
      </c>
      <c r="F7" s="23">
        <v>109867625</v>
      </c>
      <c r="G7" s="23">
        <v>6662008</v>
      </c>
      <c r="H7" s="23">
        <v>8737083</v>
      </c>
      <c r="I7" s="23">
        <v>8612648</v>
      </c>
      <c r="J7" s="23">
        <v>24011739</v>
      </c>
      <c r="K7" s="23">
        <v>8650772</v>
      </c>
      <c r="L7" s="23">
        <v>10259079</v>
      </c>
      <c r="M7" s="23">
        <v>11201222</v>
      </c>
      <c r="N7" s="23">
        <v>30111073</v>
      </c>
      <c r="O7" s="23">
        <v>10033738</v>
      </c>
      <c r="P7" s="23">
        <v>12822885</v>
      </c>
      <c r="Q7" s="23">
        <v>9888765</v>
      </c>
      <c r="R7" s="23">
        <v>32745388</v>
      </c>
      <c r="S7" s="23"/>
      <c r="T7" s="23"/>
      <c r="U7" s="23"/>
      <c r="V7" s="23"/>
      <c r="W7" s="23">
        <v>86868200</v>
      </c>
      <c r="X7" s="23">
        <v>82254659</v>
      </c>
      <c r="Y7" s="23">
        <v>4613541</v>
      </c>
      <c r="Z7" s="24">
        <v>5.61</v>
      </c>
      <c r="AA7" s="25">
        <v>109867625</v>
      </c>
    </row>
    <row r="8" spans="1:27" ht="12.75">
      <c r="A8" s="26" t="s">
        <v>35</v>
      </c>
      <c r="B8" s="20"/>
      <c r="C8" s="21"/>
      <c r="D8" s="21"/>
      <c r="E8" s="22">
        <v>30404234</v>
      </c>
      <c r="F8" s="23">
        <v>30404234</v>
      </c>
      <c r="G8" s="23">
        <v>10914960</v>
      </c>
      <c r="H8" s="23">
        <v>14312936</v>
      </c>
      <c r="I8" s="23">
        <v>82199564</v>
      </c>
      <c r="J8" s="23">
        <v>107427460</v>
      </c>
      <c r="K8" s="23">
        <v>54811689</v>
      </c>
      <c r="L8" s="23">
        <v>39845935</v>
      </c>
      <c r="M8" s="23">
        <v>25958174</v>
      </c>
      <c r="N8" s="23">
        <v>120615798</v>
      </c>
      <c r="O8" s="23">
        <v>10838320</v>
      </c>
      <c r="P8" s="23">
        <v>18925940</v>
      </c>
      <c r="Q8" s="23">
        <v>14817432</v>
      </c>
      <c r="R8" s="23">
        <v>44581692</v>
      </c>
      <c r="S8" s="23"/>
      <c r="T8" s="23"/>
      <c r="U8" s="23"/>
      <c r="V8" s="23"/>
      <c r="W8" s="23">
        <v>272624950</v>
      </c>
      <c r="X8" s="23">
        <v>24064013</v>
      </c>
      <c r="Y8" s="23">
        <v>248560937</v>
      </c>
      <c r="Z8" s="24">
        <v>1032.92</v>
      </c>
      <c r="AA8" s="25">
        <v>30404234</v>
      </c>
    </row>
    <row r="9" spans="1:27" ht="12.75">
      <c r="A9" s="26" t="s">
        <v>36</v>
      </c>
      <c r="B9" s="20"/>
      <c r="C9" s="21">
        <v>438983009</v>
      </c>
      <c r="D9" s="21"/>
      <c r="E9" s="22">
        <v>460207165</v>
      </c>
      <c r="F9" s="23">
        <v>460207165</v>
      </c>
      <c r="G9" s="23">
        <v>186537000</v>
      </c>
      <c r="H9" s="23">
        <v>3104000</v>
      </c>
      <c r="I9" s="23"/>
      <c r="J9" s="23">
        <v>189641000</v>
      </c>
      <c r="K9" s="23"/>
      <c r="L9" s="23">
        <v>2662000</v>
      </c>
      <c r="M9" s="23">
        <v>147154000</v>
      </c>
      <c r="N9" s="23">
        <v>149816000</v>
      </c>
      <c r="O9" s="23"/>
      <c r="P9" s="23">
        <v>2386951</v>
      </c>
      <c r="Q9" s="23">
        <v>111922000</v>
      </c>
      <c r="R9" s="23">
        <v>114308951</v>
      </c>
      <c r="S9" s="23"/>
      <c r="T9" s="23"/>
      <c r="U9" s="23"/>
      <c r="V9" s="23"/>
      <c r="W9" s="23">
        <v>453765951</v>
      </c>
      <c r="X9" s="23">
        <v>460207165</v>
      </c>
      <c r="Y9" s="23">
        <v>-6441214</v>
      </c>
      <c r="Z9" s="24">
        <v>-1.4</v>
      </c>
      <c r="AA9" s="25">
        <v>460207165</v>
      </c>
    </row>
    <row r="10" spans="1:27" ht="12.75">
      <c r="A10" s="26" t="s">
        <v>37</v>
      </c>
      <c r="B10" s="20"/>
      <c r="C10" s="21">
        <v>298915928</v>
      </c>
      <c r="D10" s="21"/>
      <c r="E10" s="22">
        <v>324570835</v>
      </c>
      <c r="F10" s="23">
        <v>324570835</v>
      </c>
      <c r="G10" s="23">
        <v>84615000</v>
      </c>
      <c r="H10" s="23"/>
      <c r="I10" s="23">
        <v>20000000</v>
      </c>
      <c r="J10" s="23">
        <v>104615000</v>
      </c>
      <c r="K10" s="23">
        <v>29648000</v>
      </c>
      <c r="L10" s="23">
        <v>400000</v>
      </c>
      <c r="M10" s="23">
        <v>77138000</v>
      </c>
      <c r="N10" s="23">
        <v>107186000</v>
      </c>
      <c r="O10" s="23"/>
      <c r="P10" s="23"/>
      <c r="Q10" s="23">
        <v>98336000</v>
      </c>
      <c r="R10" s="23">
        <v>98336000</v>
      </c>
      <c r="S10" s="23"/>
      <c r="T10" s="23"/>
      <c r="U10" s="23"/>
      <c r="V10" s="23"/>
      <c r="W10" s="23">
        <v>310137000</v>
      </c>
      <c r="X10" s="23">
        <v>324570835</v>
      </c>
      <c r="Y10" s="23">
        <v>-14433835</v>
      </c>
      <c r="Z10" s="24">
        <v>-4.45</v>
      </c>
      <c r="AA10" s="25">
        <v>324570835</v>
      </c>
    </row>
    <row r="11" spans="1:27" ht="12.75">
      <c r="A11" s="26" t="s">
        <v>38</v>
      </c>
      <c r="B11" s="20"/>
      <c r="C11" s="21">
        <v>7002653</v>
      </c>
      <c r="D11" s="21"/>
      <c r="E11" s="22">
        <v>7084610</v>
      </c>
      <c r="F11" s="23">
        <v>7084610</v>
      </c>
      <c r="G11" s="23">
        <v>137127</v>
      </c>
      <c r="H11" s="23">
        <v>782578</v>
      </c>
      <c r="I11" s="23"/>
      <c r="J11" s="23">
        <v>919705</v>
      </c>
      <c r="K11" s="23"/>
      <c r="L11" s="23"/>
      <c r="M11" s="23"/>
      <c r="N11" s="23"/>
      <c r="O11" s="23"/>
      <c r="P11" s="23">
        <v>128222</v>
      </c>
      <c r="Q11" s="23">
        <v>575703</v>
      </c>
      <c r="R11" s="23">
        <v>703925</v>
      </c>
      <c r="S11" s="23"/>
      <c r="T11" s="23"/>
      <c r="U11" s="23"/>
      <c r="V11" s="23"/>
      <c r="W11" s="23">
        <v>1623630</v>
      </c>
      <c r="X11" s="23">
        <v>2832453</v>
      </c>
      <c r="Y11" s="23">
        <v>-1208823</v>
      </c>
      <c r="Z11" s="24">
        <v>-42.68</v>
      </c>
      <c r="AA11" s="25">
        <v>7084610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-732929179</v>
      </c>
      <c r="D14" s="21"/>
      <c r="E14" s="22">
        <v>-621237006</v>
      </c>
      <c r="F14" s="23">
        <v>-621237006</v>
      </c>
      <c r="G14" s="23">
        <v>-129491497</v>
      </c>
      <c r="H14" s="23">
        <v>-64415008</v>
      </c>
      <c r="I14" s="23">
        <v>-100355605</v>
      </c>
      <c r="J14" s="23">
        <v>-294262110</v>
      </c>
      <c r="K14" s="23">
        <v>-61604886</v>
      </c>
      <c r="L14" s="23">
        <v>-81843915</v>
      </c>
      <c r="M14" s="23">
        <v>-152484763</v>
      </c>
      <c r="N14" s="23">
        <v>-295933564</v>
      </c>
      <c r="O14" s="23">
        <v>-51846570</v>
      </c>
      <c r="P14" s="23">
        <v>-54472507</v>
      </c>
      <c r="Q14" s="23">
        <v>-74589100</v>
      </c>
      <c r="R14" s="23">
        <v>-180908177</v>
      </c>
      <c r="S14" s="23"/>
      <c r="T14" s="23"/>
      <c r="U14" s="23"/>
      <c r="V14" s="23"/>
      <c r="W14" s="23">
        <v>-771103851</v>
      </c>
      <c r="X14" s="23">
        <v>-469600155</v>
      </c>
      <c r="Y14" s="23">
        <v>-301503696</v>
      </c>
      <c r="Z14" s="24">
        <v>64.2</v>
      </c>
      <c r="AA14" s="25">
        <v>-621237006</v>
      </c>
    </row>
    <row r="15" spans="1:27" ht="12.75">
      <c r="A15" s="26" t="s">
        <v>42</v>
      </c>
      <c r="B15" s="20"/>
      <c r="C15" s="21">
        <v>-8387914</v>
      </c>
      <c r="D15" s="21"/>
      <c r="E15" s="22">
        <v>-469248</v>
      </c>
      <c r="F15" s="23">
        <v>-469248</v>
      </c>
      <c r="G15" s="23">
        <v>-4157</v>
      </c>
      <c r="H15" s="23">
        <v>-41660</v>
      </c>
      <c r="I15" s="23">
        <v>-251015</v>
      </c>
      <c r="J15" s="23">
        <v>-296832</v>
      </c>
      <c r="K15" s="23">
        <v>-29657</v>
      </c>
      <c r="L15" s="23">
        <v>-50577</v>
      </c>
      <c r="M15" s="23">
        <v>-38696</v>
      </c>
      <c r="N15" s="23">
        <v>-118930</v>
      </c>
      <c r="O15" s="23">
        <v>-103676</v>
      </c>
      <c r="P15" s="23">
        <v>-101123</v>
      </c>
      <c r="Q15" s="23">
        <v>-902459</v>
      </c>
      <c r="R15" s="23">
        <v>-1107258</v>
      </c>
      <c r="S15" s="23"/>
      <c r="T15" s="23"/>
      <c r="U15" s="23"/>
      <c r="V15" s="23"/>
      <c r="W15" s="23">
        <v>-1523020</v>
      </c>
      <c r="X15" s="23">
        <v>-351936</v>
      </c>
      <c r="Y15" s="23">
        <v>-1171084</v>
      </c>
      <c r="Z15" s="24">
        <v>332.75</v>
      </c>
      <c r="AA15" s="25">
        <v>-469248</v>
      </c>
    </row>
    <row r="16" spans="1:27" ht="12.75">
      <c r="A16" s="26" t="s">
        <v>43</v>
      </c>
      <c r="B16" s="20"/>
      <c r="C16" s="21"/>
      <c r="D16" s="21"/>
      <c r="E16" s="22">
        <v>-234625</v>
      </c>
      <c r="F16" s="23">
        <v>-234625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-234625</v>
      </c>
      <c r="Y16" s="23">
        <v>234625</v>
      </c>
      <c r="Z16" s="24">
        <v>-100</v>
      </c>
      <c r="AA16" s="25">
        <v>-234625</v>
      </c>
    </row>
    <row r="17" spans="1:27" ht="12.75">
      <c r="A17" s="27" t="s">
        <v>44</v>
      </c>
      <c r="B17" s="28"/>
      <c r="C17" s="29">
        <f aca="true" t="shared" si="0" ref="C17:Y17">SUM(C6:C16)</f>
        <v>287130700</v>
      </c>
      <c r="D17" s="29">
        <f>SUM(D6:D16)</f>
        <v>0</v>
      </c>
      <c r="E17" s="30">
        <f t="shared" si="0"/>
        <v>374799522</v>
      </c>
      <c r="F17" s="31">
        <f t="shared" si="0"/>
        <v>374799522</v>
      </c>
      <c r="G17" s="31">
        <f t="shared" si="0"/>
        <v>163311423</v>
      </c>
      <c r="H17" s="31">
        <f t="shared" si="0"/>
        <v>-32286900</v>
      </c>
      <c r="I17" s="31">
        <f t="shared" si="0"/>
        <v>20174724</v>
      </c>
      <c r="J17" s="31">
        <f t="shared" si="0"/>
        <v>151199247</v>
      </c>
      <c r="K17" s="31">
        <f t="shared" si="0"/>
        <v>35703203</v>
      </c>
      <c r="L17" s="31">
        <f t="shared" si="0"/>
        <v>-23639311</v>
      </c>
      <c r="M17" s="31">
        <f t="shared" si="0"/>
        <v>113558395</v>
      </c>
      <c r="N17" s="31">
        <f t="shared" si="0"/>
        <v>125622287</v>
      </c>
      <c r="O17" s="31">
        <f t="shared" si="0"/>
        <v>-26961806</v>
      </c>
      <c r="P17" s="31">
        <f t="shared" si="0"/>
        <v>-15934598</v>
      </c>
      <c r="Q17" s="31">
        <f t="shared" si="0"/>
        <v>167713945</v>
      </c>
      <c r="R17" s="31">
        <f t="shared" si="0"/>
        <v>124817541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401639075</v>
      </c>
      <c r="X17" s="31">
        <f t="shared" si="0"/>
        <v>472942830</v>
      </c>
      <c r="Y17" s="31">
        <f t="shared" si="0"/>
        <v>-71303755</v>
      </c>
      <c r="Z17" s="32">
        <f>+IF(X17&lt;&gt;0,+(Y17/X17)*100,0)</f>
        <v>-15.076611902542217</v>
      </c>
      <c r="AA17" s="33">
        <f>SUM(AA6:AA16)</f>
        <v>374799522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349872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-259999039</v>
      </c>
      <c r="D26" s="21"/>
      <c r="E26" s="22">
        <v>-354404832</v>
      </c>
      <c r="F26" s="23">
        <v>-354404832</v>
      </c>
      <c r="G26" s="23">
        <v>-31968105</v>
      </c>
      <c r="H26" s="23">
        <v>-32980564</v>
      </c>
      <c r="I26" s="23">
        <v>-32541160</v>
      </c>
      <c r="J26" s="23">
        <v>-97489829</v>
      </c>
      <c r="K26" s="23">
        <v>-19196132</v>
      </c>
      <c r="L26" s="23">
        <v>-24859008</v>
      </c>
      <c r="M26" s="23">
        <v>-7372731</v>
      </c>
      <c r="N26" s="23">
        <v>-51427871</v>
      </c>
      <c r="O26" s="23">
        <v>-12478961</v>
      </c>
      <c r="P26" s="23">
        <v>-12186472</v>
      </c>
      <c r="Q26" s="23">
        <v>-36021948</v>
      </c>
      <c r="R26" s="23">
        <v>-60687381</v>
      </c>
      <c r="S26" s="23"/>
      <c r="T26" s="23"/>
      <c r="U26" s="23"/>
      <c r="V26" s="23"/>
      <c r="W26" s="23">
        <v>-209605081</v>
      </c>
      <c r="X26" s="23">
        <v>-265803624</v>
      </c>
      <c r="Y26" s="23">
        <v>56198543</v>
      </c>
      <c r="Z26" s="24">
        <v>-21.14</v>
      </c>
      <c r="AA26" s="25">
        <v>-354404832</v>
      </c>
    </row>
    <row r="27" spans="1:27" ht="12.75">
      <c r="A27" s="27" t="s">
        <v>51</v>
      </c>
      <c r="B27" s="28"/>
      <c r="C27" s="29">
        <f aca="true" t="shared" si="1" ref="C27:Y27">SUM(C21:C26)</f>
        <v>-259649167</v>
      </c>
      <c r="D27" s="29">
        <f>SUM(D21:D26)</f>
        <v>0</v>
      </c>
      <c r="E27" s="30">
        <f t="shared" si="1"/>
        <v>-354404832</v>
      </c>
      <c r="F27" s="31">
        <f t="shared" si="1"/>
        <v>-354404832</v>
      </c>
      <c r="G27" s="31">
        <f t="shared" si="1"/>
        <v>-31968105</v>
      </c>
      <c r="H27" s="31">
        <f t="shared" si="1"/>
        <v>-32980564</v>
      </c>
      <c r="I27" s="31">
        <f t="shared" si="1"/>
        <v>-32541160</v>
      </c>
      <c r="J27" s="31">
        <f t="shared" si="1"/>
        <v>-97489829</v>
      </c>
      <c r="K27" s="31">
        <f t="shared" si="1"/>
        <v>-19196132</v>
      </c>
      <c r="L27" s="31">
        <f t="shared" si="1"/>
        <v>-24859008</v>
      </c>
      <c r="M27" s="31">
        <f t="shared" si="1"/>
        <v>-7372731</v>
      </c>
      <c r="N27" s="31">
        <f t="shared" si="1"/>
        <v>-51427871</v>
      </c>
      <c r="O27" s="31">
        <f t="shared" si="1"/>
        <v>-12478961</v>
      </c>
      <c r="P27" s="31">
        <f t="shared" si="1"/>
        <v>-12186472</v>
      </c>
      <c r="Q27" s="31">
        <f t="shared" si="1"/>
        <v>-36021948</v>
      </c>
      <c r="R27" s="31">
        <f t="shared" si="1"/>
        <v>-60687381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-209605081</v>
      </c>
      <c r="X27" s="31">
        <f t="shared" si="1"/>
        <v>-265803624</v>
      </c>
      <c r="Y27" s="31">
        <f t="shared" si="1"/>
        <v>56198543</v>
      </c>
      <c r="Z27" s="32">
        <f>+IF(X27&lt;&gt;0,+(Y27/X27)*100,0)</f>
        <v>-21.142880655381884</v>
      </c>
      <c r="AA27" s="33">
        <f>SUM(AA21:AA26)</f>
        <v>-354404832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-516258</v>
      </c>
      <c r="D35" s="21"/>
      <c r="E35" s="22">
        <v>-291296</v>
      </c>
      <c r="F35" s="23">
        <v>-291296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-218472</v>
      </c>
      <c r="Y35" s="23">
        <v>218472</v>
      </c>
      <c r="Z35" s="24">
        <v>-100</v>
      </c>
      <c r="AA35" s="25">
        <v>-291296</v>
      </c>
    </row>
    <row r="36" spans="1:27" ht="12.75">
      <c r="A36" s="27" t="s">
        <v>57</v>
      </c>
      <c r="B36" s="28"/>
      <c r="C36" s="29">
        <f aca="true" t="shared" si="2" ref="C36:Y36">SUM(C31:C35)</f>
        <v>-516258</v>
      </c>
      <c r="D36" s="29">
        <f>SUM(D31:D35)</f>
        <v>0</v>
      </c>
      <c r="E36" s="30">
        <f t="shared" si="2"/>
        <v>-291296</v>
      </c>
      <c r="F36" s="31">
        <f t="shared" si="2"/>
        <v>-291296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-218472</v>
      </c>
      <c r="Y36" s="31">
        <f t="shared" si="2"/>
        <v>218472</v>
      </c>
      <c r="Z36" s="32">
        <f>+IF(X36&lt;&gt;0,+(Y36/X36)*100,0)</f>
        <v>-100</v>
      </c>
      <c r="AA36" s="33">
        <f>SUM(AA31:AA35)</f>
        <v>-291296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26965275</v>
      </c>
      <c r="D38" s="35">
        <f>+D17+D27+D36</f>
        <v>0</v>
      </c>
      <c r="E38" s="36">
        <f t="shared" si="3"/>
        <v>20103394</v>
      </c>
      <c r="F38" s="37">
        <f t="shared" si="3"/>
        <v>20103394</v>
      </c>
      <c r="G38" s="37">
        <f t="shared" si="3"/>
        <v>131343318</v>
      </c>
      <c r="H38" s="37">
        <f t="shared" si="3"/>
        <v>-65267464</v>
      </c>
      <c r="I38" s="37">
        <f t="shared" si="3"/>
        <v>-12366436</v>
      </c>
      <c r="J38" s="37">
        <f t="shared" si="3"/>
        <v>53709418</v>
      </c>
      <c r="K38" s="37">
        <f t="shared" si="3"/>
        <v>16507071</v>
      </c>
      <c r="L38" s="37">
        <f t="shared" si="3"/>
        <v>-48498319</v>
      </c>
      <c r="M38" s="37">
        <f t="shared" si="3"/>
        <v>106185664</v>
      </c>
      <c r="N38" s="37">
        <f t="shared" si="3"/>
        <v>74194416</v>
      </c>
      <c r="O38" s="37">
        <f t="shared" si="3"/>
        <v>-39440767</v>
      </c>
      <c r="P38" s="37">
        <f t="shared" si="3"/>
        <v>-28121070</v>
      </c>
      <c r="Q38" s="37">
        <f t="shared" si="3"/>
        <v>131691997</v>
      </c>
      <c r="R38" s="37">
        <f t="shared" si="3"/>
        <v>64130160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192033994</v>
      </c>
      <c r="X38" s="37">
        <f t="shared" si="3"/>
        <v>206920734</v>
      </c>
      <c r="Y38" s="37">
        <f t="shared" si="3"/>
        <v>-14886740</v>
      </c>
      <c r="Z38" s="38">
        <f>+IF(X38&lt;&gt;0,+(Y38/X38)*100,0)</f>
        <v>-7.194416776039467</v>
      </c>
      <c r="AA38" s="39">
        <f>+AA17+AA27+AA36</f>
        <v>20103394</v>
      </c>
    </row>
    <row r="39" spans="1:27" ht="12.75">
      <c r="A39" s="26" t="s">
        <v>59</v>
      </c>
      <c r="B39" s="20"/>
      <c r="C39" s="35">
        <v>38114336</v>
      </c>
      <c r="D39" s="35"/>
      <c r="E39" s="36">
        <v>54876605</v>
      </c>
      <c r="F39" s="37">
        <v>54876605</v>
      </c>
      <c r="G39" s="37">
        <v>58209129</v>
      </c>
      <c r="H39" s="37">
        <v>189552447</v>
      </c>
      <c r="I39" s="37">
        <v>124284983</v>
      </c>
      <c r="J39" s="37">
        <v>58209129</v>
      </c>
      <c r="K39" s="37">
        <v>111918547</v>
      </c>
      <c r="L39" s="37">
        <v>128425618</v>
      </c>
      <c r="M39" s="37">
        <v>79927299</v>
      </c>
      <c r="N39" s="37">
        <v>111918547</v>
      </c>
      <c r="O39" s="37">
        <v>186112963</v>
      </c>
      <c r="P39" s="37">
        <v>146672196</v>
      </c>
      <c r="Q39" s="37">
        <v>118551126</v>
      </c>
      <c r="R39" s="37">
        <v>186112963</v>
      </c>
      <c r="S39" s="37"/>
      <c r="T39" s="37"/>
      <c r="U39" s="37"/>
      <c r="V39" s="37"/>
      <c r="W39" s="37">
        <v>58209129</v>
      </c>
      <c r="X39" s="37">
        <v>54876605</v>
      </c>
      <c r="Y39" s="37">
        <v>3332524</v>
      </c>
      <c r="Z39" s="38">
        <v>6.07</v>
      </c>
      <c r="AA39" s="39">
        <v>54876605</v>
      </c>
    </row>
    <row r="40" spans="1:27" ht="12.75">
      <c r="A40" s="45" t="s">
        <v>60</v>
      </c>
      <c r="B40" s="46"/>
      <c r="C40" s="47">
        <v>65079611</v>
      </c>
      <c r="D40" s="47"/>
      <c r="E40" s="48">
        <v>74979999</v>
      </c>
      <c r="F40" s="49">
        <v>74979999</v>
      </c>
      <c r="G40" s="49">
        <v>189552447</v>
      </c>
      <c r="H40" s="49">
        <v>124284983</v>
      </c>
      <c r="I40" s="49">
        <v>111918547</v>
      </c>
      <c r="J40" s="49">
        <v>111918547</v>
      </c>
      <c r="K40" s="49">
        <v>128425618</v>
      </c>
      <c r="L40" s="49">
        <v>79927299</v>
      </c>
      <c r="M40" s="49">
        <v>186112963</v>
      </c>
      <c r="N40" s="49">
        <v>186112963</v>
      </c>
      <c r="O40" s="49">
        <v>146672196</v>
      </c>
      <c r="P40" s="49">
        <v>118551126</v>
      </c>
      <c r="Q40" s="49">
        <v>250243123</v>
      </c>
      <c r="R40" s="49">
        <v>250243123</v>
      </c>
      <c r="S40" s="49"/>
      <c r="T40" s="49"/>
      <c r="U40" s="49"/>
      <c r="V40" s="49"/>
      <c r="W40" s="49">
        <v>250243123</v>
      </c>
      <c r="X40" s="49">
        <v>261797339</v>
      </c>
      <c r="Y40" s="49">
        <v>-11554216</v>
      </c>
      <c r="Z40" s="50">
        <v>-4.41</v>
      </c>
      <c r="AA40" s="51">
        <v>74979999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54000090</v>
      </c>
      <c r="F6" s="23">
        <v>20792930</v>
      </c>
      <c r="G6" s="23">
        <v>411750</v>
      </c>
      <c r="H6" s="23">
        <v>5181723</v>
      </c>
      <c r="I6" s="23">
        <v>308851</v>
      </c>
      <c r="J6" s="23">
        <v>5902324</v>
      </c>
      <c r="K6" s="23">
        <v>1171265</v>
      </c>
      <c r="L6" s="23"/>
      <c r="M6" s="23">
        <v>681892</v>
      </c>
      <c r="N6" s="23">
        <v>1853157</v>
      </c>
      <c r="O6" s="23">
        <v>953879</v>
      </c>
      <c r="P6" s="23">
        <v>2499804</v>
      </c>
      <c r="Q6" s="23">
        <v>3834975</v>
      </c>
      <c r="R6" s="23">
        <v>7288658</v>
      </c>
      <c r="S6" s="23"/>
      <c r="T6" s="23"/>
      <c r="U6" s="23"/>
      <c r="V6" s="23"/>
      <c r="W6" s="23">
        <v>15044139</v>
      </c>
      <c r="X6" s="23">
        <v>17948930</v>
      </c>
      <c r="Y6" s="23">
        <v>-2904791</v>
      </c>
      <c r="Z6" s="24">
        <v>-16.18</v>
      </c>
      <c r="AA6" s="25">
        <v>20792930</v>
      </c>
    </row>
    <row r="7" spans="1:27" ht="12.75">
      <c r="A7" s="26" t="s">
        <v>34</v>
      </c>
      <c r="B7" s="20"/>
      <c r="C7" s="21"/>
      <c r="D7" s="21"/>
      <c r="E7" s="22">
        <v>18401274</v>
      </c>
      <c r="F7" s="23">
        <v>7908038</v>
      </c>
      <c r="G7" s="23">
        <v>1222</v>
      </c>
      <c r="H7" s="23">
        <v>2048</v>
      </c>
      <c r="I7" s="23">
        <v>10010</v>
      </c>
      <c r="J7" s="23">
        <v>13280</v>
      </c>
      <c r="K7" s="23">
        <v>491182</v>
      </c>
      <c r="L7" s="23"/>
      <c r="M7" s="23">
        <v>1876</v>
      </c>
      <c r="N7" s="23">
        <v>493058</v>
      </c>
      <c r="O7" s="23">
        <v>101334</v>
      </c>
      <c r="P7" s="23">
        <v>1338</v>
      </c>
      <c r="Q7" s="23">
        <v>7083</v>
      </c>
      <c r="R7" s="23">
        <v>109755</v>
      </c>
      <c r="S7" s="23"/>
      <c r="T7" s="23"/>
      <c r="U7" s="23"/>
      <c r="V7" s="23"/>
      <c r="W7" s="23">
        <v>616093</v>
      </c>
      <c r="X7" s="23">
        <v>5031609</v>
      </c>
      <c r="Y7" s="23">
        <v>-4415516</v>
      </c>
      <c r="Z7" s="24">
        <v>-87.76</v>
      </c>
      <c r="AA7" s="25">
        <v>7908038</v>
      </c>
    </row>
    <row r="8" spans="1:27" ht="12.75">
      <c r="A8" s="26" t="s">
        <v>35</v>
      </c>
      <c r="B8" s="20"/>
      <c r="C8" s="21"/>
      <c r="D8" s="21"/>
      <c r="E8" s="22">
        <v>34956832</v>
      </c>
      <c r="F8" s="23">
        <v>33355687</v>
      </c>
      <c r="G8" s="23">
        <v>2928338</v>
      </c>
      <c r="H8" s="23">
        <v>4360461</v>
      </c>
      <c r="I8" s="23">
        <v>2517740</v>
      </c>
      <c r="J8" s="23">
        <v>9806539</v>
      </c>
      <c r="K8" s="23">
        <v>2384885</v>
      </c>
      <c r="L8" s="23"/>
      <c r="M8" s="23">
        <v>2901284</v>
      </c>
      <c r="N8" s="23">
        <v>5286169</v>
      </c>
      <c r="O8" s="23">
        <v>3078331</v>
      </c>
      <c r="P8" s="23">
        <v>6250593</v>
      </c>
      <c r="Q8" s="23">
        <v>-684442</v>
      </c>
      <c r="R8" s="23">
        <v>8644482</v>
      </c>
      <c r="S8" s="23"/>
      <c r="T8" s="23"/>
      <c r="U8" s="23"/>
      <c r="V8" s="23"/>
      <c r="W8" s="23">
        <v>23737190</v>
      </c>
      <c r="X8" s="23">
        <v>28042980</v>
      </c>
      <c r="Y8" s="23">
        <v>-4305790</v>
      </c>
      <c r="Z8" s="24">
        <v>-15.35</v>
      </c>
      <c r="AA8" s="25">
        <v>33355687</v>
      </c>
    </row>
    <row r="9" spans="1:27" ht="12.75">
      <c r="A9" s="26" t="s">
        <v>36</v>
      </c>
      <c r="B9" s="20"/>
      <c r="C9" s="21"/>
      <c r="D9" s="21"/>
      <c r="E9" s="22">
        <v>654266000</v>
      </c>
      <c r="F9" s="23">
        <v>635710266</v>
      </c>
      <c r="G9" s="23">
        <v>269708000</v>
      </c>
      <c r="H9" s="23">
        <v>2755000</v>
      </c>
      <c r="I9" s="23"/>
      <c r="J9" s="23">
        <v>272463000</v>
      </c>
      <c r="K9" s="23"/>
      <c r="L9" s="23"/>
      <c r="M9" s="23">
        <v>195766000</v>
      </c>
      <c r="N9" s="23">
        <v>195766000</v>
      </c>
      <c r="O9" s="23"/>
      <c r="P9" s="23"/>
      <c r="Q9" s="23">
        <v>162958000</v>
      </c>
      <c r="R9" s="23">
        <v>162958000</v>
      </c>
      <c r="S9" s="23"/>
      <c r="T9" s="23"/>
      <c r="U9" s="23"/>
      <c r="V9" s="23"/>
      <c r="W9" s="23">
        <v>631187000</v>
      </c>
      <c r="X9" s="23">
        <v>635056000</v>
      </c>
      <c r="Y9" s="23">
        <v>-3869000</v>
      </c>
      <c r="Z9" s="24">
        <v>-0.61</v>
      </c>
      <c r="AA9" s="25">
        <v>635710266</v>
      </c>
    </row>
    <row r="10" spans="1:27" ht="12.75">
      <c r="A10" s="26" t="s">
        <v>37</v>
      </c>
      <c r="B10" s="20"/>
      <c r="C10" s="21"/>
      <c r="D10" s="21"/>
      <c r="E10" s="22">
        <v>655073000</v>
      </c>
      <c r="F10" s="23">
        <v>518065073</v>
      </c>
      <c r="G10" s="23">
        <v>100002000</v>
      </c>
      <c r="H10" s="23"/>
      <c r="I10" s="23">
        <v>83000000</v>
      </c>
      <c r="J10" s="23">
        <v>183002000</v>
      </c>
      <c r="K10" s="23">
        <v>143744000</v>
      </c>
      <c r="L10" s="23"/>
      <c r="M10" s="23">
        <v>114672000</v>
      </c>
      <c r="N10" s="23">
        <v>258416000</v>
      </c>
      <c r="O10" s="23"/>
      <c r="P10" s="23"/>
      <c r="Q10" s="23">
        <v>124355000</v>
      </c>
      <c r="R10" s="23">
        <v>124355000</v>
      </c>
      <c r="S10" s="23"/>
      <c r="T10" s="23"/>
      <c r="U10" s="23"/>
      <c r="V10" s="23"/>
      <c r="W10" s="23">
        <v>565773000</v>
      </c>
      <c r="X10" s="23">
        <v>517491000</v>
      </c>
      <c r="Y10" s="23">
        <v>48282000</v>
      </c>
      <c r="Z10" s="24">
        <v>9.33</v>
      </c>
      <c r="AA10" s="25">
        <v>518065073</v>
      </c>
    </row>
    <row r="11" spans="1:27" ht="12.75">
      <c r="A11" s="26" t="s">
        <v>38</v>
      </c>
      <c r="B11" s="20"/>
      <c r="C11" s="21"/>
      <c r="D11" s="21"/>
      <c r="E11" s="22">
        <v>37893000</v>
      </c>
      <c r="F11" s="23">
        <v>30371350</v>
      </c>
      <c r="G11" s="23">
        <v>955016</v>
      </c>
      <c r="H11" s="23">
        <v>8937891</v>
      </c>
      <c r="I11" s="23">
        <v>10870213</v>
      </c>
      <c r="J11" s="23">
        <v>20763120</v>
      </c>
      <c r="K11" s="23">
        <v>956079</v>
      </c>
      <c r="L11" s="23"/>
      <c r="M11" s="23">
        <v>1282443</v>
      </c>
      <c r="N11" s="23">
        <v>2238522</v>
      </c>
      <c r="O11" s="23">
        <v>10916124</v>
      </c>
      <c r="P11" s="23">
        <v>50515268</v>
      </c>
      <c r="Q11" s="23">
        <v>841165</v>
      </c>
      <c r="R11" s="23">
        <v>62272557</v>
      </c>
      <c r="S11" s="23"/>
      <c r="T11" s="23"/>
      <c r="U11" s="23"/>
      <c r="V11" s="23"/>
      <c r="W11" s="23">
        <v>85274199</v>
      </c>
      <c r="X11" s="23">
        <v>27585457</v>
      </c>
      <c r="Y11" s="23">
        <v>57688742</v>
      </c>
      <c r="Z11" s="24">
        <v>209.13</v>
      </c>
      <c r="AA11" s="25">
        <v>30371350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-739583103</v>
      </c>
      <c r="F14" s="23">
        <v>-702869809</v>
      </c>
      <c r="G14" s="23">
        <v>-87505260</v>
      </c>
      <c r="H14" s="23">
        <v>-58350156</v>
      </c>
      <c r="I14" s="23">
        <v>-53399490</v>
      </c>
      <c r="J14" s="23">
        <v>-199254906</v>
      </c>
      <c r="K14" s="23">
        <v>-100669928</v>
      </c>
      <c r="L14" s="23"/>
      <c r="M14" s="23">
        <v>-84056809</v>
      </c>
      <c r="N14" s="23">
        <v>-184726737</v>
      </c>
      <c r="O14" s="23">
        <v>-58263209</v>
      </c>
      <c r="P14" s="23">
        <v>-70237825</v>
      </c>
      <c r="Q14" s="23">
        <v>-70039668</v>
      </c>
      <c r="R14" s="23">
        <v>-198540702</v>
      </c>
      <c r="S14" s="23"/>
      <c r="T14" s="23"/>
      <c r="U14" s="23"/>
      <c r="V14" s="23"/>
      <c r="W14" s="23">
        <v>-582522345</v>
      </c>
      <c r="X14" s="23">
        <v>-598949509</v>
      </c>
      <c r="Y14" s="23">
        <v>16427164</v>
      </c>
      <c r="Z14" s="24">
        <v>-2.74</v>
      </c>
      <c r="AA14" s="25">
        <v>-702869809</v>
      </c>
    </row>
    <row r="15" spans="1:27" ht="12.75">
      <c r="A15" s="26" t="s">
        <v>42</v>
      </c>
      <c r="B15" s="20"/>
      <c r="C15" s="21"/>
      <c r="D15" s="21"/>
      <c r="E15" s="22">
        <v>-606029</v>
      </c>
      <c r="F15" s="23">
        <v>606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>
        <v>606</v>
      </c>
    </row>
    <row r="16" spans="1:27" ht="12.75">
      <c r="A16" s="26" t="s">
        <v>43</v>
      </c>
      <c r="B16" s="20"/>
      <c r="C16" s="21"/>
      <c r="D16" s="21"/>
      <c r="E16" s="22">
        <v>-11120374</v>
      </c>
      <c r="F16" s="23">
        <v>-9675016</v>
      </c>
      <c r="G16" s="23"/>
      <c r="H16" s="23"/>
      <c r="I16" s="23"/>
      <c r="J16" s="23"/>
      <c r="K16" s="23">
        <v>-3257738</v>
      </c>
      <c r="L16" s="23"/>
      <c r="M16" s="23">
        <v>-35191</v>
      </c>
      <c r="N16" s="23">
        <v>-3292929</v>
      </c>
      <c r="O16" s="23">
        <v>-1469764</v>
      </c>
      <c r="P16" s="23">
        <v>-3023186</v>
      </c>
      <c r="Q16" s="23">
        <v>-1050948</v>
      </c>
      <c r="R16" s="23">
        <v>-5543898</v>
      </c>
      <c r="S16" s="23"/>
      <c r="T16" s="23"/>
      <c r="U16" s="23"/>
      <c r="V16" s="23"/>
      <c r="W16" s="23">
        <v>-8836827</v>
      </c>
      <c r="X16" s="23">
        <v>-7537016</v>
      </c>
      <c r="Y16" s="23">
        <v>-1299811</v>
      </c>
      <c r="Z16" s="24">
        <v>17.25</v>
      </c>
      <c r="AA16" s="25">
        <v>-9675016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703280690</v>
      </c>
      <c r="F17" s="31">
        <f t="shared" si="0"/>
        <v>533659125</v>
      </c>
      <c r="G17" s="31">
        <f t="shared" si="0"/>
        <v>286501066</v>
      </c>
      <c r="H17" s="31">
        <f t="shared" si="0"/>
        <v>-37113033</v>
      </c>
      <c r="I17" s="31">
        <f t="shared" si="0"/>
        <v>43307324</v>
      </c>
      <c r="J17" s="31">
        <f t="shared" si="0"/>
        <v>292695357</v>
      </c>
      <c r="K17" s="31">
        <f t="shared" si="0"/>
        <v>44819745</v>
      </c>
      <c r="L17" s="31">
        <f t="shared" si="0"/>
        <v>0</v>
      </c>
      <c r="M17" s="31">
        <f t="shared" si="0"/>
        <v>231213495</v>
      </c>
      <c r="N17" s="31">
        <f t="shared" si="0"/>
        <v>276033240</v>
      </c>
      <c r="O17" s="31">
        <f t="shared" si="0"/>
        <v>-44683305</v>
      </c>
      <c r="P17" s="31">
        <f t="shared" si="0"/>
        <v>-13994008</v>
      </c>
      <c r="Q17" s="31">
        <f t="shared" si="0"/>
        <v>220221165</v>
      </c>
      <c r="R17" s="31">
        <f t="shared" si="0"/>
        <v>161543852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730272449</v>
      </c>
      <c r="X17" s="31">
        <f t="shared" si="0"/>
        <v>624669451</v>
      </c>
      <c r="Y17" s="31">
        <f t="shared" si="0"/>
        <v>105602998</v>
      </c>
      <c r="Z17" s="32">
        <f>+IF(X17&lt;&gt;0,+(Y17/X17)*100,0)</f>
        <v>16.905420591793916</v>
      </c>
      <c r="AA17" s="33">
        <f>SUM(AA6:AA16)</f>
        <v>533659125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525000</v>
      </c>
      <c r="F21" s="23">
        <v>525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525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-739839273</v>
      </c>
      <c r="F26" s="23">
        <v>-669086026</v>
      </c>
      <c r="G26" s="23"/>
      <c r="H26" s="23">
        <v>-54359390</v>
      </c>
      <c r="I26" s="23">
        <v>-44720925</v>
      </c>
      <c r="J26" s="23">
        <v>-99080315</v>
      </c>
      <c r="K26" s="23">
        <v>-109337733</v>
      </c>
      <c r="L26" s="23"/>
      <c r="M26" s="23">
        <v>-78772380</v>
      </c>
      <c r="N26" s="23">
        <v>-188110113</v>
      </c>
      <c r="O26" s="23">
        <v>-14756205</v>
      </c>
      <c r="P26" s="23">
        <v>-18879972</v>
      </c>
      <c r="Q26" s="23">
        <v>-7473250</v>
      </c>
      <c r="R26" s="23">
        <v>-41109427</v>
      </c>
      <c r="S26" s="23"/>
      <c r="T26" s="23"/>
      <c r="U26" s="23"/>
      <c r="V26" s="23"/>
      <c r="W26" s="23">
        <v>-328299855</v>
      </c>
      <c r="X26" s="23">
        <v>-554397000</v>
      </c>
      <c r="Y26" s="23">
        <v>226097145</v>
      </c>
      <c r="Z26" s="24">
        <v>-40.78</v>
      </c>
      <c r="AA26" s="25">
        <v>-669086026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-739314273</v>
      </c>
      <c r="F27" s="31">
        <f t="shared" si="1"/>
        <v>-669085501</v>
      </c>
      <c r="G27" s="31">
        <f t="shared" si="1"/>
        <v>0</v>
      </c>
      <c r="H27" s="31">
        <f t="shared" si="1"/>
        <v>-54359390</v>
      </c>
      <c r="I27" s="31">
        <f t="shared" si="1"/>
        <v>-44720925</v>
      </c>
      <c r="J27" s="31">
        <f t="shared" si="1"/>
        <v>-99080315</v>
      </c>
      <c r="K27" s="31">
        <f t="shared" si="1"/>
        <v>-109337733</v>
      </c>
      <c r="L27" s="31">
        <f t="shared" si="1"/>
        <v>0</v>
      </c>
      <c r="M27" s="31">
        <f t="shared" si="1"/>
        <v>-78772380</v>
      </c>
      <c r="N27" s="31">
        <f t="shared" si="1"/>
        <v>-188110113</v>
      </c>
      <c r="O27" s="31">
        <f t="shared" si="1"/>
        <v>-14756205</v>
      </c>
      <c r="P27" s="31">
        <f t="shared" si="1"/>
        <v>-18879972</v>
      </c>
      <c r="Q27" s="31">
        <f t="shared" si="1"/>
        <v>-7473250</v>
      </c>
      <c r="R27" s="31">
        <f t="shared" si="1"/>
        <v>-41109427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-328299855</v>
      </c>
      <c r="X27" s="31">
        <f t="shared" si="1"/>
        <v>-554397000</v>
      </c>
      <c r="Y27" s="31">
        <f t="shared" si="1"/>
        <v>226097145</v>
      </c>
      <c r="Z27" s="32">
        <f>+IF(X27&lt;&gt;0,+(Y27/X27)*100,0)</f>
        <v>-40.78253399639608</v>
      </c>
      <c r="AA27" s="33">
        <f>SUM(AA21:AA26)</f>
        <v>-669085501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-36033583</v>
      </c>
      <c r="F38" s="37">
        <f t="shared" si="3"/>
        <v>-135426376</v>
      </c>
      <c r="G38" s="37">
        <f t="shared" si="3"/>
        <v>286501066</v>
      </c>
      <c r="H38" s="37">
        <f t="shared" si="3"/>
        <v>-91472423</v>
      </c>
      <c r="I38" s="37">
        <f t="shared" si="3"/>
        <v>-1413601</v>
      </c>
      <c r="J38" s="37">
        <f t="shared" si="3"/>
        <v>193615042</v>
      </c>
      <c r="K38" s="37">
        <f t="shared" si="3"/>
        <v>-64517988</v>
      </c>
      <c r="L38" s="37">
        <f t="shared" si="3"/>
        <v>0</v>
      </c>
      <c r="M38" s="37">
        <f t="shared" si="3"/>
        <v>152441115</v>
      </c>
      <c r="N38" s="37">
        <f t="shared" si="3"/>
        <v>87923127</v>
      </c>
      <c r="O38" s="37">
        <f t="shared" si="3"/>
        <v>-59439510</v>
      </c>
      <c r="P38" s="37">
        <f t="shared" si="3"/>
        <v>-32873980</v>
      </c>
      <c r="Q38" s="37">
        <f t="shared" si="3"/>
        <v>212747915</v>
      </c>
      <c r="R38" s="37">
        <f t="shared" si="3"/>
        <v>120434425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401972594</v>
      </c>
      <c r="X38" s="37">
        <f t="shared" si="3"/>
        <v>70272451</v>
      </c>
      <c r="Y38" s="37">
        <f t="shared" si="3"/>
        <v>331700143</v>
      </c>
      <c r="Z38" s="38">
        <f>+IF(X38&lt;&gt;0,+(Y38/X38)*100,0)</f>
        <v>472.02017046480995</v>
      </c>
      <c r="AA38" s="39">
        <f>+AA17+AA27+AA36</f>
        <v>-135426376</v>
      </c>
    </row>
    <row r="39" spans="1:27" ht="12.75">
      <c r="A39" s="26" t="s">
        <v>59</v>
      </c>
      <c r="B39" s="20"/>
      <c r="C39" s="35"/>
      <c r="D39" s="35"/>
      <c r="E39" s="36">
        <v>125000000</v>
      </c>
      <c r="F39" s="37">
        <v>135582717</v>
      </c>
      <c r="G39" s="37">
        <v>142729124</v>
      </c>
      <c r="H39" s="37">
        <v>429230190</v>
      </c>
      <c r="I39" s="37">
        <v>337757767</v>
      </c>
      <c r="J39" s="37">
        <v>142729124</v>
      </c>
      <c r="K39" s="37">
        <v>336344166</v>
      </c>
      <c r="L39" s="37">
        <v>271826178</v>
      </c>
      <c r="M39" s="37">
        <v>271826178</v>
      </c>
      <c r="N39" s="37">
        <v>336344166</v>
      </c>
      <c r="O39" s="37">
        <v>424267293</v>
      </c>
      <c r="P39" s="37">
        <v>364827783</v>
      </c>
      <c r="Q39" s="37">
        <v>331953803</v>
      </c>
      <c r="R39" s="37">
        <v>424267293</v>
      </c>
      <c r="S39" s="37"/>
      <c r="T39" s="37"/>
      <c r="U39" s="37"/>
      <c r="V39" s="37"/>
      <c r="W39" s="37">
        <v>142729124</v>
      </c>
      <c r="X39" s="37">
        <v>135582717</v>
      </c>
      <c r="Y39" s="37">
        <v>7146407</v>
      </c>
      <c r="Z39" s="38">
        <v>5.27</v>
      </c>
      <c r="AA39" s="39">
        <v>135582717</v>
      </c>
    </row>
    <row r="40" spans="1:27" ht="12.75">
      <c r="A40" s="45" t="s">
        <v>60</v>
      </c>
      <c r="B40" s="46"/>
      <c r="C40" s="47"/>
      <c r="D40" s="47"/>
      <c r="E40" s="48">
        <v>88966417</v>
      </c>
      <c r="F40" s="49">
        <v>156342</v>
      </c>
      <c r="G40" s="49">
        <v>429230190</v>
      </c>
      <c r="H40" s="49">
        <v>337757767</v>
      </c>
      <c r="I40" s="49">
        <v>336344166</v>
      </c>
      <c r="J40" s="49">
        <v>336344166</v>
      </c>
      <c r="K40" s="49">
        <v>271826178</v>
      </c>
      <c r="L40" s="49">
        <v>271826178</v>
      </c>
      <c r="M40" s="49">
        <v>424267293</v>
      </c>
      <c r="N40" s="49">
        <v>424267293</v>
      </c>
      <c r="O40" s="49">
        <v>364827783</v>
      </c>
      <c r="P40" s="49">
        <v>331953803</v>
      </c>
      <c r="Q40" s="49">
        <v>544701718</v>
      </c>
      <c r="R40" s="49">
        <v>544701718</v>
      </c>
      <c r="S40" s="49"/>
      <c r="T40" s="49"/>
      <c r="U40" s="49"/>
      <c r="V40" s="49"/>
      <c r="W40" s="49">
        <v>544701718</v>
      </c>
      <c r="X40" s="49">
        <v>205855169</v>
      </c>
      <c r="Y40" s="49">
        <v>338846549</v>
      </c>
      <c r="Z40" s="50">
        <v>164.6</v>
      </c>
      <c r="AA40" s="51">
        <v>156342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407975299</v>
      </c>
      <c r="F6" s="23">
        <v>377925177</v>
      </c>
      <c r="G6" s="23"/>
      <c r="H6" s="23">
        <v>12424469</v>
      </c>
      <c r="I6" s="23">
        <v>84097826</v>
      </c>
      <c r="J6" s="23">
        <v>96522295</v>
      </c>
      <c r="K6" s="23">
        <v>38579029</v>
      </c>
      <c r="L6" s="23">
        <v>33406362</v>
      </c>
      <c r="M6" s="23">
        <v>32137904</v>
      </c>
      <c r="N6" s="23">
        <v>104123295</v>
      </c>
      <c r="O6" s="23">
        <v>48998330</v>
      </c>
      <c r="P6" s="23">
        <v>20849471</v>
      </c>
      <c r="Q6" s="23">
        <v>44590735</v>
      </c>
      <c r="R6" s="23">
        <v>114438536</v>
      </c>
      <c r="S6" s="23"/>
      <c r="T6" s="23"/>
      <c r="U6" s="23"/>
      <c r="V6" s="23"/>
      <c r="W6" s="23">
        <v>315084126</v>
      </c>
      <c r="X6" s="23">
        <v>273570682</v>
      </c>
      <c r="Y6" s="23">
        <v>41513444</v>
      </c>
      <c r="Z6" s="24">
        <v>15.17</v>
      </c>
      <c r="AA6" s="25">
        <v>377925177</v>
      </c>
    </row>
    <row r="7" spans="1:27" ht="12.75">
      <c r="A7" s="26" t="s">
        <v>34</v>
      </c>
      <c r="B7" s="20"/>
      <c r="C7" s="21"/>
      <c r="D7" s="21"/>
      <c r="E7" s="22">
        <v>1099951804</v>
      </c>
      <c r="F7" s="23">
        <v>990717949</v>
      </c>
      <c r="G7" s="23"/>
      <c r="H7" s="23">
        <v>20866682</v>
      </c>
      <c r="I7" s="23">
        <v>76331570</v>
      </c>
      <c r="J7" s="23">
        <v>97198252</v>
      </c>
      <c r="K7" s="23">
        <v>68425714</v>
      </c>
      <c r="L7" s="23">
        <v>65017759</v>
      </c>
      <c r="M7" s="23">
        <v>61028271</v>
      </c>
      <c r="N7" s="23">
        <v>194471744</v>
      </c>
      <c r="O7" s="23">
        <v>77895930</v>
      </c>
      <c r="P7" s="23">
        <v>58964154</v>
      </c>
      <c r="Q7" s="23">
        <v>91285123</v>
      </c>
      <c r="R7" s="23">
        <v>228145207</v>
      </c>
      <c r="S7" s="23"/>
      <c r="T7" s="23"/>
      <c r="U7" s="23"/>
      <c r="V7" s="23"/>
      <c r="W7" s="23">
        <v>519815203</v>
      </c>
      <c r="X7" s="23">
        <v>782027194</v>
      </c>
      <c r="Y7" s="23">
        <v>-262211991</v>
      </c>
      <c r="Z7" s="24">
        <v>-33.53</v>
      </c>
      <c r="AA7" s="25">
        <v>990717949</v>
      </c>
    </row>
    <row r="8" spans="1:27" ht="12.75">
      <c r="A8" s="26" t="s">
        <v>35</v>
      </c>
      <c r="B8" s="20"/>
      <c r="C8" s="21"/>
      <c r="D8" s="21"/>
      <c r="E8" s="22">
        <v>307690200</v>
      </c>
      <c r="F8" s="23">
        <v>257325421</v>
      </c>
      <c r="G8" s="23"/>
      <c r="H8" s="23">
        <v>8741206</v>
      </c>
      <c r="I8" s="23">
        <v>15580404</v>
      </c>
      <c r="J8" s="23">
        <v>24321610</v>
      </c>
      <c r="K8" s="23">
        <v>13361600</v>
      </c>
      <c r="L8" s="23">
        <v>8679275</v>
      </c>
      <c r="M8" s="23">
        <v>12721596</v>
      </c>
      <c r="N8" s="23">
        <v>34762471</v>
      </c>
      <c r="O8" s="23">
        <v>14257250</v>
      </c>
      <c r="P8" s="23">
        <v>19630761</v>
      </c>
      <c r="Q8" s="23">
        <v>14214184</v>
      </c>
      <c r="R8" s="23">
        <v>48102195</v>
      </c>
      <c r="S8" s="23"/>
      <c r="T8" s="23"/>
      <c r="U8" s="23"/>
      <c r="V8" s="23"/>
      <c r="W8" s="23">
        <v>107186276</v>
      </c>
      <c r="X8" s="23">
        <v>161586569</v>
      </c>
      <c r="Y8" s="23">
        <v>-54400293</v>
      </c>
      <c r="Z8" s="24">
        <v>-33.67</v>
      </c>
      <c r="AA8" s="25">
        <v>257325421</v>
      </c>
    </row>
    <row r="9" spans="1:27" ht="12.75">
      <c r="A9" s="26" t="s">
        <v>36</v>
      </c>
      <c r="B9" s="20"/>
      <c r="C9" s="21"/>
      <c r="D9" s="21"/>
      <c r="E9" s="22">
        <v>707415085</v>
      </c>
      <c r="F9" s="23">
        <v>475523532</v>
      </c>
      <c r="G9" s="23"/>
      <c r="H9" s="23"/>
      <c r="I9" s="23">
        <v>143677000</v>
      </c>
      <c r="J9" s="23">
        <v>143677000</v>
      </c>
      <c r="K9" s="23"/>
      <c r="L9" s="23">
        <v>2558000</v>
      </c>
      <c r="M9" s="23">
        <v>139841000</v>
      </c>
      <c r="N9" s="23">
        <v>142399000</v>
      </c>
      <c r="O9" s="23"/>
      <c r="P9" s="23">
        <v>5706000</v>
      </c>
      <c r="Q9" s="23">
        <v>139005000</v>
      </c>
      <c r="R9" s="23">
        <v>144711000</v>
      </c>
      <c r="S9" s="23"/>
      <c r="T9" s="23"/>
      <c r="U9" s="23"/>
      <c r="V9" s="23"/>
      <c r="W9" s="23">
        <v>430787000</v>
      </c>
      <c r="X9" s="23">
        <v>418407838</v>
      </c>
      <c r="Y9" s="23">
        <v>12379162</v>
      </c>
      <c r="Z9" s="24">
        <v>2.96</v>
      </c>
      <c r="AA9" s="25">
        <v>475523532</v>
      </c>
    </row>
    <row r="10" spans="1:27" ht="12.75">
      <c r="A10" s="26" t="s">
        <v>37</v>
      </c>
      <c r="B10" s="20"/>
      <c r="C10" s="21"/>
      <c r="D10" s="21"/>
      <c r="E10" s="22">
        <v>582171340</v>
      </c>
      <c r="F10" s="23">
        <v>710062936</v>
      </c>
      <c r="G10" s="23"/>
      <c r="H10" s="23">
        <v>2686000</v>
      </c>
      <c r="I10" s="23">
        <v>147089000</v>
      </c>
      <c r="J10" s="23">
        <v>149775000</v>
      </c>
      <c r="K10" s="23">
        <v>112686000</v>
      </c>
      <c r="L10" s="23">
        <v>35917000</v>
      </c>
      <c r="M10" s="23">
        <v>102339000</v>
      </c>
      <c r="N10" s="23">
        <v>250942000</v>
      </c>
      <c r="O10" s="23">
        <v>57371000</v>
      </c>
      <c r="P10" s="23"/>
      <c r="Q10" s="23">
        <v>185637000</v>
      </c>
      <c r="R10" s="23">
        <v>243008000</v>
      </c>
      <c r="S10" s="23"/>
      <c r="T10" s="23"/>
      <c r="U10" s="23"/>
      <c r="V10" s="23"/>
      <c r="W10" s="23">
        <v>643725000</v>
      </c>
      <c r="X10" s="23">
        <v>474296625</v>
      </c>
      <c r="Y10" s="23">
        <v>169428375</v>
      </c>
      <c r="Z10" s="24">
        <v>35.72</v>
      </c>
      <c r="AA10" s="25">
        <v>710062936</v>
      </c>
    </row>
    <row r="11" spans="1:27" ht="12.75">
      <c r="A11" s="26" t="s">
        <v>38</v>
      </c>
      <c r="B11" s="20"/>
      <c r="C11" s="21"/>
      <c r="D11" s="21"/>
      <c r="E11" s="22">
        <v>23425189</v>
      </c>
      <c r="F11" s="23">
        <v>27332119</v>
      </c>
      <c r="G11" s="23"/>
      <c r="H11" s="23"/>
      <c r="I11" s="23">
        <v>68745</v>
      </c>
      <c r="J11" s="23">
        <v>68745</v>
      </c>
      <c r="K11" s="23">
        <v>86579</v>
      </c>
      <c r="L11" s="23">
        <v>33746</v>
      </c>
      <c r="M11" s="23"/>
      <c r="N11" s="23">
        <v>120325</v>
      </c>
      <c r="O11" s="23">
        <v>135736</v>
      </c>
      <c r="P11" s="23">
        <v>61828</v>
      </c>
      <c r="Q11" s="23">
        <v>43540</v>
      </c>
      <c r="R11" s="23">
        <v>241104</v>
      </c>
      <c r="S11" s="23"/>
      <c r="T11" s="23"/>
      <c r="U11" s="23"/>
      <c r="V11" s="23"/>
      <c r="W11" s="23">
        <v>430174</v>
      </c>
      <c r="X11" s="23">
        <v>13361564</v>
      </c>
      <c r="Y11" s="23">
        <v>-12931390</v>
      </c>
      <c r="Z11" s="24">
        <v>-96.78</v>
      </c>
      <c r="AA11" s="25">
        <v>27332119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-2084707692</v>
      </c>
      <c r="F14" s="23">
        <v>-2002815105</v>
      </c>
      <c r="G14" s="23"/>
      <c r="H14" s="23">
        <v>-73698342</v>
      </c>
      <c r="I14" s="23">
        <v>-333881255</v>
      </c>
      <c r="J14" s="23">
        <v>-407579597</v>
      </c>
      <c r="K14" s="23">
        <v>-245302522</v>
      </c>
      <c r="L14" s="23">
        <v>-186749882</v>
      </c>
      <c r="M14" s="23">
        <v>-66648139</v>
      </c>
      <c r="N14" s="23">
        <v>-498700543</v>
      </c>
      <c r="O14" s="23">
        <v>-185444797</v>
      </c>
      <c r="P14" s="23">
        <v>-260907337</v>
      </c>
      <c r="Q14" s="23">
        <v>-200661391</v>
      </c>
      <c r="R14" s="23">
        <v>-647013525</v>
      </c>
      <c r="S14" s="23"/>
      <c r="T14" s="23"/>
      <c r="U14" s="23"/>
      <c r="V14" s="23"/>
      <c r="W14" s="23">
        <v>-1553293665</v>
      </c>
      <c r="X14" s="23">
        <v>-1531201798</v>
      </c>
      <c r="Y14" s="23">
        <v>-22091867</v>
      </c>
      <c r="Z14" s="24">
        <v>1.44</v>
      </c>
      <c r="AA14" s="25">
        <v>-2002815105</v>
      </c>
    </row>
    <row r="15" spans="1:27" ht="12.75">
      <c r="A15" s="26" t="s">
        <v>42</v>
      </c>
      <c r="B15" s="20"/>
      <c r="C15" s="21"/>
      <c r="D15" s="21"/>
      <c r="E15" s="22">
        <v>-30710318</v>
      </c>
      <c r="F15" s="23">
        <v>-30719941</v>
      </c>
      <c r="G15" s="23"/>
      <c r="H15" s="23"/>
      <c r="I15" s="23">
        <v>-555063</v>
      </c>
      <c r="J15" s="23">
        <v>-555063</v>
      </c>
      <c r="K15" s="23">
        <v>-451188</v>
      </c>
      <c r="L15" s="23">
        <v>-125721</v>
      </c>
      <c r="M15" s="23">
        <v>-822273</v>
      </c>
      <c r="N15" s="23">
        <v>-1399182</v>
      </c>
      <c r="O15" s="23">
        <v>-8528099</v>
      </c>
      <c r="P15" s="23">
        <v>-374390</v>
      </c>
      <c r="Q15" s="23">
        <v>-9122750</v>
      </c>
      <c r="R15" s="23">
        <v>-18025239</v>
      </c>
      <c r="S15" s="23"/>
      <c r="T15" s="23"/>
      <c r="U15" s="23"/>
      <c r="V15" s="23"/>
      <c r="W15" s="23">
        <v>-19979484</v>
      </c>
      <c r="X15" s="23">
        <v>-16649159</v>
      </c>
      <c r="Y15" s="23">
        <v>-3330325</v>
      </c>
      <c r="Z15" s="24">
        <v>20</v>
      </c>
      <c r="AA15" s="25">
        <v>-30719941</v>
      </c>
    </row>
    <row r="16" spans="1:27" ht="12.75">
      <c r="A16" s="26" t="s">
        <v>43</v>
      </c>
      <c r="B16" s="20"/>
      <c r="C16" s="21"/>
      <c r="D16" s="21"/>
      <c r="E16" s="22">
        <v>-188452765</v>
      </c>
      <c r="F16" s="23">
        <v>-34020322</v>
      </c>
      <c r="G16" s="23"/>
      <c r="H16" s="23"/>
      <c r="I16" s="23">
        <v>-30566</v>
      </c>
      <c r="J16" s="23">
        <v>-30566</v>
      </c>
      <c r="K16" s="23">
        <v>-598</v>
      </c>
      <c r="L16" s="23"/>
      <c r="M16" s="23">
        <v>-1681496</v>
      </c>
      <c r="N16" s="23">
        <v>-1682094</v>
      </c>
      <c r="O16" s="23">
        <v>-1000598</v>
      </c>
      <c r="P16" s="23">
        <v>-7568</v>
      </c>
      <c r="Q16" s="23">
        <v>-746806</v>
      </c>
      <c r="R16" s="23">
        <v>-1754972</v>
      </c>
      <c r="S16" s="23"/>
      <c r="T16" s="23"/>
      <c r="U16" s="23"/>
      <c r="V16" s="23"/>
      <c r="W16" s="23">
        <v>-3467632</v>
      </c>
      <c r="X16" s="23">
        <v>-13575319</v>
      </c>
      <c r="Y16" s="23">
        <v>10107687</v>
      </c>
      <c r="Z16" s="24">
        <v>-74.46</v>
      </c>
      <c r="AA16" s="25">
        <v>-34020322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824758142</v>
      </c>
      <c r="F17" s="31">
        <f t="shared" si="0"/>
        <v>771331766</v>
      </c>
      <c r="G17" s="31">
        <f t="shared" si="0"/>
        <v>0</v>
      </c>
      <c r="H17" s="31">
        <f t="shared" si="0"/>
        <v>-28979985</v>
      </c>
      <c r="I17" s="31">
        <f t="shared" si="0"/>
        <v>132377661</v>
      </c>
      <c r="J17" s="31">
        <f t="shared" si="0"/>
        <v>103397676</v>
      </c>
      <c r="K17" s="31">
        <f t="shared" si="0"/>
        <v>-12615386</v>
      </c>
      <c r="L17" s="31">
        <f t="shared" si="0"/>
        <v>-41263461</v>
      </c>
      <c r="M17" s="31">
        <f t="shared" si="0"/>
        <v>278915863</v>
      </c>
      <c r="N17" s="31">
        <f t="shared" si="0"/>
        <v>225037016</v>
      </c>
      <c r="O17" s="31">
        <f t="shared" si="0"/>
        <v>3684752</v>
      </c>
      <c r="P17" s="31">
        <f t="shared" si="0"/>
        <v>-156077081</v>
      </c>
      <c r="Q17" s="31">
        <f t="shared" si="0"/>
        <v>264244635</v>
      </c>
      <c r="R17" s="31">
        <f t="shared" si="0"/>
        <v>111852306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440286998</v>
      </c>
      <c r="X17" s="31">
        <f t="shared" si="0"/>
        <v>561824196</v>
      </c>
      <c r="Y17" s="31">
        <f t="shared" si="0"/>
        <v>-121537198</v>
      </c>
      <c r="Z17" s="32">
        <f>+IF(X17&lt;&gt;0,+(Y17/X17)*100,0)</f>
        <v>-21.63260302160429</v>
      </c>
      <c r="AA17" s="33">
        <f>SUM(AA6:AA16)</f>
        <v>771331766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>
        <v>21491</v>
      </c>
      <c r="L21" s="40">
        <v>5263</v>
      </c>
      <c r="M21" s="23"/>
      <c r="N21" s="40">
        <v>26754</v>
      </c>
      <c r="O21" s="40"/>
      <c r="P21" s="40"/>
      <c r="Q21" s="23"/>
      <c r="R21" s="40"/>
      <c r="S21" s="40"/>
      <c r="T21" s="23"/>
      <c r="U21" s="40"/>
      <c r="V21" s="40"/>
      <c r="W21" s="40">
        <v>26754</v>
      </c>
      <c r="X21" s="23"/>
      <c r="Y21" s="40">
        <v>26754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126936396</v>
      </c>
      <c r="F23" s="23">
        <v>126936396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95202297</v>
      </c>
      <c r="Y23" s="40">
        <v>-95202297</v>
      </c>
      <c r="Z23" s="41">
        <v>-100</v>
      </c>
      <c r="AA23" s="42">
        <v>126936396</v>
      </c>
    </row>
    <row r="24" spans="1:27" ht="12.75">
      <c r="A24" s="26" t="s">
        <v>49</v>
      </c>
      <c r="B24" s="20"/>
      <c r="C24" s="21"/>
      <c r="D24" s="21"/>
      <c r="E24" s="22"/>
      <c r="F24" s="23">
        <v>-108150000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-108150000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-727898125</v>
      </c>
      <c r="F26" s="23">
        <v>-741423869</v>
      </c>
      <c r="G26" s="23"/>
      <c r="H26" s="23">
        <v>-1609081</v>
      </c>
      <c r="I26" s="23">
        <v>-52255149</v>
      </c>
      <c r="J26" s="23">
        <v>-53864230</v>
      </c>
      <c r="K26" s="23">
        <v>-43962251</v>
      </c>
      <c r="L26" s="23">
        <v>-45361177</v>
      </c>
      <c r="M26" s="23">
        <v>-109063112</v>
      </c>
      <c r="N26" s="23">
        <v>-198386540</v>
      </c>
      <c r="O26" s="23">
        <v>-20223193</v>
      </c>
      <c r="P26" s="23">
        <v>-9383902</v>
      </c>
      <c r="Q26" s="23">
        <v>-40283122</v>
      </c>
      <c r="R26" s="23">
        <v>-69890217</v>
      </c>
      <c r="S26" s="23"/>
      <c r="T26" s="23"/>
      <c r="U26" s="23"/>
      <c r="V26" s="23"/>
      <c r="W26" s="23">
        <v>-322140987</v>
      </c>
      <c r="X26" s="23">
        <v>-417782018</v>
      </c>
      <c r="Y26" s="23">
        <v>95641031</v>
      </c>
      <c r="Z26" s="24">
        <v>-22.89</v>
      </c>
      <c r="AA26" s="25">
        <v>-741423869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-600961729</v>
      </c>
      <c r="F27" s="31">
        <f t="shared" si="1"/>
        <v>-722637473</v>
      </c>
      <c r="G27" s="31">
        <f t="shared" si="1"/>
        <v>0</v>
      </c>
      <c r="H27" s="31">
        <f t="shared" si="1"/>
        <v>-1609081</v>
      </c>
      <c r="I27" s="31">
        <f t="shared" si="1"/>
        <v>-52255149</v>
      </c>
      <c r="J27" s="31">
        <f t="shared" si="1"/>
        <v>-53864230</v>
      </c>
      <c r="K27" s="31">
        <f t="shared" si="1"/>
        <v>-43940760</v>
      </c>
      <c r="L27" s="31">
        <f t="shared" si="1"/>
        <v>-45355914</v>
      </c>
      <c r="M27" s="31">
        <f t="shared" si="1"/>
        <v>-109063112</v>
      </c>
      <c r="N27" s="31">
        <f t="shared" si="1"/>
        <v>-198359786</v>
      </c>
      <c r="O27" s="31">
        <f t="shared" si="1"/>
        <v>-20223193</v>
      </c>
      <c r="P27" s="31">
        <f t="shared" si="1"/>
        <v>-9383902</v>
      </c>
      <c r="Q27" s="31">
        <f t="shared" si="1"/>
        <v>-40283122</v>
      </c>
      <c r="R27" s="31">
        <f t="shared" si="1"/>
        <v>-69890217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-322114233</v>
      </c>
      <c r="X27" s="31">
        <f t="shared" si="1"/>
        <v>-322579721</v>
      </c>
      <c r="Y27" s="31">
        <f t="shared" si="1"/>
        <v>465488</v>
      </c>
      <c r="Z27" s="32">
        <f>+IF(X27&lt;&gt;0,+(Y27/X27)*100,0)</f>
        <v>-0.14430169340992144</v>
      </c>
      <c r="AA27" s="33">
        <f>SUM(AA21:AA26)</f>
        <v>-722637473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-22361498</v>
      </c>
      <c r="F35" s="23">
        <v>-22361498</v>
      </c>
      <c r="G35" s="23"/>
      <c r="H35" s="23"/>
      <c r="I35" s="23">
        <v>-2222414</v>
      </c>
      <c r="J35" s="23">
        <v>-2222414</v>
      </c>
      <c r="K35" s="23"/>
      <c r="L35" s="23"/>
      <c r="M35" s="23">
        <v>-2013918</v>
      </c>
      <c r="N35" s="23">
        <v>-2013918</v>
      </c>
      <c r="O35" s="23">
        <v>-3307409</v>
      </c>
      <c r="P35" s="23"/>
      <c r="Q35" s="23">
        <v>-5311137</v>
      </c>
      <c r="R35" s="23">
        <v>-8618546</v>
      </c>
      <c r="S35" s="23"/>
      <c r="T35" s="23"/>
      <c r="U35" s="23"/>
      <c r="V35" s="23"/>
      <c r="W35" s="23">
        <v>-12854878</v>
      </c>
      <c r="X35" s="23">
        <v>-17060861</v>
      </c>
      <c r="Y35" s="23">
        <v>4205983</v>
      </c>
      <c r="Z35" s="24">
        <v>-24.65</v>
      </c>
      <c r="AA35" s="25">
        <v>-22361498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-22361498</v>
      </c>
      <c r="F36" s="31">
        <f t="shared" si="2"/>
        <v>-22361498</v>
      </c>
      <c r="G36" s="31">
        <f t="shared" si="2"/>
        <v>0</v>
      </c>
      <c r="H36" s="31">
        <f t="shared" si="2"/>
        <v>0</v>
      </c>
      <c r="I36" s="31">
        <f t="shared" si="2"/>
        <v>-2222414</v>
      </c>
      <c r="J36" s="31">
        <f t="shared" si="2"/>
        <v>-2222414</v>
      </c>
      <c r="K36" s="31">
        <f t="shared" si="2"/>
        <v>0</v>
      </c>
      <c r="L36" s="31">
        <f t="shared" si="2"/>
        <v>0</v>
      </c>
      <c r="M36" s="31">
        <f t="shared" si="2"/>
        <v>-2013918</v>
      </c>
      <c r="N36" s="31">
        <f t="shared" si="2"/>
        <v>-2013918</v>
      </c>
      <c r="O36" s="31">
        <f t="shared" si="2"/>
        <v>-3307409</v>
      </c>
      <c r="P36" s="31">
        <f t="shared" si="2"/>
        <v>0</v>
      </c>
      <c r="Q36" s="31">
        <f t="shared" si="2"/>
        <v>-5311137</v>
      </c>
      <c r="R36" s="31">
        <f t="shared" si="2"/>
        <v>-8618546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-12854878</v>
      </c>
      <c r="X36" s="31">
        <f t="shared" si="2"/>
        <v>-17060861</v>
      </c>
      <c r="Y36" s="31">
        <f t="shared" si="2"/>
        <v>4205983</v>
      </c>
      <c r="Z36" s="32">
        <f>+IF(X36&lt;&gt;0,+(Y36/X36)*100,0)</f>
        <v>-24.65281793222511</v>
      </c>
      <c r="AA36" s="33">
        <f>SUM(AA31:AA35)</f>
        <v>-22361498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201434915</v>
      </c>
      <c r="F38" s="37">
        <f t="shared" si="3"/>
        <v>26332795</v>
      </c>
      <c r="G38" s="37">
        <f t="shared" si="3"/>
        <v>0</v>
      </c>
      <c r="H38" s="37">
        <f t="shared" si="3"/>
        <v>-30589066</v>
      </c>
      <c r="I38" s="37">
        <f t="shared" si="3"/>
        <v>77900098</v>
      </c>
      <c r="J38" s="37">
        <f t="shared" si="3"/>
        <v>47311032</v>
      </c>
      <c r="K38" s="37">
        <f t="shared" si="3"/>
        <v>-56556146</v>
      </c>
      <c r="L38" s="37">
        <f t="shared" si="3"/>
        <v>-86619375</v>
      </c>
      <c r="M38" s="37">
        <f t="shared" si="3"/>
        <v>167838833</v>
      </c>
      <c r="N38" s="37">
        <f t="shared" si="3"/>
        <v>24663312</v>
      </c>
      <c r="O38" s="37">
        <f t="shared" si="3"/>
        <v>-19845850</v>
      </c>
      <c r="P38" s="37">
        <f t="shared" si="3"/>
        <v>-165460983</v>
      </c>
      <c r="Q38" s="37">
        <f t="shared" si="3"/>
        <v>218650376</v>
      </c>
      <c r="R38" s="37">
        <f t="shared" si="3"/>
        <v>33343543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105317887</v>
      </c>
      <c r="X38" s="37">
        <f t="shared" si="3"/>
        <v>222183614</v>
      </c>
      <c r="Y38" s="37">
        <f t="shared" si="3"/>
        <v>-116865727</v>
      </c>
      <c r="Z38" s="38">
        <f>+IF(X38&lt;&gt;0,+(Y38/X38)*100,0)</f>
        <v>-52.59871549303361</v>
      </c>
      <c r="AA38" s="39">
        <f>+AA17+AA27+AA36</f>
        <v>26332795</v>
      </c>
    </row>
    <row r="39" spans="1:27" ht="12.75">
      <c r="A39" s="26" t="s">
        <v>59</v>
      </c>
      <c r="B39" s="20"/>
      <c r="C39" s="35"/>
      <c r="D39" s="35"/>
      <c r="E39" s="36">
        <v>172831966</v>
      </c>
      <c r="F39" s="37">
        <v>66805780</v>
      </c>
      <c r="G39" s="37">
        <v>19724791</v>
      </c>
      <c r="H39" s="37">
        <v>19724791</v>
      </c>
      <c r="I39" s="37">
        <v>-10864275</v>
      </c>
      <c r="J39" s="37">
        <v>19724791</v>
      </c>
      <c r="K39" s="37">
        <v>67035823</v>
      </c>
      <c r="L39" s="37">
        <v>10479677</v>
      </c>
      <c r="M39" s="37">
        <v>-76139698</v>
      </c>
      <c r="N39" s="37">
        <v>67035823</v>
      </c>
      <c r="O39" s="37">
        <v>91699135</v>
      </c>
      <c r="P39" s="37">
        <v>71853285</v>
      </c>
      <c r="Q39" s="37">
        <v>-93607698</v>
      </c>
      <c r="R39" s="37">
        <v>91699135</v>
      </c>
      <c r="S39" s="37"/>
      <c r="T39" s="37"/>
      <c r="U39" s="37"/>
      <c r="V39" s="37"/>
      <c r="W39" s="37">
        <v>19724791</v>
      </c>
      <c r="X39" s="37">
        <v>66805780</v>
      </c>
      <c r="Y39" s="37">
        <v>-47080989</v>
      </c>
      <c r="Z39" s="38">
        <v>-70.47</v>
      </c>
      <c r="AA39" s="39">
        <v>66805780</v>
      </c>
    </row>
    <row r="40" spans="1:27" ht="12.75">
      <c r="A40" s="45" t="s">
        <v>60</v>
      </c>
      <c r="B40" s="46"/>
      <c r="C40" s="47"/>
      <c r="D40" s="47"/>
      <c r="E40" s="48">
        <v>374266879</v>
      </c>
      <c r="F40" s="49">
        <v>93138573</v>
      </c>
      <c r="G40" s="49">
        <v>19724791</v>
      </c>
      <c r="H40" s="49">
        <v>-10864275</v>
      </c>
      <c r="I40" s="49">
        <v>67035823</v>
      </c>
      <c r="J40" s="49">
        <v>67035823</v>
      </c>
      <c r="K40" s="49">
        <v>10479677</v>
      </c>
      <c r="L40" s="49">
        <v>-76139698</v>
      </c>
      <c r="M40" s="49">
        <v>91699135</v>
      </c>
      <c r="N40" s="49">
        <v>91699135</v>
      </c>
      <c r="O40" s="49">
        <v>71853285</v>
      </c>
      <c r="P40" s="49">
        <v>-93607698</v>
      </c>
      <c r="Q40" s="49">
        <v>125042678</v>
      </c>
      <c r="R40" s="49">
        <v>125042678</v>
      </c>
      <c r="S40" s="49"/>
      <c r="T40" s="49"/>
      <c r="U40" s="49"/>
      <c r="V40" s="49"/>
      <c r="W40" s="49">
        <v>125042678</v>
      </c>
      <c r="X40" s="49">
        <v>288989392</v>
      </c>
      <c r="Y40" s="49">
        <v>-163946714</v>
      </c>
      <c r="Z40" s="50">
        <v>-56.73</v>
      </c>
      <c r="AA40" s="51">
        <v>93138573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74760998</v>
      </c>
      <c r="F6" s="23">
        <v>74760998</v>
      </c>
      <c r="G6" s="23">
        <v>4879668</v>
      </c>
      <c r="H6" s="23">
        <v>5332685</v>
      </c>
      <c r="I6" s="23">
        <v>5332685</v>
      </c>
      <c r="J6" s="23">
        <v>15545038</v>
      </c>
      <c r="K6" s="23">
        <v>6182861</v>
      </c>
      <c r="L6" s="23">
        <v>5263412</v>
      </c>
      <c r="M6" s="23">
        <v>7591740</v>
      </c>
      <c r="N6" s="23">
        <v>19038013</v>
      </c>
      <c r="O6" s="23">
        <v>6655882</v>
      </c>
      <c r="P6" s="23">
        <v>7958606</v>
      </c>
      <c r="Q6" s="23">
        <v>8477312</v>
      </c>
      <c r="R6" s="23">
        <v>23091800</v>
      </c>
      <c r="S6" s="23"/>
      <c r="T6" s="23"/>
      <c r="U6" s="23"/>
      <c r="V6" s="23"/>
      <c r="W6" s="23">
        <v>57674851</v>
      </c>
      <c r="X6" s="23">
        <v>56070567</v>
      </c>
      <c r="Y6" s="23">
        <v>1604284</v>
      </c>
      <c r="Z6" s="24">
        <v>2.86</v>
      </c>
      <c r="AA6" s="25">
        <v>74760998</v>
      </c>
    </row>
    <row r="7" spans="1:27" ht="12.75">
      <c r="A7" s="26" t="s">
        <v>34</v>
      </c>
      <c r="B7" s="20"/>
      <c r="C7" s="21"/>
      <c r="D7" s="21"/>
      <c r="E7" s="22">
        <v>303953038</v>
      </c>
      <c r="F7" s="23">
        <v>303953038</v>
      </c>
      <c r="G7" s="23">
        <v>19308594</v>
      </c>
      <c r="H7" s="23">
        <v>21215429</v>
      </c>
      <c r="I7" s="23">
        <v>21215429</v>
      </c>
      <c r="J7" s="23">
        <v>61739452</v>
      </c>
      <c r="K7" s="23">
        <v>14602416</v>
      </c>
      <c r="L7" s="23">
        <v>22215129</v>
      </c>
      <c r="M7" s="23">
        <v>13071369</v>
      </c>
      <c r="N7" s="23">
        <v>49888914</v>
      </c>
      <c r="O7" s="23">
        <v>20978981</v>
      </c>
      <c r="P7" s="23">
        <v>22628244</v>
      </c>
      <c r="Q7" s="23">
        <v>20322883</v>
      </c>
      <c r="R7" s="23">
        <v>63930108</v>
      </c>
      <c r="S7" s="23"/>
      <c r="T7" s="23"/>
      <c r="U7" s="23"/>
      <c r="V7" s="23"/>
      <c r="W7" s="23">
        <v>175558474</v>
      </c>
      <c r="X7" s="23">
        <v>227964780</v>
      </c>
      <c r="Y7" s="23">
        <v>-52406306</v>
      </c>
      <c r="Z7" s="24">
        <v>-22.99</v>
      </c>
      <c r="AA7" s="25">
        <v>303953038</v>
      </c>
    </row>
    <row r="8" spans="1:27" ht="12.75">
      <c r="A8" s="26" t="s">
        <v>35</v>
      </c>
      <c r="B8" s="20"/>
      <c r="C8" s="21"/>
      <c r="D8" s="21"/>
      <c r="E8" s="22">
        <v>19477705</v>
      </c>
      <c r="F8" s="23">
        <v>19477705</v>
      </c>
      <c r="G8" s="23">
        <v>455473</v>
      </c>
      <c r="H8" s="23">
        <v>1479724</v>
      </c>
      <c r="I8" s="23">
        <v>1479724</v>
      </c>
      <c r="J8" s="23">
        <v>3414921</v>
      </c>
      <c r="K8" s="23">
        <v>170608</v>
      </c>
      <c r="L8" s="23">
        <v>477726</v>
      </c>
      <c r="M8" s="23">
        <v>1297250</v>
      </c>
      <c r="N8" s="23">
        <v>1945584</v>
      </c>
      <c r="O8" s="23">
        <v>5525057</v>
      </c>
      <c r="P8" s="23">
        <v>248074</v>
      </c>
      <c r="Q8" s="23">
        <v>1647931</v>
      </c>
      <c r="R8" s="23">
        <v>7421062</v>
      </c>
      <c r="S8" s="23"/>
      <c r="T8" s="23"/>
      <c r="U8" s="23"/>
      <c r="V8" s="23"/>
      <c r="W8" s="23">
        <v>12781567</v>
      </c>
      <c r="X8" s="23">
        <v>13690525</v>
      </c>
      <c r="Y8" s="23">
        <v>-908958</v>
      </c>
      <c r="Z8" s="24">
        <v>-6.64</v>
      </c>
      <c r="AA8" s="25">
        <v>19477705</v>
      </c>
    </row>
    <row r="9" spans="1:27" ht="12.75">
      <c r="A9" s="26" t="s">
        <v>36</v>
      </c>
      <c r="B9" s="20"/>
      <c r="C9" s="21"/>
      <c r="D9" s="21"/>
      <c r="E9" s="22">
        <v>129007190</v>
      </c>
      <c r="F9" s="23">
        <v>129007190</v>
      </c>
      <c r="G9" s="23">
        <v>50601000</v>
      </c>
      <c r="H9" s="23">
        <v>344138</v>
      </c>
      <c r="I9" s="23">
        <v>344138</v>
      </c>
      <c r="J9" s="23">
        <v>51289276</v>
      </c>
      <c r="K9" s="23"/>
      <c r="L9" s="23"/>
      <c r="M9" s="23">
        <v>40890000</v>
      </c>
      <c r="N9" s="23">
        <v>40890000</v>
      </c>
      <c r="O9" s="23"/>
      <c r="P9" s="23"/>
      <c r="Q9" s="23">
        <v>30774000</v>
      </c>
      <c r="R9" s="23">
        <v>30774000</v>
      </c>
      <c r="S9" s="23"/>
      <c r="T9" s="23"/>
      <c r="U9" s="23"/>
      <c r="V9" s="23"/>
      <c r="W9" s="23">
        <v>122953276</v>
      </c>
      <c r="X9" s="23">
        <v>128807190</v>
      </c>
      <c r="Y9" s="23">
        <v>-5853914</v>
      </c>
      <c r="Z9" s="24">
        <v>-4.54</v>
      </c>
      <c r="AA9" s="25">
        <v>129007190</v>
      </c>
    </row>
    <row r="10" spans="1:27" ht="12.75">
      <c r="A10" s="26" t="s">
        <v>37</v>
      </c>
      <c r="B10" s="20"/>
      <c r="C10" s="21"/>
      <c r="D10" s="21"/>
      <c r="E10" s="22">
        <v>69419900</v>
      </c>
      <c r="F10" s="23">
        <v>69419900</v>
      </c>
      <c r="G10" s="23">
        <v>9712000</v>
      </c>
      <c r="H10" s="23">
        <v>2000000</v>
      </c>
      <c r="I10" s="23">
        <v>2000000</v>
      </c>
      <c r="J10" s="23">
        <v>13712000</v>
      </c>
      <c r="K10" s="23">
        <v>2000000</v>
      </c>
      <c r="L10" s="23">
        <v>2000000</v>
      </c>
      <c r="M10" s="23">
        <v>2000000</v>
      </c>
      <c r="N10" s="23">
        <v>6000000</v>
      </c>
      <c r="O10" s="23"/>
      <c r="P10" s="23"/>
      <c r="Q10" s="23">
        <v>30780000</v>
      </c>
      <c r="R10" s="23">
        <v>30780000</v>
      </c>
      <c r="S10" s="23"/>
      <c r="T10" s="23"/>
      <c r="U10" s="23"/>
      <c r="V10" s="23"/>
      <c r="W10" s="23">
        <v>50492000</v>
      </c>
      <c r="X10" s="23">
        <v>69563810</v>
      </c>
      <c r="Y10" s="23">
        <v>-19071810</v>
      </c>
      <c r="Z10" s="24">
        <v>-27.42</v>
      </c>
      <c r="AA10" s="25">
        <v>69419900</v>
      </c>
    </row>
    <row r="11" spans="1:27" ht="12.75">
      <c r="A11" s="26" t="s">
        <v>38</v>
      </c>
      <c r="B11" s="20"/>
      <c r="C11" s="21"/>
      <c r="D11" s="21"/>
      <c r="E11" s="22">
        <v>2025000</v>
      </c>
      <c r="F11" s="23">
        <v>2025000</v>
      </c>
      <c r="G11" s="23">
        <v>86414</v>
      </c>
      <c r="H11" s="23">
        <v>87996</v>
      </c>
      <c r="I11" s="23">
        <v>87996</v>
      </c>
      <c r="J11" s="23">
        <v>262406</v>
      </c>
      <c r="K11" s="23">
        <v>90426</v>
      </c>
      <c r="L11" s="23">
        <v>94759</v>
      </c>
      <c r="M11" s="23">
        <v>522972</v>
      </c>
      <c r="N11" s="23">
        <v>708157</v>
      </c>
      <c r="O11" s="23">
        <v>526704</v>
      </c>
      <c r="P11" s="23">
        <v>95448</v>
      </c>
      <c r="Q11" s="23">
        <v>90615</v>
      </c>
      <c r="R11" s="23">
        <v>712767</v>
      </c>
      <c r="S11" s="23"/>
      <c r="T11" s="23"/>
      <c r="U11" s="23"/>
      <c r="V11" s="23"/>
      <c r="W11" s="23">
        <v>1683330</v>
      </c>
      <c r="X11" s="23">
        <v>1518750</v>
      </c>
      <c r="Y11" s="23">
        <v>164580</v>
      </c>
      <c r="Z11" s="24">
        <v>10.84</v>
      </c>
      <c r="AA11" s="25">
        <v>2025000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-650134499</v>
      </c>
      <c r="F14" s="23">
        <v>-650134499</v>
      </c>
      <c r="G14" s="23">
        <v>-28124960</v>
      </c>
      <c r="H14" s="23">
        <v>-35338128</v>
      </c>
      <c r="I14" s="23">
        <v>-35338128</v>
      </c>
      <c r="J14" s="23">
        <v>-98801216</v>
      </c>
      <c r="K14" s="23">
        <v>-37471954</v>
      </c>
      <c r="L14" s="23">
        <v>-40129676</v>
      </c>
      <c r="M14" s="23">
        <v>-119848273</v>
      </c>
      <c r="N14" s="23">
        <v>-197449903</v>
      </c>
      <c r="O14" s="23">
        <v>-59190886</v>
      </c>
      <c r="P14" s="23">
        <v>-55065424</v>
      </c>
      <c r="Q14" s="23">
        <v>-52208738</v>
      </c>
      <c r="R14" s="23">
        <v>-166465048</v>
      </c>
      <c r="S14" s="23"/>
      <c r="T14" s="23"/>
      <c r="U14" s="23"/>
      <c r="V14" s="23"/>
      <c r="W14" s="23">
        <v>-462716167</v>
      </c>
      <c r="X14" s="23">
        <v>-487600884</v>
      </c>
      <c r="Y14" s="23">
        <v>24884717</v>
      </c>
      <c r="Z14" s="24">
        <v>-5.1</v>
      </c>
      <c r="AA14" s="25">
        <v>-650134499</v>
      </c>
    </row>
    <row r="15" spans="1:27" ht="12.75">
      <c r="A15" s="26" t="s">
        <v>42</v>
      </c>
      <c r="B15" s="20"/>
      <c r="C15" s="21"/>
      <c r="D15" s="21"/>
      <c r="E15" s="22">
        <v>-600000</v>
      </c>
      <c r="F15" s="23">
        <v>-600000</v>
      </c>
      <c r="G15" s="23">
        <v>-4908</v>
      </c>
      <c r="H15" s="23">
        <v>-4627</v>
      </c>
      <c r="I15" s="23">
        <v>-4627</v>
      </c>
      <c r="J15" s="23">
        <v>-14162</v>
      </c>
      <c r="K15" s="23">
        <v>-4627</v>
      </c>
      <c r="L15" s="23">
        <v>-3366</v>
      </c>
      <c r="M15" s="23">
        <v>-3078</v>
      </c>
      <c r="N15" s="23">
        <v>-11071</v>
      </c>
      <c r="O15" s="23">
        <v>-2993</v>
      </c>
      <c r="P15" s="23">
        <v>-157270</v>
      </c>
      <c r="Q15" s="23">
        <v>-3180</v>
      </c>
      <c r="R15" s="23">
        <v>-163443</v>
      </c>
      <c r="S15" s="23"/>
      <c r="T15" s="23"/>
      <c r="U15" s="23"/>
      <c r="V15" s="23"/>
      <c r="W15" s="23">
        <v>-188676</v>
      </c>
      <c r="X15" s="23"/>
      <c r="Y15" s="23">
        <v>-188676</v>
      </c>
      <c r="Z15" s="24"/>
      <c r="AA15" s="25">
        <v>-600000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-52090668</v>
      </c>
      <c r="F17" s="31">
        <f t="shared" si="0"/>
        <v>-52090668</v>
      </c>
      <c r="G17" s="31">
        <f t="shared" si="0"/>
        <v>56913281</v>
      </c>
      <c r="H17" s="31">
        <f t="shared" si="0"/>
        <v>-4882783</v>
      </c>
      <c r="I17" s="31">
        <f t="shared" si="0"/>
        <v>-4882783</v>
      </c>
      <c r="J17" s="31">
        <f t="shared" si="0"/>
        <v>47147715</v>
      </c>
      <c r="K17" s="31">
        <f t="shared" si="0"/>
        <v>-14430270</v>
      </c>
      <c r="L17" s="31">
        <f t="shared" si="0"/>
        <v>-10082016</v>
      </c>
      <c r="M17" s="31">
        <f t="shared" si="0"/>
        <v>-54478020</v>
      </c>
      <c r="N17" s="31">
        <f t="shared" si="0"/>
        <v>-78990306</v>
      </c>
      <c r="O17" s="31">
        <f t="shared" si="0"/>
        <v>-25507255</v>
      </c>
      <c r="P17" s="31">
        <f t="shared" si="0"/>
        <v>-24292322</v>
      </c>
      <c r="Q17" s="31">
        <f t="shared" si="0"/>
        <v>39880823</v>
      </c>
      <c r="R17" s="31">
        <f t="shared" si="0"/>
        <v>-9918754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-41761345</v>
      </c>
      <c r="X17" s="31">
        <f t="shared" si="0"/>
        <v>10014738</v>
      </c>
      <c r="Y17" s="31">
        <f t="shared" si="0"/>
        <v>-51776083</v>
      </c>
      <c r="Z17" s="32">
        <f>+IF(X17&lt;&gt;0,+(Y17/X17)*100,0)</f>
        <v>-516.9988770549963</v>
      </c>
      <c r="AA17" s="33">
        <f>SUM(AA6:AA16)</f>
        <v>-52090668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902000</v>
      </c>
      <c r="F21" s="23">
        <v>902000</v>
      </c>
      <c r="G21" s="40">
        <v>700000</v>
      </c>
      <c r="H21" s="40"/>
      <c r="I21" s="40"/>
      <c r="J21" s="23">
        <v>700000</v>
      </c>
      <c r="K21" s="40"/>
      <c r="L21" s="40">
        <v>-20000</v>
      </c>
      <c r="M21" s="23"/>
      <c r="N21" s="40">
        <v>-20000</v>
      </c>
      <c r="O21" s="40"/>
      <c r="P21" s="40"/>
      <c r="Q21" s="23"/>
      <c r="R21" s="40"/>
      <c r="S21" s="40"/>
      <c r="T21" s="23"/>
      <c r="U21" s="40"/>
      <c r="V21" s="40"/>
      <c r="W21" s="40">
        <v>680000</v>
      </c>
      <c r="X21" s="23">
        <v>451000</v>
      </c>
      <c r="Y21" s="40">
        <v>229000</v>
      </c>
      <c r="Z21" s="41">
        <v>50.78</v>
      </c>
      <c r="AA21" s="42">
        <v>902000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-55535920</v>
      </c>
      <c r="F26" s="23">
        <v>-55535920</v>
      </c>
      <c r="G26" s="23"/>
      <c r="H26" s="23"/>
      <c r="I26" s="23"/>
      <c r="J26" s="23"/>
      <c r="K26" s="23">
        <v>-3331853</v>
      </c>
      <c r="L26" s="23">
        <v>-59199</v>
      </c>
      <c r="M26" s="23">
        <v>-1095816</v>
      </c>
      <c r="N26" s="23">
        <v>-4486868</v>
      </c>
      <c r="O26" s="23">
        <v>-12551834</v>
      </c>
      <c r="P26" s="23">
        <v>-15428582</v>
      </c>
      <c r="Q26" s="23">
        <v>-22737751</v>
      </c>
      <c r="R26" s="23">
        <v>-50718167</v>
      </c>
      <c r="S26" s="23"/>
      <c r="T26" s="23"/>
      <c r="U26" s="23"/>
      <c r="V26" s="23"/>
      <c r="W26" s="23">
        <v>-55205035</v>
      </c>
      <c r="X26" s="23"/>
      <c r="Y26" s="23">
        <v>-55205035</v>
      </c>
      <c r="Z26" s="24"/>
      <c r="AA26" s="25">
        <v>-55535920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-54633920</v>
      </c>
      <c r="F27" s="31">
        <f t="shared" si="1"/>
        <v>-54633920</v>
      </c>
      <c r="G27" s="31">
        <f t="shared" si="1"/>
        <v>700000</v>
      </c>
      <c r="H27" s="31">
        <f t="shared" si="1"/>
        <v>0</v>
      </c>
      <c r="I27" s="31">
        <f t="shared" si="1"/>
        <v>0</v>
      </c>
      <c r="J27" s="31">
        <f t="shared" si="1"/>
        <v>700000</v>
      </c>
      <c r="K27" s="31">
        <f t="shared" si="1"/>
        <v>-3331853</v>
      </c>
      <c r="L27" s="31">
        <f t="shared" si="1"/>
        <v>-79199</v>
      </c>
      <c r="M27" s="31">
        <f t="shared" si="1"/>
        <v>-1095816</v>
      </c>
      <c r="N27" s="31">
        <f t="shared" si="1"/>
        <v>-4506868</v>
      </c>
      <c r="O27" s="31">
        <f t="shared" si="1"/>
        <v>-12551834</v>
      </c>
      <c r="P27" s="31">
        <f t="shared" si="1"/>
        <v>-15428582</v>
      </c>
      <c r="Q27" s="31">
        <f t="shared" si="1"/>
        <v>-22737751</v>
      </c>
      <c r="R27" s="31">
        <f t="shared" si="1"/>
        <v>-50718167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-54525035</v>
      </c>
      <c r="X27" s="31">
        <f t="shared" si="1"/>
        <v>451000</v>
      </c>
      <c r="Y27" s="31">
        <f t="shared" si="1"/>
        <v>-54976035</v>
      </c>
      <c r="Z27" s="32">
        <f>+IF(X27&lt;&gt;0,+(Y27/X27)*100,0)</f>
        <v>-12189.80820399113</v>
      </c>
      <c r="AA27" s="33">
        <f>SUM(AA21:AA26)</f>
        <v>-54633920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-2320000</v>
      </c>
      <c r="F35" s="23">
        <v>-2320000</v>
      </c>
      <c r="G35" s="23">
        <v>-34742</v>
      </c>
      <c r="H35" s="23"/>
      <c r="I35" s="23"/>
      <c r="J35" s="23">
        <v>-34742</v>
      </c>
      <c r="K35" s="23">
        <v>-105832</v>
      </c>
      <c r="L35" s="23"/>
      <c r="M35" s="23">
        <v>-36069</v>
      </c>
      <c r="N35" s="23">
        <v>-141901</v>
      </c>
      <c r="O35" s="23">
        <v>-22495</v>
      </c>
      <c r="P35" s="23">
        <v>-25674</v>
      </c>
      <c r="Q35" s="23">
        <v>-28413</v>
      </c>
      <c r="R35" s="23">
        <v>-76582</v>
      </c>
      <c r="S35" s="23"/>
      <c r="T35" s="23"/>
      <c r="U35" s="23"/>
      <c r="V35" s="23"/>
      <c r="W35" s="23">
        <v>-253225</v>
      </c>
      <c r="X35" s="23">
        <v>-1740006</v>
      </c>
      <c r="Y35" s="23">
        <v>1486781</v>
      </c>
      <c r="Z35" s="24">
        <v>-85.45</v>
      </c>
      <c r="AA35" s="25">
        <v>-2320000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-2320000</v>
      </c>
      <c r="F36" s="31">
        <f t="shared" si="2"/>
        <v>-2320000</v>
      </c>
      <c r="G36" s="31">
        <f t="shared" si="2"/>
        <v>-34742</v>
      </c>
      <c r="H36" s="31">
        <f t="shared" si="2"/>
        <v>0</v>
      </c>
      <c r="I36" s="31">
        <f t="shared" si="2"/>
        <v>0</v>
      </c>
      <c r="J36" s="31">
        <f t="shared" si="2"/>
        <v>-34742</v>
      </c>
      <c r="K36" s="31">
        <f t="shared" si="2"/>
        <v>-105832</v>
      </c>
      <c r="L36" s="31">
        <f t="shared" si="2"/>
        <v>0</v>
      </c>
      <c r="M36" s="31">
        <f t="shared" si="2"/>
        <v>-36069</v>
      </c>
      <c r="N36" s="31">
        <f t="shared" si="2"/>
        <v>-141901</v>
      </c>
      <c r="O36" s="31">
        <f t="shared" si="2"/>
        <v>-22495</v>
      </c>
      <c r="P36" s="31">
        <f t="shared" si="2"/>
        <v>-25674</v>
      </c>
      <c r="Q36" s="31">
        <f t="shared" si="2"/>
        <v>-28413</v>
      </c>
      <c r="R36" s="31">
        <f t="shared" si="2"/>
        <v>-76582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-253225</v>
      </c>
      <c r="X36" s="31">
        <f t="shared" si="2"/>
        <v>-1740006</v>
      </c>
      <c r="Y36" s="31">
        <f t="shared" si="2"/>
        <v>1486781</v>
      </c>
      <c r="Z36" s="32">
        <f>+IF(X36&lt;&gt;0,+(Y36/X36)*100,0)</f>
        <v>-85.44688926360024</v>
      </c>
      <c r="AA36" s="33">
        <f>SUM(AA31:AA35)</f>
        <v>-2320000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-109044588</v>
      </c>
      <c r="F38" s="37">
        <f t="shared" si="3"/>
        <v>-109044588</v>
      </c>
      <c r="G38" s="37">
        <f t="shared" si="3"/>
        <v>57578539</v>
      </c>
      <c r="H38" s="37">
        <f t="shared" si="3"/>
        <v>-4882783</v>
      </c>
      <c r="I38" s="37">
        <f t="shared" si="3"/>
        <v>-4882783</v>
      </c>
      <c r="J38" s="37">
        <f t="shared" si="3"/>
        <v>47812973</v>
      </c>
      <c r="K38" s="37">
        <f t="shared" si="3"/>
        <v>-17867955</v>
      </c>
      <c r="L38" s="37">
        <f t="shared" si="3"/>
        <v>-10161215</v>
      </c>
      <c r="M38" s="37">
        <f t="shared" si="3"/>
        <v>-55609905</v>
      </c>
      <c r="N38" s="37">
        <f t="shared" si="3"/>
        <v>-83639075</v>
      </c>
      <c r="O38" s="37">
        <f t="shared" si="3"/>
        <v>-38081584</v>
      </c>
      <c r="P38" s="37">
        <f t="shared" si="3"/>
        <v>-39746578</v>
      </c>
      <c r="Q38" s="37">
        <f t="shared" si="3"/>
        <v>17114659</v>
      </c>
      <c r="R38" s="37">
        <f t="shared" si="3"/>
        <v>-60713503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-96539605</v>
      </c>
      <c r="X38" s="37">
        <f t="shared" si="3"/>
        <v>8725732</v>
      </c>
      <c r="Y38" s="37">
        <f t="shared" si="3"/>
        <v>-105265337</v>
      </c>
      <c r="Z38" s="38">
        <f>+IF(X38&lt;&gt;0,+(Y38/X38)*100,0)</f>
        <v>-1206.3782958266424</v>
      </c>
      <c r="AA38" s="39">
        <f>+AA17+AA27+AA36</f>
        <v>-109044588</v>
      </c>
    </row>
    <row r="39" spans="1:27" ht="12.75">
      <c r="A39" s="26" t="s">
        <v>59</v>
      </c>
      <c r="B39" s="20"/>
      <c r="C39" s="35"/>
      <c r="D39" s="35"/>
      <c r="E39" s="36">
        <v>15483980</v>
      </c>
      <c r="F39" s="37">
        <v>15483980</v>
      </c>
      <c r="G39" s="37">
        <v>19178928</v>
      </c>
      <c r="H39" s="37">
        <v>76757467</v>
      </c>
      <c r="I39" s="37">
        <v>71874684</v>
      </c>
      <c r="J39" s="37">
        <v>19178928</v>
      </c>
      <c r="K39" s="37">
        <v>66991901</v>
      </c>
      <c r="L39" s="37">
        <v>49123946</v>
      </c>
      <c r="M39" s="37">
        <v>38962731</v>
      </c>
      <c r="N39" s="37">
        <v>66991901</v>
      </c>
      <c r="O39" s="37">
        <v>-16647174</v>
      </c>
      <c r="P39" s="37">
        <v>-54728758</v>
      </c>
      <c r="Q39" s="37">
        <v>-94475336</v>
      </c>
      <c r="R39" s="37">
        <v>-16647174</v>
      </c>
      <c r="S39" s="37"/>
      <c r="T39" s="37"/>
      <c r="U39" s="37"/>
      <c r="V39" s="37"/>
      <c r="W39" s="37">
        <v>19178928</v>
      </c>
      <c r="X39" s="37">
        <v>15483980</v>
      </c>
      <c r="Y39" s="37">
        <v>3694948</v>
      </c>
      <c r="Z39" s="38">
        <v>23.86</v>
      </c>
      <c r="AA39" s="39">
        <v>15483980</v>
      </c>
    </row>
    <row r="40" spans="1:27" ht="12.75">
      <c r="A40" s="45" t="s">
        <v>60</v>
      </c>
      <c r="B40" s="46"/>
      <c r="C40" s="47"/>
      <c r="D40" s="47"/>
      <c r="E40" s="48">
        <v>-93560608</v>
      </c>
      <c r="F40" s="49">
        <v>-93560608</v>
      </c>
      <c r="G40" s="49">
        <v>76757467</v>
      </c>
      <c r="H40" s="49">
        <v>71874684</v>
      </c>
      <c r="I40" s="49">
        <v>66991901</v>
      </c>
      <c r="J40" s="49">
        <v>66991901</v>
      </c>
      <c r="K40" s="49">
        <v>49123946</v>
      </c>
      <c r="L40" s="49">
        <v>38962731</v>
      </c>
      <c r="M40" s="49">
        <v>-16647174</v>
      </c>
      <c r="N40" s="49">
        <v>-16647174</v>
      </c>
      <c r="O40" s="49">
        <v>-54728758</v>
      </c>
      <c r="P40" s="49">
        <v>-94475336</v>
      </c>
      <c r="Q40" s="49">
        <v>-77360677</v>
      </c>
      <c r="R40" s="49">
        <v>-77360677</v>
      </c>
      <c r="S40" s="49"/>
      <c r="T40" s="49"/>
      <c r="U40" s="49"/>
      <c r="V40" s="49"/>
      <c r="W40" s="49">
        <v>-77360677</v>
      </c>
      <c r="X40" s="49">
        <v>24209712</v>
      </c>
      <c r="Y40" s="49">
        <v>-101570389</v>
      </c>
      <c r="Z40" s="50">
        <v>-419.54</v>
      </c>
      <c r="AA40" s="51">
        <v>-93560608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37472527</v>
      </c>
      <c r="D8" s="21"/>
      <c r="E8" s="22">
        <v>1237872</v>
      </c>
      <c r="F8" s="23">
        <v>1237872</v>
      </c>
      <c r="G8" s="23">
        <v>60550</v>
      </c>
      <c r="H8" s="23">
        <v>51677</v>
      </c>
      <c r="I8" s="23">
        <v>59592</v>
      </c>
      <c r="J8" s="23">
        <v>171819</v>
      </c>
      <c r="K8" s="23">
        <v>72528</v>
      </c>
      <c r="L8" s="23">
        <v>30184</v>
      </c>
      <c r="M8" s="23">
        <v>60332</v>
      </c>
      <c r="N8" s="23">
        <v>163044</v>
      </c>
      <c r="O8" s="23">
        <v>24055</v>
      </c>
      <c r="P8" s="23">
        <v>32574</v>
      </c>
      <c r="Q8" s="23">
        <v>59823</v>
      </c>
      <c r="R8" s="23">
        <v>116452</v>
      </c>
      <c r="S8" s="23"/>
      <c r="T8" s="23"/>
      <c r="U8" s="23"/>
      <c r="V8" s="23"/>
      <c r="W8" s="23">
        <v>451315</v>
      </c>
      <c r="X8" s="23">
        <v>928404</v>
      </c>
      <c r="Y8" s="23">
        <v>-477089</v>
      </c>
      <c r="Z8" s="24">
        <v>-51.39</v>
      </c>
      <c r="AA8" s="25">
        <v>1237872</v>
      </c>
    </row>
    <row r="9" spans="1:27" ht="12.75">
      <c r="A9" s="26" t="s">
        <v>36</v>
      </c>
      <c r="B9" s="20"/>
      <c r="C9" s="21">
        <v>224246576</v>
      </c>
      <c r="D9" s="21"/>
      <c r="E9" s="22">
        <v>226475000</v>
      </c>
      <c r="F9" s="23">
        <v>226475000</v>
      </c>
      <c r="G9" s="23">
        <v>92358000</v>
      </c>
      <c r="H9" s="23">
        <v>2069000</v>
      </c>
      <c r="I9" s="23"/>
      <c r="J9" s="23">
        <v>94427000</v>
      </c>
      <c r="K9" s="23"/>
      <c r="L9" s="23"/>
      <c r="M9" s="23">
        <v>73887000</v>
      </c>
      <c r="N9" s="23">
        <v>73887000</v>
      </c>
      <c r="O9" s="23"/>
      <c r="P9" s="23"/>
      <c r="Q9" s="23">
        <v>55415000</v>
      </c>
      <c r="R9" s="23">
        <v>55415000</v>
      </c>
      <c r="S9" s="23"/>
      <c r="T9" s="23"/>
      <c r="U9" s="23"/>
      <c r="V9" s="23"/>
      <c r="W9" s="23">
        <v>223729000</v>
      </c>
      <c r="X9" s="23">
        <v>226475000</v>
      </c>
      <c r="Y9" s="23">
        <v>-2746000</v>
      </c>
      <c r="Z9" s="24">
        <v>-1.21</v>
      </c>
      <c r="AA9" s="25">
        <v>226475000</v>
      </c>
    </row>
    <row r="10" spans="1:27" ht="12.75">
      <c r="A10" s="26" t="s">
        <v>37</v>
      </c>
      <c r="B10" s="20"/>
      <c r="C10" s="21"/>
      <c r="D10" s="21"/>
      <c r="E10" s="22">
        <v>1958000</v>
      </c>
      <c r="F10" s="23">
        <v>1958000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1958000</v>
      </c>
      <c r="Y10" s="23">
        <v>-1958000</v>
      </c>
      <c r="Z10" s="24">
        <v>-100</v>
      </c>
      <c r="AA10" s="25">
        <v>1958000</v>
      </c>
    </row>
    <row r="11" spans="1:27" ht="12.75">
      <c r="A11" s="26" t="s">
        <v>38</v>
      </c>
      <c r="B11" s="20"/>
      <c r="C11" s="21">
        <v>6236073</v>
      </c>
      <c r="D11" s="21"/>
      <c r="E11" s="22">
        <v>4999992</v>
      </c>
      <c r="F11" s="23">
        <v>4999992</v>
      </c>
      <c r="G11" s="23">
        <v>532463</v>
      </c>
      <c r="H11" s="23">
        <v>670999</v>
      </c>
      <c r="I11" s="23">
        <v>609705</v>
      </c>
      <c r="J11" s="23">
        <v>1813167</v>
      </c>
      <c r="K11" s="23">
        <v>526218</v>
      </c>
      <c r="L11" s="23">
        <v>396880</v>
      </c>
      <c r="M11" s="23">
        <v>365706</v>
      </c>
      <c r="N11" s="23">
        <v>1288804</v>
      </c>
      <c r="O11" s="23">
        <v>287377</v>
      </c>
      <c r="P11" s="23">
        <v>219660</v>
      </c>
      <c r="Q11" s="23">
        <v>157829</v>
      </c>
      <c r="R11" s="23">
        <v>664866</v>
      </c>
      <c r="S11" s="23"/>
      <c r="T11" s="23"/>
      <c r="U11" s="23"/>
      <c r="V11" s="23"/>
      <c r="W11" s="23">
        <v>3766837</v>
      </c>
      <c r="X11" s="23">
        <v>3749994</v>
      </c>
      <c r="Y11" s="23">
        <v>16843</v>
      </c>
      <c r="Z11" s="24">
        <v>0.45</v>
      </c>
      <c r="AA11" s="25">
        <v>4999992</v>
      </c>
    </row>
    <row r="12" spans="1:27" ht="12.75">
      <c r="A12" s="26" t="s">
        <v>39</v>
      </c>
      <c r="B12" s="20"/>
      <c r="C12" s="21">
        <v>119348</v>
      </c>
      <c r="D12" s="21"/>
      <c r="E12" s="22">
        <v>130000</v>
      </c>
      <c r="F12" s="23">
        <v>130000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>
        <v>130000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-226257399</v>
      </c>
      <c r="D14" s="21"/>
      <c r="E14" s="22">
        <v>-177939020</v>
      </c>
      <c r="F14" s="23">
        <v>-177939020</v>
      </c>
      <c r="G14" s="23">
        <v>-13624958</v>
      </c>
      <c r="H14" s="23">
        <v>-12953547</v>
      </c>
      <c r="I14" s="23">
        <v>-11648537</v>
      </c>
      <c r="J14" s="23">
        <v>-38227042</v>
      </c>
      <c r="K14" s="23">
        <v>-12982062</v>
      </c>
      <c r="L14" s="23">
        <v>-13652913</v>
      </c>
      <c r="M14" s="23">
        <v>-15095442</v>
      </c>
      <c r="N14" s="23">
        <v>-41730417</v>
      </c>
      <c r="O14" s="23">
        <v>-12263598</v>
      </c>
      <c r="P14" s="23">
        <v>-13269932</v>
      </c>
      <c r="Q14" s="23">
        <v>-13120443</v>
      </c>
      <c r="R14" s="23">
        <v>-38653973</v>
      </c>
      <c r="S14" s="23"/>
      <c r="T14" s="23"/>
      <c r="U14" s="23"/>
      <c r="V14" s="23"/>
      <c r="W14" s="23">
        <v>-118611432</v>
      </c>
      <c r="X14" s="23">
        <v>-125508015</v>
      </c>
      <c r="Y14" s="23">
        <v>6896583</v>
      </c>
      <c r="Z14" s="24">
        <v>-5.49</v>
      </c>
      <c r="AA14" s="25">
        <v>-177939020</v>
      </c>
    </row>
    <row r="15" spans="1:27" ht="12.75">
      <c r="A15" s="26" t="s">
        <v>42</v>
      </c>
      <c r="B15" s="20"/>
      <c r="C15" s="21">
        <v>-18523824</v>
      </c>
      <c r="D15" s="21"/>
      <c r="E15" s="22"/>
      <c r="F15" s="23"/>
      <c r="G15" s="23"/>
      <c r="H15" s="23">
        <v>-12</v>
      </c>
      <c r="I15" s="23">
        <v>-12</v>
      </c>
      <c r="J15" s="23">
        <v>-24</v>
      </c>
      <c r="K15" s="23">
        <v>-1</v>
      </c>
      <c r="L15" s="23">
        <v>-947</v>
      </c>
      <c r="M15" s="23">
        <v>-10682795</v>
      </c>
      <c r="N15" s="23">
        <v>-10683743</v>
      </c>
      <c r="O15" s="23">
        <v>-1</v>
      </c>
      <c r="P15" s="23">
        <v>-3</v>
      </c>
      <c r="Q15" s="23"/>
      <c r="R15" s="23">
        <v>-4</v>
      </c>
      <c r="S15" s="23"/>
      <c r="T15" s="23"/>
      <c r="U15" s="23"/>
      <c r="V15" s="23"/>
      <c r="W15" s="23">
        <v>-10683771</v>
      </c>
      <c r="X15" s="23"/>
      <c r="Y15" s="23">
        <v>-10683771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23293301</v>
      </c>
      <c r="D17" s="29">
        <f>SUM(D6:D16)</f>
        <v>0</v>
      </c>
      <c r="E17" s="30">
        <f t="shared" si="0"/>
        <v>56861844</v>
      </c>
      <c r="F17" s="31">
        <f t="shared" si="0"/>
        <v>56861844</v>
      </c>
      <c r="G17" s="31">
        <f t="shared" si="0"/>
        <v>79326055</v>
      </c>
      <c r="H17" s="31">
        <f t="shared" si="0"/>
        <v>-10161883</v>
      </c>
      <c r="I17" s="31">
        <f t="shared" si="0"/>
        <v>-10979252</v>
      </c>
      <c r="J17" s="31">
        <f t="shared" si="0"/>
        <v>58184920</v>
      </c>
      <c r="K17" s="31">
        <f t="shared" si="0"/>
        <v>-12383317</v>
      </c>
      <c r="L17" s="31">
        <f t="shared" si="0"/>
        <v>-13226796</v>
      </c>
      <c r="M17" s="31">
        <f t="shared" si="0"/>
        <v>48534801</v>
      </c>
      <c r="N17" s="31">
        <f t="shared" si="0"/>
        <v>22924688</v>
      </c>
      <c r="O17" s="31">
        <f t="shared" si="0"/>
        <v>-11952167</v>
      </c>
      <c r="P17" s="31">
        <f t="shared" si="0"/>
        <v>-13017701</v>
      </c>
      <c r="Q17" s="31">
        <f t="shared" si="0"/>
        <v>42512209</v>
      </c>
      <c r="R17" s="31">
        <f t="shared" si="0"/>
        <v>17542341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98651949</v>
      </c>
      <c r="X17" s="31">
        <f t="shared" si="0"/>
        <v>107603383</v>
      </c>
      <c r="Y17" s="31">
        <f t="shared" si="0"/>
        <v>-8951434</v>
      </c>
      <c r="Z17" s="32">
        <f>+IF(X17&lt;&gt;0,+(Y17/X17)*100,0)</f>
        <v>-8.318915028907595</v>
      </c>
      <c r="AA17" s="33">
        <f>SUM(AA6:AA16)</f>
        <v>56861844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26079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-1617484</v>
      </c>
      <c r="D26" s="21"/>
      <c r="E26" s="22">
        <v>-37058004</v>
      </c>
      <c r="F26" s="23">
        <v>-37058004</v>
      </c>
      <c r="G26" s="23">
        <v>-660723</v>
      </c>
      <c r="H26" s="23">
        <v>-2392040</v>
      </c>
      <c r="I26" s="23">
        <v>-374478</v>
      </c>
      <c r="J26" s="23">
        <v>-3427241</v>
      </c>
      <c r="K26" s="23">
        <v>-1166802</v>
      </c>
      <c r="L26" s="23">
        <v>-1502114</v>
      </c>
      <c r="M26" s="23">
        <v>-3915270</v>
      </c>
      <c r="N26" s="23">
        <v>-6584186</v>
      </c>
      <c r="O26" s="23">
        <v>-141790</v>
      </c>
      <c r="P26" s="23">
        <v>-734790</v>
      </c>
      <c r="Q26" s="23">
        <v>-8034523</v>
      </c>
      <c r="R26" s="23">
        <v>-8911103</v>
      </c>
      <c r="S26" s="23"/>
      <c r="T26" s="23"/>
      <c r="U26" s="23"/>
      <c r="V26" s="23"/>
      <c r="W26" s="23">
        <v>-18922530</v>
      </c>
      <c r="X26" s="23">
        <v>-27793503</v>
      </c>
      <c r="Y26" s="23">
        <v>8870973</v>
      </c>
      <c r="Z26" s="24">
        <v>-31.92</v>
      </c>
      <c r="AA26" s="25">
        <v>-37058004</v>
      </c>
    </row>
    <row r="27" spans="1:27" ht="12.75">
      <c r="A27" s="27" t="s">
        <v>51</v>
      </c>
      <c r="B27" s="28"/>
      <c r="C27" s="29">
        <f aca="true" t="shared" si="1" ref="C27:Y27">SUM(C21:C26)</f>
        <v>-1591405</v>
      </c>
      <c r="D27" s="29">
        <f>SUM(D21:D26)</f>
        <v>0</v>
      </c>
      <c r="E27" s="30">
        <f t="shared" si="1"/>
        <v>-37058004</v>
      </c>
      <c r="F27" s="31">
        <f t="shared" si="1"/>
        <v>-37058004</v>
      </c>
      <c r="G27" s="31">
        <f t="shared" si="1"/>
        <v>-660723</v>
      </c>
      <c r="H27" s="31">
        <f t="shared" si="1"/>
        <v>-2392040</v>
      </c>
      <c r="I27" s="31">
        <f t="shared" si="1"/>
        <v>-374478</v>
      </c>
      <c r="J27" s="31">
        <f t="shared" si="1"/>
        <v>-3427241</v>
      </c>
      <c r="K27" s="31">
        <f t="shared" si="1"/>
        <v>-1166802</v>
      </c>
      <c r="L27" s="31">
        <f t="shared" si="1"/>
        <v>-1502114</v>
      </c>
      <c r="M27" s="31">
        <f t="shared" si="1"/>
        <v>-3915270</v>
      </c>
      <c r="N27" s="31">
        <f t="shared" si="1"/>
        <v>-6584186</v>
      </c>
      <c r="O27" s="31">
        <f t="shared" si="1"/>
        <v>-141790</v>
      </c>
      <c r="P27" s="31">
        <f t="shared" si="1"/>
        <v>-734790</v>
      </c>
      <c r="Q27" s="31">
        <f t="shared" si="1"/>
        <v>-8034523</v>
      </c>
      <c r="R27" s="31">
        <f t="shared" si="1"/>
        <v>-8911103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-18922530</v>
      </c>
      <c r="X27" s="31">
        <f t="shared" si="1"/>
        <v>-27793503</v>
      </c>
      <c r="Y27" s="31">
        <f t="shared" si="1"/>
        <v>8870973</v>
      </c>
      <c r="Z27" s="32">
        <f>+IF(X27&lt;&gt;0,+(Y27/X27)*100,0)</f>
        <v>-31.917434085224883</v>
      </c>
      <c r="AA27" s="33">
        <f>SUM(AA21:AA26)</f>
        <v>-37058004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-11967866</v>
      </c>
      <c r="D35" s="21"/>
      <c r="E35" s="22">
        <v>-19092000</v>
      </c>
      <c r="F35" s="23">
        <v>-19092000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-5350000</v>
      </c>
      <c r="Y35" s="23">
        <v>5350000</v>
      </c>
      <c r="Z35" s="24">
        <v>-100</v>
      </c>
      <c r="AA35" s="25">
        <v>-19092000</v>
      </c>
    </row>
    <row r="36" spans="1:27" ht="12.75">
      <c r="A36" s="27" t="s">
        <v>57</v>
      </c>
      <c r="B36" s="28"/>
      <c r="C36" s="29">
        <f aca="true" t="shared" si="2" ref="C36:Y36">SUM(C31:C35)</f>
        <v>-11967866</v>
      </c>
      <c r="D36" s="29">
        <f>SUM(D31:D35)</f>
        <v>0</v>
      </c>
      <c r="E36" s="30">
        <f t="shared" si="2"/>
        <v>-19092000</v>
      </c>
      <c r="F36" s="31">
        <f t="shared" si="2"/>
        <v>-19092000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-5350000</v>
      </c>
      <c r="Y36" s="31">
        <f t="shared" si="2"/>
        <v>5350000</v>
      </c>
      <c r="Z36" s="32">
        <f>+IF(X36&lt;&gt;0,+(Y36/X36)*100,0)</f>
        <v>-100</v>
      </c>
      <c r="AA36" s="33">
        <f>SUM(AA31:AA35)</f>
        <v>-19092000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9734030</v>
      </c>
      <c r="D38" s="35">
        <f>+D17+D27+D36</f>
        <v>0</v>
      </c>
      <c r="E38" s="36">
        <f t="shared" si="3"/>
        <v>711840</v>
      </c>
      <c r="F38" s="37">
        <f t="shared" si="3"/>
        <v>711840</v>
      </c>
      <c r="G38" s="37">
        <f t="shared" si="3"/>
        <v>78665332</v>
      </c>
      <c r="H38" s="37">
        <f t="shared" si="3"/>
        <v>-12553923</v>
      </c>
      <c r="I38" s="37">
        <f t="shared" si="3"/>
        <v>-11353730</v>
      </c>
      <c r="J38" s="37">
        <f t="shared" si="3"/>
        <v>54757679</v>
      </c>
      <c r="K38" s="37">
        <f t="shared" si="3"/>
        <v>-13550119</v>
      </c>
      <c r="L38" s="37">
        <f t="shared" si="3"/>
        <v>-14728910</v>
      </c>
      <c r="M38" s="37">
        <f t="shared" si="3"/>
        <v>44619531</v>
      </c>
      <c r="N38" s="37">
        <f t="shared" si="3"/>
        <v>16340502</v>
      </c>
      <c r="O38" s="37">
        <f t="shared" si="3"/>
        <v>-12093957</v>
      </c>
      <c r="P38" s="37">
        <f t="shared" si="3"/>
        <v>-13752491</v>
      </c>
      <c r="Q38" s="37">
        <f t="shared" si="3"/>
        <v>34477686</v>
      </c>
      <c r="R38" s="37">
        <f t="shared" si="3"/>
        <v>8631238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79729419</v>
      </c>
      <c r="X38" s="37">
        <f t="shared" si="3"/>
        <v>74459880</v>
      </c>
      <c r="Y38" s="37">
        <f t="shared" si="3"/>
        <v>5269539</v>
      </c>
      <c r="Z38" s="38">
        <f>+IF(X38&lt;&gt;0,+(Y38/X38)*100,0)</f>
        <v>7.077017851761244</v>
      </c>
      <c r="AA38" s="39">
        <f>+AA17+AA27+AA36</f>
        <v>711840</v>
      </c>
    </row>
    <row r="39" spans="1:27" ht="12.75">
      <c r="A39" s="26" t="s">
        <v>59</v>
      </c>
      <c r="B39" s="20"/>
      <c r="C39" s="35">
        <v>49684704</v>
      </c>
      <c r="D39" s="35"/>
      <c r="E39" s="36">
        <v>77300000</v>
      </c>
      <c r="F39" s="37">
        <v>77300000</v>
      </c>
      <c r="G39" s="37">
        <v>68127845</v>
      </c>
      <c r="H39" s="37">
        <v>146793177</v>
      </c>
      <c r="I39" s="37">
        <v>134239254</v>
      </c>
      <c r="J39" s="37">
        <v>68127845</v>
      </c>
      <c r="K39" s="37">
        <v>122885524</v>
      </c>
      <c r="L39" s="37">
        <v>109335405</v>
      </c>
      <c r="M39" s="37">
        <v>94606495</v>
      </c>
      <c r="N39" s="37">
        <v>122885524</v>
      </c>
      <c r="O39" s="37">
        <v>139226026</v>
      </c>
      <c r="P39" s="37">
        <v>127132069</v>
      </c>
      <c r="Q39" s="37">
        <v>113379578</v>
      </c>
      <c r="R39" s="37">
        <v>139226026</v>
      </c>
      <c r="S39" s="37"/>
      <c r="T39" s="37"/>
      <c r="U39" s="37"/>
      <c r="V39" s="37"/>
      <c r="W39" s="37">
        <v>68127845</v>
      </c>
      <c r="X39" s="37">
        <v>77300000</v>
      </c>
      <c r="Y39" s="37">
        <v>-9172155</v>
      </c>
      <c r="Z39" s="38">
        <v>-11.87</v>
      </c>
      <c r="AA39" s="39">
        <v>77300000</v>
      </c>
    </row>
    <row r="40" spans="1:27" ht="12.75">
      <c r="A40" s="45" t="s">
        <v>60</v>
      </c>
      <c r="B40" s="46"/>
      <c r="C40" s="47">
        <v>59418734</v>
      </c>
      <c r="D40" s="47"/>
      <c r="E40" s="48">
        <v>78011840</v>
      </c>
      <c r="F40" s="49">
        <v>78011840</v>
      </c>
      <c r="G40" s="49">
        <v>146793177</v>
      </c>
      <c r="H40" s="49">
        <v>134239254</v>
      </c>
      <c r="I40" s="49">
        <v>122885524</v>
      </c>
      <c r="J40" s="49">
        <v>122885524</v>
      </c>
      <c r="K40" s="49">
        <v>109335405</v>
      </c>
      <c r="L40" s="49">
        <v>94606495</v>
      </c>
      <c r="M40" s="49">
        <v>139226026</v>
      </c>
      <c r="N40" s="49">
        <v>139226026</v>
      </c>
      <c r="O40" s="49">
        <v>127132069</v>
      </c>
      <c r="P40" s="49">
        <v>113379578</v>
      </c>
      <c r="Q40" s="49">
        <v>147857264</v>
      </c>
      <c r="R40" s="49">
        <v>147857264</v>
      </c>
      <c r="S40" s="49"/>
      <c r="T40" s="49"/>
      <c r="U40" s="49"/>
      <c r="V40" s="49"/>
      <c r="W40" s="49">
        <v>147857264</v>
      </c>
      <c r="X40" s="49">
        <v>151759880</v>
      </c>
      <c r="Y40" s="49">
        <v>-3902616</v>
      </c>
      <c r="Z40" s="50">
        <v>-2.57</v>
      </c>
      <c r="AA40" s="51">
        <v>78011840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919304747</v>
      </c>
      <c r="D6" s="21"/>
      <c r="E6" s="22">
        <v>1781453776</v>
      </c>
      <c r="F6" s="23">
        <v>1729522855</v>
      </c>
      <c r="G6" s="23">
        <v>167757552</v>
      </c>
      <c r="H6" s="23">
        <v>135394504</v>
      </c>
      <c r="I6" s="23">
        <v>137349059</v>
      </c>
      <c r="J6" s="23">
        <v>440501115</v>
      </c>
      <c r="K6" s="23">
        <v>133170544</v>
      </c>
      <c r="L6" s="23">
        <v>148788451</v>
      </c>
      <c r="M6" s="23">
        <v>150742755</v>
      </c>
      <c r="N6" s="23">
        <v>432701750</v>
      </c>
      <c r="O6" s="23">
        <v>195186445</v>
      </c>
      <c r="P6" s="23">
        <v>134582528</v>
      </c>
      <c r="Q6" s="23">
        <v>178657246</v>
      </c>
      <c r="R6" s="23">
        <v>508426219</v>
      </c>
      <c r="S6" s="23"/>
      <c r="T6" s="23"/>
      <c r="U6" s="23"/>
      <c r="V6" s="23"/>
      <c r="W6" s="23">
        <v>1381629084</v>
      </c>
      <c r="X6" s="23">
        <v>1259054651</v>
      </c>
      <c r="Y6" s="23">
        <v>122574433</v>
      </c>
      <c r="Z6" s="24">
        <v>9.74</v>
      </c>
      <c r="AA6" s="25">
        <v>1729522855</v>
      </c>
    </row>
    <row r="7" spans="1:27" ht="12.75">
      <c r="A7" s="26" t="s">
        <v>34</v>
      </c>
      <c r="B7" s="20"/>
      <c r="C7" s="21">
        <v>1994712719</v>
      </c>
      <c r="D7" s="21"/>
      <c r="E7" s="22">
        <v>5840036017</v>
      </c>
      <c r="F7" s="23">
        <v>5740508143</v>
      </c>
      <c r="G7" s="23">
        <v>335641989</v>
      </c>
      <c r="H7" s="23">
        <v>198811483</v>
      </c>
      <c r="I7" s="23">
        <v>414062395</v>
      </c>
      <c r="J7" s="23">
        <v>948515867</v>
      </c>
      <c r="K7" s="23">
        <v>454690513</v>
      </c>
      <c r="L7" s="23">
        <v>433030847</v>
      </c>
      <c r="M7" s="23">
        <v>590660443</v>
      </c>
      <c r="N7" s="23">
        <v>1478381803</v>
      </c>
      <c r="O7" s="23">
        <v>464083330</v>
      </c>
      <c r="P7" s="23">
        <v>411748828</v>
      </c>
      <c r="Q7" s="23">
        <v>445898577</v>
      </c>
      <c r="R7" s="23">
        <v>1321730735</v>
      </c>
      <c r="S7" s="23"/>
      <c r="T7" s="23"/>
      <c r="U7" s="23"/>
      <c r="V7" s="23"/>
      <c r="W7" s="23">
        <v>3748628405</v>
      </c>
      <c r="X7" s="23">
        <v>4309676618</v>
      </c>
      <c r="Y7" s="23">
        <v>-561048213</v>
      </c>
      <c r="Z7" s="24">
        <v>-13.02</v>
      </c>
      <c r="AA7" s="25">
        <v>5740508143</v>
      </c>
    </row>
    <row r="8" spans="1:27" ht="12.75">
      <c r="A8" s="26" t="s">
        <v>35</v>
      </c>
      <c r="B8" s="20"/>
      <c r="C8" s="21">
        <v>534373652</v>
      </c>
      <c r="D8" s="21"/>
      <c r="E8" s="22">
        <v>879750971</v>
      </c>
      <c r="F8" s="23">
        <v>835721027</v>
      </c>
      <c r="G8" s="23">
        <v>155248383</v>
      </c>
      <c r="H8" s="23">
        <v>80904455</v>
      </c>
      <c r="I8" s="23">
        <v>279094674</v>
      </c>
      <c r="J8" s="23">
        <v>515247512</v>
      </c>
      <c r="K8" s="23">
        <v>255256545</v>
      </c>
      <c r="L8" s="23">
        <v>223445668</v>
      </c>
      <c r="M8" s="23">
        <v>241360513</v>
      </c>
      <c r="N8" s="23">
        <v>720062726</v>
      </c>
      <c r="O8" s="23">
        <v>254698578</v>
      </c>
      <c r="P8" s="23">
        <v>152640193</v>
      </c>
      <c r="Q8" s="23">
        <v>184532565</v>
      </c>
      <c r="R8" s="23">
        <v>591871336</v>
      </c>
      <c r="S8" s="23"/>
      <c r="T8" s="23"/>
      <c r="U8" s="23"/>
      <c r="V8" s="23"/>
      <c r="W8" s="23">
        <v>1827181574</v>
      </c>
      <c r="X8" s="23">
        <v>554798239</v>
      </c>
      <c r="Y8" s="23">
        <v>1272383335</v>
      </c>
      <c r="Z8" s="24">
        <v>229.34</v>
      </c>
      <c r="AA8" s="25">
        <v>835721027</v>
      </c>
    </row>
    <row r="9" spans="1:27" ht="12.75">
      <c r="A9" s="26" t="s">
        <v>36</v>
      </c>
      <c r="B9" s="20"/>
      <c r="C9" s="21">
        <v>2718582914</v>
      </c>
      <c r="D9" s="21"/>
      <c r="E9" s="22">
        <v>5069655594</v>
      </c>
      <c r="F9" s="23">
        <v>4874079399</v>
      </c>
      <c r="G9" s="23">
        <v>1627452298</v>
      </c>
      <c r="H9" s="23">
        <v>-3349101</v>
      </c>
      <c r="I9" s="23">
        <v>162956277</v>
      </c>
      <c r="J9" s="23">
        <v>1787059474</v>
      </c>
      <c r="K9" s="23">
        <v>15090908</v>
      </c>
      <c r="L9" s="23">
        <v>111807363</v>
      </c>
      <c r="M9" s="23">
        <v>1349602592</v>
      </c>
      <c r="N9" s="23">
        <v>1476500863</v>
      </c>
      <c r="O9" s="23">
        <v>14344193</v>
      </c>
      <c r="P9" s="23">
        <v>22977353</v>
      </c>
      <c r="Q9" s="23">
        <v>1188290386</v>
      </c>
      <c r="R9" s="23">
        <v>1225611932</v>
      </c>
      <c r="S9" s="23"/>
      <c r="T9" s="23"/>
      <c r="U9" s="23"/>
      <c r="V9" s="23"/>
      <c r="W9" s="23">
        <v>4489172269</v>
      </c>
      <c r="X9" s="23">
        <v>4487154011</v>
      </c>
      <c r="Y9" s="23">
        <v>2018258</v>
      </c>
      <c r="Z9" s="24">
        <v>0.04</v>
      </c>
      <c r="AA9" s="25">
        <v>4874079399</v>
      </c>
    </row>
    <row r="10" spans="1:27" ht="12.75">
      <c r="A10" s="26" t="s">
        <v>37</v>
      </c>
      <c r="B10" s="20"/>
      <c r="C10" s="21">
        <v>988267085</v>
      </c>
      <c r="D10" s="21"/>
      <c r="E10" s="22">
        <v>2567625271</v>
      </c>
      <c r="F10" s="23">
        <v>2568631716</v>
      </c>
      <c r="G10" s="23">
        <v>521427426</v>
      </c>
      <c r="H10" s="23">
        <v>54655082</v>
      </c>
      <c r="I10" s="23">
        <v>255229330</v>
      </c>
      <c r="J10" s="23">
        <v>831311838</v>
      </c>
      <c r="K10" s="23">
        <v>362629000</v>
      </c>
      <c r="L10" s="23">
        <v>47301000</v>
      </c>
      <c r="M10" s="23">
        <v>464611427</v>
      </c>
      <c r="N10" s="23">
        <v>874541427</v>
      </c>
      <c r="O10" s="23">
        <v>60526000</v>
      </c>
      <c r="P10" s="23">
        <v>2506000</v>
      </c>
      <c r="Q10" s="23">
        <v>683618550</v>
      </c>
      <c r="R10" s="23">
        <v>746650550</v>
      </c>
      <c r="S10" s="23"/>
      <c r="T10" s="23"/>
      <c r="U10" s="23"/>
      <c r="V10" s="23"/>
      <c r="W10" s="23">
        <v>2452503815</v>
      </c>
      <c r="X10" s="23">
        <v>2225892440</v>
      </c>
      <c r="Y10" s="23">
        <v>226611375</v>
      </c>
      <c r="Z10" s="24">
        <v>10.18</v>
      </c>
      <c r="AA10" s="25">
        <v>2568631716</v>
      </c>
    </row>
    <row r="11" spans="1:27" ht="12.75">
      <c r="A11" s="26" t="s">
        <v>38</v>
      </c>
      <c r="B11" s="20"/>
      <c r="C11" s="21">
        <v>179469162</v>
      </c>
      <c r="D11" s="21"/>
      <c r="E11" s="22">
        <v>332276823</v>
      </c>
      <c r="F11" s="23">
        <v>329406511</v>
      </c>
      <c r="G11" s="23">
        <v>18632877</v>
      </c>
      <c r="H11" s="23">
        <v>10265019</v>
      </c>
      <c r="I11" s="23">
        <v>39257515</v>
      </c>
      <c r="J11" s="23">
        <v>68155411</v>
      </c>
      <c r="K11" s="23">
        <v>32235029</v>
      </c>
      <c r="L11" s="23">
        <v>31167931</v>
      </c>
      <c r="M11" s="23">
        <v>51891286</v>
      </c>
      <c r="N11" s="23">
        <v>115294246</v>
      </c>
      <c r="O11" s="23">
        <v>36952424</v>
      </c>
      <c r="P11" s="23">
        <v>77602401</v>
      </c>
      <c r="Q11" s="23">
        <v>33434955</v>
      </c>
      <c r="R11" s="23">
        <v>147989780</v>
      </c>
      <c r="S11" s="23"/>
      <c r="T11" s="23"/>
      <c r="U11" s="23"/>
      <c r="V11" s="23"/>
      <c r="W11" s="23">
        <v>331439437</v>
      </c>
      <c r="X11" s="23">
        <v>236114458</v>
      </c>
      <c r="Y11" s="23">
        <v>95324979</v>
      </c>
      <c r="Z11" s="24">
        <v>40.37</v>
      </c>
      <c r="AA11" s="25">
        <v>329406511</v>
      </c>
    </row>
    <row r="12" spans="1:27" ht="12.75">
      <c r="A12" s="26" t="s">
        <v>39</v>
      </c>
      <c r="B12" s="20"/>
      <c r="C12" s="21">
        <v>171757</v>
      </c>
      <c r="D12" s="21"/>
      <c r="E12" s="22">
        <v>181828</v>
      </c>
      <c r="F12" s="23">
        <v>181828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38871</v>
      </c>
      <c r="Y12" s="23">
        <v>-38871</v>
      </c>
      <c r="Z12" s="24">
        <v>-100</v>
      </c>
      <c r="AA12" s="25">
        <v>181828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-5442277570</v>
      </c>
      <c r="D14" s="21"/>
      <c r="E14" s="22">
        <v>-11939197437</v>
      </c>
      <c r="F14" s="23">
        <v>-12035165047</v>
      </c>
      <c r="G14" s="23">
        <v>-1281763125</v>
      </c>
      <c r="H14" s="23">
        <v>-1139391872</v>
      </c>
      <c r="I14" s="23">
        <v>-1227487001</v>
      </c>
      <c r="J14" s="23">
        <v>-3648641998</v>
      </c>
      <c r="K14" s="23">
        <v>-1157129575</v>
      </c>
      <c r="L14" s="23">
        <v>-1081693645</v>
      </c>
      <c r="M14" s="23">
        <v>-1596089327</v>
      </c>
      <c r="N14" s="23">
        <v>-3834912547</v>
      </c>
      <c r="O14" s="23">
        <v>-1142671498</v>
      </c>
      <c r="P14" s="23">
        <v>-1070954306</v>
      </c>
      <c r="Q14" s="23">
        <v>-1381092173</v>
      </c>
      <c r="R14" s="23">
        <v>-3594717977</v>
      </c>
      <c r="S14" s="23"/>
      <c r="T14" s="23"/>
      <c r="U14" s="23"/>
      <c r="V14" s="23"/>
      <c r="W14" s="23">
        <v>-11078272522</v>
      </c>
      <c r="X14" s="23">
        <v>-9096735133</v>
      </c>
      <c r="Y14" s="23">
        <v>-1981537389</v>
      </c>
      <c r="Z14" s="24">
        <v>21.78</v>
      </c>
      <c r="AA14" s="25">
        <v>-12035165047</v>
      </c>
    </row>
    <row r="15" spans="1:27" ht="12.75">
      <c r="A15" s="26" t="s">
        <v>42</v>
      </c>
      <c r="B15" s="20"/>
      <c r="C15" s="21">
        <v>-132313449</v>
      </c>
      <c r="D15" s="21"/>
      <c r="E15" s="22">
        <v>-706912545</v>
      </c>
      <c r="F15" s="23">
        <v>-637355452</v>
      </c>
      <c r="G15" s="23">
        <v>-11423356</v>
      </c>
      <c r="H15" s="23">
        <v>-3459062</v>
      </c>
      <c r="I15" s="23">
        <v>-5810497</v>
      </c>
      <c r="J15" s="23">
        <v>-20692915</v>
      </c>
      <c r="K15" s="23">
        <v>-7485922</v>
      </c>
      <c r="L15" s="23">
        <v>-912412</v>
      </c>
      <c r="M15" s="23">
        <v>-29861143</v>
      </c>
      <c r="N15" s="23">
        <v>-38259477</v>
      </c>
      <c r="O15" s="23">
        <v>-51868894</v>
      </c>
      <c r="P15" s="23">
        <v>-4229627</v>
      </c>
      <c r="Q15" s="23">
        <v>-12784917</v>
      </c>
      <c r="R15" s="23">
        <v>-68883438</v>
      </c>
      <c r="S15" s="23"/>
      <c r="T15" s="23"/>
      <c r="U15" s="23"/>
      <c r="V15" s="23"/>
      <c r="W15" s="23">
        <v>-127835830</v>
      </c>
      <c r="X15" s="23">
        <v>-459998137</v>
      </c>
      <c r="Y15" s="23">
        <v>332162307</v>
      </c>
      <c r="Z15" s="24">
        <v>-72.21</v>
      </c>
      <c r="AA15" s="25">
        <v>-637355452</v>
      </c>
    </row>
    <row r="16" spans="1:27" ht="12.75">
      <c r="A16" s="26" t="s">
        <v>43</v>
      </c>
      <c r="B16" s="20"/>
      <c r="C16" s="21">
        <v>-435639892</v>
      </c>
      <c r="D16" s="21"/>
      <c r="E16" s="22">
        <v>-896646894</v>
      </c>
      <c r="F16" s="23">
        <v>-855476919</v>
      </c>
      <c r="G16" s="23">
        <v>-10706951</v>
      </c>
      <c r="H16" s="23">
        <v>-3452559</v>
      </c>
      <c r="I16" s="23">
        <v>-21119767</v>
      </c>
      <c r="J16" s="23">
        <v>-35279277</v>
      </c>
      <c r="K16" s="23">
        <v>-34796561</v>
      </c>
      <c r="L16" s="23">
        <v>-32168212</v>
      </c>
      <c r="M16" s="23">
        <v>-29280234</v>
      </c>
      <c r="N16" s="23">
        <v>-96245007</v>
      </c>
      <c r="O16" s="23">
        <v>-16667900</v>
      </c>
      <c r="P16" s="23">
        <v>-68444180</v>
      </c>
      <c r="Q16" s="23">
        <v>-31781199</v>
      </c>
      <c r="R16" s="23">
        <v>-116893279</v>
      </c>
      <c r="S16" s="23"/>
      <c r="T16" s="23"/>
      <c r="U16" s="23"/>
      <c r="V16" s="23"/>
      <c r="W16" s="23">
        <v>-248417563</v>
      </c>
      <c r="X16" s="23">
        <v>-527377661</v>
      </c>
      <c r="Y16" s="23">
        <v>278960098</v>
      </c>
      <c r="Z16" s="24">
        <v>-52.9</v>
      </c>
      <c r="AA16" s="25">
        <v>-855476919</v>
      </c>
    </row>
    <row r="17" spans="1:27" ht="12.75">
      <c r="A17" s="27" t="s">
        <v>44</v>
      </c>
      <c r="B17" s="28"/>
      <c r="C17" s="29">
        <f aca="true" t="shared" si="0" ref="C17:Y17">SUM(C6:C16)</f>
        <v>1324651125</v>
      </c>
      <c r="D17" s="29">
        <f>SUM(D6:D16)</f>
        <v>0</v>
      </c>
      <c r="E17" s="30">
        <f t="shared" si="0"/>
        <v>2928223404</v>
      </c>
      <c r="F17" s="31">
        <f t="shared" si="0"/>
        <v>2550054061</v>
      </c>
      <c r="G17" s="31">
        <f t="shared" si="0"/>
        <v>1522267093</v>
      </c>
      <c r="H17" s="31">
        <f t="shared" si="0"/>
        <v>-669622051</v>
      </c>
      <c r="I17" s="31">
        <f t="shared" si="0"/>
        <v>33531985</v>
      </c>
      <c r="J17" s="31">
        <f t="shared" si="0"/>
        <v>886177027</v>
      </c>
      <c r="K17" s="31">
        <f t="shared" si="0"/>
        <v>53660481</v>
      </c>
      <c r="L17" s="31">
        <f t="shared" si="0"/>
        <v>-119233009</v>
      </c>
      <c r="M17" s="31">
        <f t="shared" si="0"/>
        <v>1193638312</v>
      </c>
      <c r="N17" s="31">
        <f t="shared" si="0"/>
        <v>1128065784</v>
      </c>
      <c r="O17" s="31">
        <f t="shared" si="0"/>
        <v>-185417322</v>
      </c>
      <c r="P17" s="31">
        <f t="shared" si="0"/>
        <v>-341570810</v>
      </c>
      <c r="Q17" s="31">
        <f t="shared" si="0"/>
        <v>1288773990</v>
      </c>
      <c r="R17" s="31">
        <f t="shared" si="0"/>
        <v>761785858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2776028669</v>
      </c>
      <c r="X17" s="31">
        <f t="shared" si="0"/>
        <v>2988618357</v>
      </c>
      <c r="Y17" s="31">
        <f t="shared" si="0"/>
        <v>-212589688</v>
      </c>
      <c r="Z17" s="32">
        <f>+IF(X17&lt;&gt;0,+(Y17/X17)*100,0)</f>
        <v>-7.113309984932278</v>
      </c>
      <c r="AA17" s="33">
        <f>SUM(AA6:AA16)</f>
        <v>2550054061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39369283</v>
      </c>
      <c r="D21" s="21"/>
      <c r="E21" s="22">
        <v>15070000</v>
      </c>
      <c r="F21" s="23">
        <v>14545525</v>
      </c>
      <c r="G21" s="40">
        <v>1626187</v>
      </c>
      <c r="H21" s="40">
        <v>1951832</v>
      </c>
      <c r="I21" s="40">
        <v>519456</v>
      </c>
      <c r="J21" s="23">
        <v>4097475</v>
      </c>
      <c r="K21" s="40">
        <v>117236</v>
      </c>
      <c r="L21" s="40">
        <v>278684</v>
      </c>
      <c r="M21" s="23">
        <v>484912</v>
      </c>
      <c r="N21" s="40">
        <v>880832</v>
      </c>
      <c r="O21" s="40">
        <v>2561431</v>
      </c>
      <c r="P21" s="40">
        <v>995914</v>
      </c>
      <c r="Q21" s="23">
        <v>370395</v>
      </c>
      <c r="R21" s="40">
        <v>3927740</v>
      </c>
      <c r="S21" s="40"/>
      <c r="T21" s="23"/>
      <c r="U21" s="40"/>
      <c r="V21" s="40"/>
      <c r="W21" s="40">
        <v>8906047</v>
      </c>
      <c r="X21" s="23">
        <v>7945750</v>
      </c>
      <c r="Y21" s="40">
        <v>960297</v>
      </c>
      <c r="Z21" s="41">
        <v>12.09</v>
      </c>
      <c r="AA21" s="42">
        <v>14545525</v>
      </c>
    </row>
    <row r="22" spans="1:27" ht="12.75">
      <c r="A22" s="26" t="s">
        <v>47</v>
      </c>
      <c r="B22" s="20"/>
      <c r="C22" s="21"/>
      <c r="D22" s="21"/>
      <c r="E22" s="43"/>
      <c r="F22" s="40">
        <v>1</v>
      </c>
      <c r="G22" s="23"/>
      <c r="H22" s="23"/>
      <c r="I22" s="23">
        <v>15404745</v>
      </c>
      <c r="J22" s="23">
        <v>15404745</v>
      </c>
      <c r="K22" s="23">
        <v>6062257</v>
      </c>
      <c r="L22" s="23">
        <v>1468520</v>
      </c>
      <c r="M22" s="40">
        <v>1879966</v>
      </c>
      <c r="N22" s="23">
        <v>9410743</v>
      </c>
      <c r="O22" s="23"/>
      <c r="P22" s="23">
        <v>8060881</v>
      </c>
      <c r="Q22" s="23"/>
      <c r="R22" s="23">
        <v>8060881</v>
      </c>
      <c r="S22" s="23"/>
      <c r="T22" s="40"/>
      <c r="U22" s="23"/>
      <c r="V22" s="23"/>
      <c r="W22" s="23">
        <v>32876369</v>
      </c>
      <c r="X22" s="23">
        <v>24815488</v>
      </c>
      <c r="Y22" s="23">
        <v>8060881</v>
      </c>
      <c r="Z22" s="24">
        <v>32.48</v>
      </c>
      <c r="AA22" s="25">
        <v>1</v>
      </c>
    </row>
    <row r="23" spans="1:27" ht="12.75">
      <c r="A23" s="26" t="s">
        <v>48</v>
      </c>
      <c r="B23" s="20"/>
      <c r="C23" s="44">
        <v>-38195187</v>
      </c>
      <c r="D23" s="44"/>
      <c r="E23" s="22">
        <v>126936396</v>
      </c>
      <c r="F23" s="23">
        <v>126936396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95202297</v>
      </c>
      <c r="Y23" s="40">
        <v>-95202297</v>
      </c>
      <c r="Z23" s="41">
        <v>-100</v>
      </c>
      <c r="AA23" s="42">
        <v>126936396</v>
      </c>
    </row>
    <row r="24" spans="1:27" ht="12.75">
      <c r="A24" s="26" t="s">
        <v>49</v>
      </c>
      <c r="B24" s="20"/>
      <c r="C24" s="21">
        <v>-121889184</v>
      </c>
      <c r="D24" s="21"/>
      <c r="E24" s="22">
        <v>-145800000</v>
      </c>
      <c r="F24" s="23">
        <v>17850000</v>
      </c>
      <c r="G24" s="23">
        <v>-72000000</v>
      </c>
      <c r="H24" s="23">
        <v>125000000</v>
      </c>
      <c r="I24" s="23">
        <v>97000000</v>
      </c>
      <c r="J24" s="23">
        <v>150000000</v>
      </c>
      <c r="K24" s="23">
        <v>-152000000</v>
      </c>
      <c r="L24" s="23">
        <v>-55000000</v>
      </c>
      <c r="M24" s="23">
        <v>-44000000</v>
      </c>
      <c r="N24" s="23">
        <v>-251000000</v>
      </c>
      <c r="O24" s="23">
        <v>104000000</v>
      </c>
      <c r="P24" s="23">
        <v>-160000000</v>
      </c>
      <c r="Q24" s="23">
        <v>-4000000</v>
      </c>
      <c r="R24" s="23">
        <v>-60000000</v>
      </c>
      <c r="S24" s="23"/>
      <c r="T24" s="23"/>
      <c r="U24" s="23"/>
      <c r="V24" s="23"/>
      <c r="W24" s="23">
        <v>-161000000</v>
      </c>
      <c r="X24" s="23">
        <v>-155000000</v>
      </c>
      <c r="Y24" s="23">
        <v>-6000000</v>
      </c>
      <c r="Z24" s="24">
        <v>3.87</v>
      </c>
      <c r="AA24" s="25">
        <v>17850000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-1042724475</v>
      </c>
      <c r="D26" s="21"/>
      <c r="E26" s="22">
        <v>-3133213200</v>
      </c>
      <c r="F26" s="23">
        <v>-3170927744</v>
      </c>
      <c r="G26" s="23">
        <v>-96946646</v>
      </c>
      <c r="H26" s="23">
        <v>-168937823</v>
      </c>
      <c r="I26" s="23">
        <v>-189104865</v>
      </c>
      <c r="J26" s="23">
        <v>-454989334</v>
      </c>
      <c r="K26" s="23">
        <v>-239946353</v>
      </c>
      <c r="L26" s="23">
        <v>-152259924</v>
      </c>
      <c r="M26" s="23">
        <v>-352317619</v>
      </c>
      <c r="N26" s="23">
        <v>-744523896</v>
      </c>
      <c r="O26" s="23">
        <v>-105533085</v>
      </c>
      <c r="P26" s="23">
        <v>-96473262</v>
      </c>
      <c r="Q26" s="23">
        <v>-207955388</v>
      </c>
      <c r="R26" s="23">
        <v>-409961735</v>
      </c>
      <c r="S26" s="23"/>
      <c r="T26" s="23"/>
      <c r="U26" s="23"/>
      <c r="V26" s="23"/>
      <c r="W26" s="23">
        <v>-1609474965</v>
      </c>
      <c r="X26" s="23">
        <v>-2153680285</v>
      </c>
      <c r="Y26" s="23">
        <v>544205320</v>
      </c>
      <c r="Z26" s="24">
        <v>-25.27</v>
      </c>
      <c r="AA26" s="25">
        <v>-3170927744</v>
      </c>
    </row>
    <row r="27" spans="1:27" ht="12.75">
      <c r="A27" s="27" t="s">
        <v>51</v>
      </c>
      <c r="B27" s="28"/>
      <c r="C27" s="29">
        <f aca="true" t="shared" si="1" ref="C27:Y27">SUM(C21:C26)</f>
        <v>-1163439563</v>
      </c>
      <c r="D27" s="29">
        <f>SUM(D21:D26)</f>
        <v>0</v>
      </c>
      <c r="E27" s="30">
        <f t="shared" si="1"/>
        <v>-3137006804</v>
      </c>
      <c r="F27" s="31">
        <f t="shared" si="1"/>
        <v>-3011595822</v>
      </c>
      <c r="G27" s="31">
        <f t="shared" si="1"/>
        <v>-167320459</v>
      </c>
      <c r="H27" s="31">
        <f t="shared" si="1"/>
        <v>-41985991</v>
      </c>
      <c r="I27" s="31">
        <f t="shared" si="1"/>
        <v>-76180664</v>
      </c>
      <c r="J27" s="31">
        <f t="shared" si="1"/>
        <v>-285487114</v>
      </c>
      <c r="K27" s="31">
        <f t="shared" si="1"/>
        <v>-385766860</v>
      </c>
      <c r="L27" s="31">
        <f t="shared" si="1"/>
        <v>-205512720</v>
      </c>
      <c r="M27" s="31">
        <f t="shared" si="1"/>
        <v>-393952741</v>
      </c>
      <c r="N27" s="31">
        <f t="shared" si="1"/>
        <v>-985232321</v>
      </c>
      <c r="O27" s="31">
        <f t="shared" si="1"/>
        <v>1028346</v>
      </c>
      <c r="P27" s="31">
        <f t="shared" si="1"/>
        <v>-247416467</v>
      </c>
      <c r="Q27" s="31">
        <f t="shared" si="1"/>
        <v>-211584993</v>
      </c>
      <c r="R27" s="31">
        <f t="shared" si="1"/>
        <v>-457973114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-1728692549</v>
      </c>
      <c r="X27" s="31">
        <f t="shared" si="1"/>
        <v>-2180716750</v>
      </c>
      <c r="Y27" s="31">
        <f t="shared" si="1"/>
        <v>452024201</v>
      </c>
      <c r="Z27" s="32">
        <f>+IF(X27&lt;&gt;0,+(Y27/X27)*100,0)</f>
        <v>-20.72823996972555</v>
      </c>
      <c r="AA27" s="33">
        <f>SUM(AA21:AA26)</f>
        <v>-3011595822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-1396241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-14122993</v>
      </c>
      <c r="D32" s="21"/>
      <c r="E32" s="22">
        <v>224162140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-9813285</v>
      </c>
      <c r="D33" s="21"/>
      <c r="E33" s="22">
        <v>18625875</v>
      </c>
      <c r="F33" s="23">
        <v>15778762</v>
      </c>
      <c r="G33" s="23">
        <v>454519</v>
      </c>
      <c r="H33" s="40">
        <v>793860</v>
      </c>
      <c r="I33" s="40">
        <v>967195</v>
      </c>
      <c r="J33" s="40">
        <v>2215574</v>
      </c>
      <c r="K33" s="23">
        <v>651358</v>
      </c>
      <c r="L33" s="23">
        <v>852527</v>
      </c>
      <c r="M33" s="23">
        <v>740974</v>
      </c>
      <c r="N33" s="23">
        <v>2244859</v>
      </c>
      <c r="O33" s="40">
        <v>782348</v>
      </c>
      <c r="P33" s="40">
        <v>878452</v>
      </c>
      <c r="Q33" s="40">
        <v>739201</v>
      </c>
      <c r="R33" s="23">
        <v>2400001</v>
      </c>
      <c r="S33" s="23"/>
      <c r="T33" s="23"/>
      <c r="U33" s="23"/>
      <c r="V33" s="40"/>
      <c r="W33" s="40">
        <v>6860434</v>
      </c>
      <c r="X33" s="40">
        <v>18722693</v>
      </c>
      <c r="Y33" s="23">
        <v>-11862259</v>
      </c>
      <c r="Z33" s="24">
        <v>-63.36</v>
      </c>
      <c r="AA33" s="25">
        <v>15778762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-37220039</v>
      </c>
      <c r="D35" s="21"/>
      <c r="E35" s="22">
        <v>-84031799</v>
      </c>
      <c r="F35" s="23">
        <v>-81453803</v>
      </c>
      <c r="G35" s="23">
        <v>-11013887</v>
      </c>
      <c r="H35" s="23"/>
      <c r="I35" s="23">
        <v>-5217249</v>
      </c>
      <c r="J35" s="23">
        <v>-16231136</v>
      </c>
      <c r="K35" s="23">
        <v>-105832</v>
      </c>
      <c r="L35" s="23">
        <v>-22063</v>
      </c>
      <c r="M35" s="23">
        <v>-13553429</v>
      </c>
      <c r="N35" s="23">
        <v>-13681324</v>
      </c>
      <c r="O35" s="23">
        <v>-3352309</v>
      </c>
      <c r="P35" s="23">
        <v>-48252</v>
      </c>
      <c r="Q35" s="23">
        <v>-9678049</v>
      </c>
      <c r="R35" s="23">
        <v>-13078610</v>
      </c>
      <c r="S35" s="23"/>
      <c r="T35" s="23"/>
      <c r="U35" s="23"/>
      <c r="V35" s="23"/>
      <c r="W35" s="23">
        <v>-42991070</v>
      </c>
      <c r="X35" s="23">
        <v>-47927333</v>
      </c>
      <c r="Y35" s="23">
        <v>4936263</v>
      </c>
      <c r="Z35" s="24">
        <v>-10.3</v>
      </c>
      <c r="AA35" s="25">
        <v>-81453803</v>
      </c>
    </row>
    <row r="36" spans="1:27" ht="12.75">
      <c r="A36" s="27" t="s">
        <v>57</v>
      </c>
      <c r="B36" s="28"/>
      <c r="C36" s="29">
        <f aca="true" t="shared" si="2" ref="C36:Y36">SUM(C31:C35)</f>
        <v>-62552558</v>
      </c>
      <c r="D36" s="29">
        <f>SUM(D31:D35)</f>
        <v>0</v>
      </c>
      <c r="E36" s="30">
        <f t="shared" si="2"/>
        <v>158756216</v>
      </c>
      <c r="F36" s="31">
        <f t="shared" si="2"/>
        <v>-65675041</v>
      </c>
      <c r="G36" s="31">
        <f t="shared" si="2"/>
        <v>-10559368</v>
      </c>
      <c r="H36" s="31">
        <f t="shared" si="2"/>
        <v>793860</v>
      </c>
      <c r="I36" s="31">
        <f t="shared" si="2"/>
        <v>-4250054</v>
      </c>
      <c r="J36" s="31">
        <f t="shared" si="2"/>
        <v>-14015562</v>
      </c>
      <c r="K36" s="31">
        <f t="shared" si="2"/>
        <v>545526</v>
      </c>
      <c r="L36" s="31">
        <f t="shared" si="2"/>
        <v>830464</v>
      </c>
      <c r="M36" s="31">
        <f t="shared" si="2"/>
        <v>-12812455</v>
      </c>
      <c r="N36" s="31">
        <f t="shared" si="2"/>
        <v>-11436465</v>
      </c>
      <c r="O36" s="31">
        <f t="shared" si="2"/>
        <v>-2569961</v>
      </c>
      <c r="P36" s="31">
        <f t="shared" si="2"/>
        <v>830200</v>
      </c>
      <c r="Q36" s="31">
        <f t="shared" si="2"/>
        <v>-8938848</v>
      </c>
      <c r="R36" s="31">
        <f t="shared" si="2"/>
        <v>-10678609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-36130636</v>
      </c>
      <c r="X36" s="31">
        <f t="shared" si="2"/>
        <v>-29204640</v>
      </c>
      <c r="Y36" s="31">
        <f t="shared" si="2"/>
        <v>-6925996</v>
      </c>
      <c r="Z36" s="32">
        <f>+IF(X36&lt;&gt;0,+(Y36/X36)*100,0)</f>
        <v>23.71539590969106</v>
      </c>
      <c r="AA36" s="33">
        <f>SUM(AA31:AA35)</f>
        <v>-65675041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98659004</v>
      </c>
      <c r="D38" s="35">
        <f>+D17+D27+D36</f>
        <v>0</v>
      </c>
      <c r="E38" s="36">
        <f t="shared" si="3"/>
        <v>-50027184</v>
      </c>
      <c r="F38" s="37">
        <f t="shared" si="3"/>
        <v>-527216802</v>
      </c>
      <c r="G38" s="37">
        <f t="shared" si="3"/>
        <v>1344387266</v>
      </c>
      <c r="H38" s="37">
        <f t="shared" si="3"/>
        <v>-710814182</v>
      </c>
      <c r="I38" s="37">
        <f t="shared" si="3"/>
        <v>-46898733</v>
      </c>
      <c r="J38" s="37">
        <f t="shared" si="3"/>
        <v>586674351</v>
      </c>
      <c r="K38" s="37">
        <f t="shared" si="3"/>
        <v>-331560853</v>
      </c>
      <c r="L38" s="37">
        <f t="shared" si="3"/>
        <v>-323915265</v>
      </c>
      <c r="M38" s="37">
        <f t="shared" si="3"/>
        <v>786873116</v>
      </c>
      <c r="N38" s="37">
        <f t="shared" si="3"/>
        <v>131396998</v>
      </c>
      <c r="O38" s="37">
        <f t="shared" si="3"/>
        <v>-186958937</v>
      </c>
      <c r="P38" s="37">
        <f t="shared" si="3"/>
        <v>-588157077</v>
      </c>
      <c r="Q38" s="37">
        <f t="shared" si="3"/>
        <v>1068250149</v>
      </c>
      <c r="R38" s="37">
        <f t="shared" si="3"/>
        <v>293134135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1011205484</v>
      </c>
      <c r="X38" s="37">
        <f t="shared" si="3"/>
        <v>778696967</v>
      </c>
      <c r="Y38" s="37">
        <f t="shared" si="3"/>
        <v>232508517</v>
      </c>
      <c r="Z38" s="38">
        <f>+IF(X38&lt;&gt;0,+(Y38/X38)*100,0)</f>
        <v>29.858664776332688</v>
      </c>
      <c r="AA38" s="39">
        <f>+AA17+AA27+AA36</f>
        <v>-527216802</v>
      </c>
    </row>
    <row r="39" spans="1:27" ht="12.75">
      <c r="A39" s="26" t="s">
        <v>59</v>
      </c>
      <c r="B39" s="20"/>
      <c r="C39" s="35">
        <v>841503620</v>
      </c>
      <c r="D39" s="35"/>
      <c r="E39" s="36">
        <v>1220708303</v>
      </c>
      <c r="F39" s="37">
        <v>1193284157</v>
      </c>
      <c r="G39" s="37">
        <v>1128310963</v>
      </c>
      <c r="H39" s="37">
        <v>2472698229</v>
      </c>
      <c r="I39" s="37">
        <v>1761884047</v>
      </c>
      <c r="J39" s="37">
        <v>1128310963</v>
      </c>
      <c r="K39" s="37">
        <v>1714985314</v>
      </c>
      <c r="L39" s="37">
        <v>1383424461</v>
      </c>
      <c r="M39" s="37">
        <v>1059509196</v>
      </c>
      <c r="N39" s="37">
        <v>1714985314</v>
      </c>
      <c r="O39" s="37">
        <v>1846382312</v>
      </c>
      <c r="P39" s="37">
        <v>1659423375</v>
      </c>
      <c r="Q39" s="37">
        <v>1071266298</v>
      </c>
      <c r="R39" s="37">
        <v>1846382312</v>
      </c>
      <c r="S39" s="37"/>
      <c r="T39" s="37"/>
      <c r="U39" s="37"/>
      <c r="V39" s="37"/>
      <c r="W39" s="37">
        <v>1128310963</v>
      </c>
      <c r="X39" s="37">
        <v>1193284157</v>
      </c>
      <c r="Y39" s="37">
        <v>-64973194</v>
      </c>
      <c r="Z39" s="38">
        <v>-5.44</v>
      </c>
      <c r="AA39" s="39">
        <v>1193284157</v>
      </c>
    </row>
    <row r="40" spans="1:27" ht="12.75">
      <c r="A40" s="45" t="s">
        <v>60</v>
      </c>
      <c r="B40" s="46"/>
      <c r="C40" s="47">
        <v>940162624</v>
      </c>
      <c r="D40" s="47"/>
      <c r="E40" s="48">
        <v>1170681115</v>
      </c>
      <c r="F40" s="49">
        <v>666067354</v>
      </c>
      <c r="G40" s="49">
        <v>2472698229</v>
      </c>
      <c r="H40" s="49">
        <v>1761884047</v>
      </c>
      <c r="I40" s="49">
        <v>1714985314</v>
      </c>
      <c r="J40" s="49">
        <v>1714985314</v>
      </c>
      <c r="K40" s="49">
        <v>1383424461</v>
      </c>
      <c r="L40" s="49">
        <v>1059509196</v>
      </c>
      <c r="M40" s="49">
        <v>1846382312</v>
      </c>
      <c r="N40" s="49">
        <v>1846382312</v>
      </c>
      <c r="O40" s="49">
        <v>1659423375</v>
      </c>
      <c r="P40" s="49">
        <v>1071266298</v>
      </c>
      <c r="Q40" s="49">
        <v>2139516447</v>
      </c>
      <c r="R40" s="49">
        <v>2139516447</v>
      </c>
      <c r="S40" s="49"/>
      <c r="T40" s="49"/>
      <c r="U40" s="49"/>
      <c r="V40" s="49"/>
      <c r="W40" s="49">
        <v>2139516447</v>
      </c>
      <c r="X40" s="49">
        <v>1971981123</v>
      </c>
      <c r="Y40" s="49">
        <v>167535324</v>
      </c>
      <c r="Z40" s="50">
        <v>8.5</v>
      </c>
      <c r="AA40" s="51">
        <v>666067354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34003480</v>
      </c>
      <c r="D6" s="21"/>
      <c r="E6" s="22">
        <v>30312900</v>
      </c>
      <c r="F6" s="23">
        <v>25223873</v>
      </c>
      <c r="G6" s="23">
        <v>3124659</v>
      </c>
      <c r="H6" s="23">
        <v>3981383</v>
      </c>
      <c r="I6" s="23">
        <v>3423950</v>
      </c>
      <c r="J6" s="23">
        <v>10529992</v>
      </c>
      <c r="K6" s="23">
        <v>3381128</v>
      </c>
      <c r="L6" s="23">
        <v>3376613</v>
      </c>
      <c r="M6" s="23">
        <v>3378306</v>
      </c>
      <c r="N6" s="23">
        <v>10136047</v>
      </c>
      <c r="O6" s="23">
        <v>2171862</v>
      </c>
      <c r="P6" s="23">
        <v>3144150</v>
      </c>
      <c r="Q6" s="23">
        <v>3240433</v>
      </c>
      <c r="R6" s="23">
        <v>8556445</v>
      </c>
      <c r="S6" s="23"/>
      <c r="T6" s="23"/>
      <c r="U6" s="23"/>
      <c r="V6" s="23"/>
      <c r="W6" s="23">
        <v>29222484</v>
      </c>
      <c r="X6" s="23">
        <v>18963307</v>
      </c>
      <c r="Y6" s="23">
        <v>10259177</v>
      </c>
      <c r="Z6" s="24">
        <v>54.1</v>
      </c>
      <c r="AA6" s="25">
        <v>25223873</v>
      </c>
    </row>
    <row r="7" spans="1:27" ht="12.75">
      <c r="A7" s="26" t="s">
        <v>34</v>
      </c>
      <c r="B7" s="20"/>
      <c r="C7" s="21">
        <v>97224366</v>
      </c>
      <c r="D7" s="21"/>
      <c r="E7" s="22">
        <v>103119888</v>
      </c>
      <c r="F7" s="23">
        <v>77542917</v>
      </c>
      <c r="G7" s="23">
        <v>7835046</v>
      </c>
      <c r="H7" s="23">
        <v>8351226</v>
      </c>
      <c r="I7" s="23">
        <v>8122975</v>
      </c>
      <c r="J7" s="23">
        <v>24309247</v>
      </c>
      <c r="K7" s="23">
        <v>17152513</v>
      </c>
      <c r="L7" s="23">
        <v>20318099</v>
      </c>
      <c r="M7" s="23">
        <v>24120264</v>
      </c>
      <c r="N7" s="23">
        <v>61590876</v>
      </c>
      <c r="O7" s="23">
        <v>11691221</v>
      </c>
      <c r="P7" s="23">
        <v>12220154</v>
      </c>
      <c r="Q7" s="23">
        <v>11245412</v>
      </c>
      <c r="R7" s="23">
        <v>35156787</v>
      </c>
      <c r="S7" s="23"/>
      <c r="T7" s="23"/>
      <c r="U7" s="23"/>
      <c r="V7" s="23"/>
      <c r="W7" s="23">
        <v>121056910</v>
      </c>
      <c r="X7" s="23">
        <v>53220848</v>
      </c>
      <c r="Y7" s="23">
        <v>67836062</v>
      </c>
      <c r="Z7" s="24">
        <v>127.46</v>
      </c>
      <c r="AA7" s="25">
        <v>77542917</v>
      </c>
    </row>
    <row r="8" spans="1:27" ht="12.75">
      <c r="A8" s="26" t="s">
        <v>35</v>
      </c>
      <c r="B8" s="20"/>
      <c r="C8" s="21">
        <v>47740598</v>
      </c>
      <c r="D8" s="21"/>
      <c r="E8" s="22">
        <v>35906412</v>
      </c>
      <c r="F8" s="23">
        <v>34050936</v>
      </c>
      <c r="G8" s="23">
        <v>5972757</v>
      </c>
      <c r="H8" s="23">
        <v>5718670</v>
      </c>
      <c r="I8" s="23">
        <v>3679947</v>
      </c>
      <c r="J8" s="23">
        <v>15371374</v>
      </c>
      <c r="K8" s="23">
        <v>4648779</v>
      </c>
      <c r="L8" s="23">
        <v>5222365</v>
      </c>
      <c r="M8" s="23">
        <v>-22991792</v>
      </c>
      <c r="N8" s="23">
        <v>-13120648</v>
      </c>
      <c r="O8" s="23">
        <v>215110</v>
      </c>
      <c r="P8" s="23">
        <v>219825</v>
      </c>
      <c r="Q8" s="23">
        <v>13007494</v>
      </c>
      <c r="R8" s="23">
        <v>13442429</v>
      </c>
      <c r="S8" s="23"/>
      <c r="T8" s="23"/>
      <c r="U8" s="23"/>
      <c r="V8" s="23"/>
      <c r="W8" s="23">
        <v>15693155</v>
      </c>
      <c r="X8" s="23">
        <v>18150725</v>
      </c>
      <c r="Y8" s="23">
        <v>-2457570</v>
      </c>
      <c r="Z8" s="24">
        <v>-13.54</v>
      </c>
      <c r="AA8" s="25">
        <v>34050936</v>
      </c>
    </row>
    <row r="9" spans="1:27" ht="12.75">
      <c r="A9" s="26" t="s">
        <v>36</v>
      </c>
      <c r="B9" s="20"/>
      <c r="C9" s="21">
        <v>141195223</v>
      </c>
      <c r="D9" s="21"/>
      <c r="E9" s="22">
        <v>174111996</v>
      </c>
      <c r="F9" s="23">
        <v>174966706</v>
      </c>
      <c r="G9" s="23">
        <v>69168554</v>
      </c>
      <c r="H9" s="23">
        <v>2476858</v>
      </c>
      <c r="I9" s="23">
        <v>135000</v>
      </c>
      <c r="J9" s="23">
        <v>71780412</v>
      </c>
      <c r="K9" s="23">
        <v>154768</v>
      </c>
      <c r="L9" s="23">
        <v>1211000</v>
      </c>
      <c r="M9" s="23">
        <v>55338271</v>
      </c>
      <c r="N9" s="23">
        <v>56704039</v>
      </c>
      <c r="O9" s="23">
        <v>88166</v>
      </c>
      <c r="P9" s="23">
        <v>736000</v>
      </c>
      <c r="Q9" s="23">
        <v>41587000</v>
      </c>
      <c r="R9" s="23">
        <v>42411166</v>
      </c>
      <c r="S9" s="23"/>
      <c r="T9" s="23"/>
      <c r="U9" s="23"/>
      <c r="V9" s="23"/>
      <c r="W9" s="23">
        <v>170895617</v>
      </c>
      <c r="X9" s="23">
        <v>174966706</v>
      </c>
      <c r="Y9" s="23">
        <v>-4071089</v>
      </c>
      <c r="Z9" s="24">
        <v>-2.33</v>
      </c>
      <c r="AA9" s="25">
        <v>174966706</v>
      </c>
    </row>
    <row r="10" spans="1:27" ht="12.75">
      <c r="A10" s="26" t="s">
        <v>37</v>
      </c>
      <c r="B10" s="20"/>
      <c r="C10" s="21">
        <v>218134857</v>
      </c>
      <c r="D10" s="21"/>
      <c r="E10" s="22">
        <v>75166000</v>
      </c>
      <c r="F10" s="23">
        <v>74933000</v>
      </c>
      <c r="G10" s="23"/>
      <c r="H10" s="23"/>
      <c r="I10" s="23"/>
      <c r="J10" s="23"/>
      <c r="K10" s="23">
        <v>44780000</v>
      </c>
      <c r="L10" s="23">
        <v>2000000</v>
      </c>
      <c r="M10" s="23">
        <v>24574000</v>
      </c>
      <c r="N10" s="23">
        <v>71354000</v>
      </c>
      <c r="O10" s="23"/>
      <c r="P10" s="23"/>
      <c r="Q10" s="23">
        <v>5312000</v>
      </c>
      <c r="R10" s="23">
        <v>5312000</v>
      </c>
      <c r="S10" s="23"/>
      <c r="T10" s="23"/>
      <c r="U10" s="23"/>
      <c r="V10" s="23"/>
      <c r="W10" s="23">
        <v>76666000</v>
      </c>
      <c r="X10" s="23">
        <v>74933000</v>
      </c>
      <c r="Y10" s="23">
        <v>1733000</v>
      </c>
      <c r="Z10" s="24">
        <v>2.31</v>
      </c>
      <c r="AA10" s="25">
        <v>74933000</v>
      </c>
    </row>
    <row r="11" spans="1:27" ht="12.75">
      <c r="A11" s="26" t="s">
        <v>38</v>
      </c>
      <c r="B11" s="20"/>
      <c r="C11" s="21">
        <v>11687746</v>
      </c>
      <c r="D11" s="21"/>
      <c r="E11" s="22">
        <v>1783008</v>
      </c>
      <c r="F11" s="23">
        <v>947109</v>
      </c>
      <c r="G11" s="23">
        <v>1337381</v>
      </c>
      <c r="H11" s="23">
        <v>1379126</v>
      </c>
      <c r="I11" s="23">
        <v>1392034</v>
      </c>
      <c r="J11" s="23">
        <v>4108541</v>
      </c>
      <c r="K11" s="23">
        <v>1385394</v>
      </c>
      <c r="L11" s="23">
        <v>1375907</v>
      </c>
      <c r="M11" s="23">
        <v>1432692</v>
      </c>
      <c r="N11" s="23">
        <v>4193993</v>
      </c>
      <c r="O11" s="23">
        <v>1320483</v>
      </c>
      <c r="P11" s="23">
        <v>1286088</v>
      </c>
      <c r="Q11" s="23">
        <v>1385635</v>
      </c>
      <c r="R11" s="23">
        <v>3992206</v>
      </c>
      <c r="S11" s="23"/>
      <c r="T11" s="23"/>
      <c r="U11" s="23"/>
      <c r="V11" s="23"/>
      <c r="W11" s="23">
        <v>12294740</v>
      </c>
      <c r="X11" s="23">
        <v>650619</v>
      </c>
      <c r="Y11" s="23">
        <v>11644121</v>
      </c>
      <c r="Z11" s="24">
        <v>1789.7</v>
      </c>
      <c r="AA11" s="25">
        <v>947109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-317232711</v>
      </c>
      <c r="D14" s="21"/>
      <c r="E14" s="22">
        <v>-354410920</v>
      </c>
      <c r="F14" s="23">
        <v>-386539909</v>
      </c>
      <c r="G14" s="23">
        <v>-36307009</v>
      </c>
      <c r="H14" s="23">
        <v>-39165462</v>
      </c>
      <c r="I14" s="23">
        <v>-32197210</v>
      </c>
      <c r="J14" s="23">
        <v>-107669681</v>
      </c>
      <c r="K14" s="23">
        <v>-22217778</v>
      </c>
      <c r="L14" s="23">
        <v>-40088612</v>
      </c>
      <c r="M14" s="23">
        <v>-46912125</v>
      </c>
      <c r="N14" s="23">
        <v>-109218515</v>
      </c>
      <c r="O14" s="23">
        <v>-29873567</v>
      </c>
      <c r="P14" s="23">
        <v>-31214523</v>
      </c>
      <c r="Q14" s="23">
        <v>-55656949</v>
      </c>
      <c r="R14" s="23">
        <v>-116745039</v>
      </c>
      <c r="S14" s="23"/>
      <c r="T14" s="23"/>
      <c r="U14" s="23"/>
      <c r="V14" s="23"/>
      <c r="W14" s="23">
        <v>-333633235</v>
      </c>
      <c r="X14" s="23">
        <v>-310724148</v>
      </c>
      <c r="Y14" s="23">
        <v>-22909087</v>
      </c>
      <c r="Z14" s="24">
        <v>7.37</v>
      </c>
      <c r="AA14" s="25">
        <v>-386539909</v>
      </c>
    </row>
    <row r="15" spans="1:27" ht="12.75">
      <c r="A15" s="26" t="s">
        <v>42</v>
      </c>
      <c r="B15" s="20"/>
      <c r="C15" s="21">
        <v>-12698943</v>
      </c>
      <c r="D15" s="21"/>
      <c r="E15" s="22">
        <v>-265536</v>
      </c>
      <c r="F15" s="23">
        <v>-3249915</v>
      </c>
      <c r="G15" s="23"/>
      <c r="H15" s="23"/>
      <c r="I15" s="23"/>
      <c r="J15" s="23"/>
      <c r="K15" s="23"/>
      <c r="L15" s="23"/>
      <c r="M15" s="23">
        <v>-3249915</v>
      </c>
      <c r="N15" s="23">
        <v>-3249915</v>
      </c>
      <c r="O15" s="23">
        <v>-1275270</v>
      </c>
      <c r="P15" s="23">
        <v>-666031</v>
      </c>
      <c r="Q15" s="23">
        <v>-1281364</v>
      </c>
      <c r="R15" s="23">
        <v>-3222665</v>
      </c>
      <c r="S15" s="23"/>
      <c r="T15" s="23"/>
      <c r="U15" s="23"/>
      <c r="V15" s="23"/>
      <c r="W15" s="23">
        <v>-6472580</v>
      </c>
      <c r="X15" s="23">
        <v>-3249915</v>
      </c>
      <c r="Y15" s="23">
        <v>-3222665</v>
      </c>
      <c r="Z15" s="24">
        <v>99.16</v>
      </c>
      <c r="AA15" s="25">
        <v>-3249915</v>
      </c>
    </row>
    <row r="16" spans="1:27" ht="12.75">
      <c r="A16" s="26" t="s">
        <v>43</v>
      </c>
      <c r="B16" s="20"/>
      <c r="C16" s="21">
        <v>-3929752</v>
      </c>
      <c r="D16" s="21"/>
      <c r="E16" s="22">
        <v>-12728400</v>
      </c>
      <c r="F16" s="23">
        <v>-12728396</v>
      </c>
      <c r="G16" s="23">
        <v>-283484</v>
      </c>
      <c r="H16" s="23">
        <v>-807597</v>
      </c>
      <c r="I16" s="23">
        <v>-249095</v>
      </c>
      <c r="J16" s="23">
        <v>-1340176</v>
      </c>
      <c r="K16" s="23">
        <v>-545440</v>
      </c>
      <c r="L16" s="23">
        <v>-870126</v>
      </c>
      <c r="M16" s="23">
        <v>-899532</v>
      </c>
      <c r="N16" s="23">
        <v>-2315098</v>
      </c>
      <c r="O16" s="23">
        <v>-1409675</v>
      </c>
      <c r="P16" s="23">
        <v>-1125490</v>
      </c>
      <c r="Q16" s="23">
        <v>-1475078</v>
      </c>
      <c r="R16" s="23">
        <v>-4010243</v>
      </c>
      <c r="S16" s="23"/>
      <c r="T16" s="23"/>
      <c r="U16" s="23"/>
      <c r="V16" s="23"/>
      <c r="W16" s="23">
        <v>-7665517</v>
      </c>
      <c r="X16" s="23">
        <v>-8191775</v>
      </c>
      <c r="Y16" s="23">
        <v>526258</v>
      </c>
      <c r="Z16" s="24">
        <v>-6.42</v>
      </c>
      <c r="AA16" s="25">
        <v>-12728396</v>
      </c>
    </row>
    <row r="17" spans="1:27" ht="12.75">
      <c r="A17" s="27" t="s">
        <v>44</v>
      </c>
      <c r="B17" s="28"/>
      <c r="C17" s="29">
        <f aca="true" t="shared" si="0" ref="C17:Y17">SUM(C6:C16)</f>
        <v>216124864</v>
      </c>
      <c r="D17" s="29">
        <f>SUM(D6:D16)</f>
        <v>0</v>
      </c>
      <c r="E17" s="30">
        <f t="shared" si="0"/>
        <v>52995348</v>
      </c>
      <c r="F17" s="31">
        <f t="shared" si="0"/>
        <v>-14853679</v>
      </c>
      <c r="G17" s="31">
        <f t="shared" si="0"/>
        <v>50847904</v>
      </c>
      <c r="H17" s="31">
        <f t="shared" si="0"/>
        <v>-18065796</v>
      </c>
      <c r="I17" s="31">
        <f t="shared" si="0"/>
        <v>-15692399</v>
      </c>
      <c r="J17" s="31">
        <f t="shared" si="0"/>
        <v>17089709</v>
      </c>
      <c r="K17" s="31">
        <f t="shared" si="0"/>
        <v>48739364</v>
      </c>
      <c r="L17" s="31">
        <f t="shared" si="0"/>
        <v>-7454754</v>
      </c>
      <c r="M17" s="31">
        <f t="shared" si="0"/>
        <v>34790169</v>
      </c>
      <c r="N17" s="31">
        <f t="shared" si="0"/>
        <v>76074779</v>
      </c>
      <c r="O17" s="31">
        <f t="shared" si="0"/>
        <v>-17071670</v>
      </c>
      <c r="P17" s="31">
        <f t="shared" si="0"/>
        <v>-15399827</v>
      </c>
      <c r="Q17" s="31">
        <f t="shared" si="0"/>
        <v>17364583</v>
      </c>
      <c r="R17" s="31">
        <f t="shared" si="0"/>
        <v>-15106914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78057574</v>
      </c>
      <c r="X17" s="31">
        <f t="shared" si="0"/>
        <v>18719367</v>
      </c>
      <c r="Y17" s="31">
        <f t="shared" si="0"/>
        <v>59338207</v>
      </c>
      <c r="Z17" s="32">
        <f>+IF(X17&lt;&gt;0,+(Y17/X17)*100,0)</f>
        <v>316.98832017129644</v>
      </c>
      <c r="AA17" s="33">
        <f>SUM(AA6:AA16)</f>
        <v>-14853679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1430314</v>
      </c>
      <c r="D21" s="21"/>
      <c r="E21" s="22">
        <v>3500000</v>
      </c>
      <c r="F21" s="23">
        <v>3500000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3500000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-212801921</v>
      </c>
      <c r="D26" s="21"/>
      <c r="E26" s="22">
        <v>-77265996</v>
      </c>
      <c r="F26" s="23">
        <v>-103605335</v>
      </c>
      <c r="G26" s="23">
        <v>-1485522</v>
      </c>
      <c r="H26" s="23">
        <v>-5550504</v>
      </c>
      <c r="I26" s="23">
        <v>-8321567</v>
      </c>
      <c r="J26" s="23">
        <v>-15357593</v>
      </c>
      <c r="K26" s="23">
        <v>-6701601</v>
      </c>
      <c r="L26" s="23">
        <v>-4024477</v>
      </c>
      <c r="M26" s="23">
        <v>-26616071</v>
      </c>
      <c r="N26" s="23">
        <v>-37342149</v>
      </c>
      <c r="O26" s="23">
        <v>-776670</v>
      </c>
      <c r="P26" s="23">
        <v>-3957328</v>
      </c>
      <c r="Q26" s="23">
        <v>-7059616</v>
      </c>
      <c r="R26" s="23">
        <v>-11793614</v>
      </c>
      <c r="S26" s="23"/>
      <c r="T26" s="23"/>
      <c r="U26" s="23"/>
      <c r="V26" s="23"/>
      <c r="W26" s="23">
        <v>-64493356</v>
      </c>
      <c r="X26" s="23">
        <v>-78152741</v>
      </c>
      <c r="Y26" s="23">
        <v>13659385</v>
      </c>
      <c r="Z26" s="24">
        <v>-17.48</v>
      </c>
      <c r="AA26" s="25">
        <v>-103605335</v>
      </c>
    </row>
    <row r="27" spans="1:27" ht="12.75">
      <c r="A27" s="27" t="s">
        <v>51</v>
      </c>
      <c r="B27" s="28"/>
      <c r="C27" s="29">
        <f aca="true" t="shared" si="1" ref="C27:Y27">SUM(C21:C26)</f>
        <v>-211371607</v>
      </c>
      <c r="D27" s="29">
        <f>SUM(D21:D26)</f>
        <v>0</v>
      </c>
      <c r="E27" s="30">
        <f t="shared" si="1"/>
        <v>-73765996</v>
      </c>
      <c r="F27" s="31">
        <f t="shared" si="1"/>
        <v>-100105335</v>
      </c>
      <c r="G27" s="31">
        <f t="shared" si="1"/>
        <v>-1485522</v>
      </c>
      <c r="H27" s="31">
        <f t="shared" si="1"/>
        <v>-5550504</v>
      </c>
      <c r="I27" s="31">
        <f t="shared" si="1"/>
        <v>-8321567</v>
      </c>
      <c r="J27" s="31">
        <f t="shared" si="1"/>
        <v>-15357593</v>
      </c>
      <c r="K27" s="31">
        <f t="shared" si="1"/>
        <v>-6701601</v>
      </c>
      <c r="L27" s="31">
        <f t="shared" si="1"/>
        <v>-4024477</v>
      </c>
      <c r="M27" s="31">
        <f t="shared" si="1"/>
        <v>-26616071</v>
      </c>
      <c r="N27" s="31">
        <f t="shared" si="1"/>
        <v>-37342149</v>
      </c>
      <c r="O27" s="31">
        <f t="shared" si="1"/>
        <v>-776670</v>
      </c>
      <c r="P27" s="31">
        <f t="shared" si="1"/>
        <v>-3957328</v>
      </c>
      <c r="Q27" s="31">
        <f t="shared" si="1"/>
        <v>-7059616</v>
      </c>
      <c r="R27" s="31">
        <f t="shared" si="1"/>
        <v>-11793614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-64493356</v>
      </c>
      <c r="X27" s="31">
        <f t="shared" si="1"/>
        <v>-78152741</v>
      </c>
      <c r="Y27" s="31">
        <f t="shared" si="1"/>
        <v>13659385</v>
      </c>
      <c r="Z27" s="32">
        <f>+IF(X27&lt;&gt;0,+(Y27/X27)*100,0)</f>
        <v>-17.477806696504732</v>
      </c>
      <c r="AA27" s="33">
        <f>SUM(AA21:AA26)</f>
        <v>-100105335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121016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-848257</v>
      </c>
      <c r="D35" s="21"/>
      <c r="E35" s="22">
        <v>-875000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-727241</v>
      </c>
      <c r="D36" s="29">
        <f>SUM(D31:D35)</f>
        <v>0</v>
      </c>
      <c r="E36" s="30">
        <f t="shared" si="2"/>
        <v>-875000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4026016</v>
      </c>
      <c r="D38" s="35">
        <f>+D17+D27+D36</f>
        <v>0</v>
      </c>
      <c r="E38" s="36">
        <f t="shared" si="3"/>
        <v>-21645648</v>
      </c>
      <c r="F38" s="37">
        <f t="shared" si="3"/>
        <v>-114959014</v>
      </c>
      <c r="G38" s="37">
        <f t="shared" si="3"/>
        <v>49362382</v>
      </c>
      <c r="H38" s="37">
        <f t="shared" si="3"/>
        <v>-23616300</v>
      </c>
      <c r="I38" s="37">
        <f t="shared" si="3"/>
        <v>-24013966</v>
      </c>
      <c r="J38" s="37">
        <f t="shared" si="3"/>
        <v>1732116</v>
      </c>
      <c r="K38" s="37">
        <f t="shared" si="3"/>
        <v>42037763</v>
      </c>
      <c r="L38" s="37">
        <f t="shared" si="3"/>
        <v>-11479231</v>
      </c>
      <c r="M38" s="37">
        <f t="shared" si="3"/>
        <v>8174098</v>
      </c>
      <c r="N38" s="37">
        <f t="shared" si="3"/>
        <v>38732630</v>
      </c>
      <c r="O38" s="37">
        <f t="shared" si="3"/>
        <v>-17848340</v>
      </c>
      <c r="P38" s="37">
        <f t="shared" si="3"/>
        <v>-19357155</v>
      </c>
      <c r="Q38" s="37">
        <f t="shared" si="3"/>
        <v>10304967</v>
      </c>
      <c r="R38" s="37">
        <f t="shared" si="3"/>
        <v>-26900528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13564218</v>
      </c>
      <c r="X38" s="37">
        <f t="shared" si="3"/>
        <v>-59433374</v>
      </c>
      <c r="Y38" s="37">
        <f t="shared" si="3"/>
        <v>72997592</v>
      </c>
      <c r="Z38" s="38">
        <f>+IF(X38&lt;&gt;0,+(Y38/X38)*100,0)</f>
        <v>-122.82256094025557</v>
      </c>
      <c r="AA38" s="39">
        <f>+AA17+AA27+AA36</f>
        <v>-114959014</v>
      </c>
    </row>
    <row r="39" spans="1:27" ht="12.75">
      <c r="A39" s="26" t="s">
        <v>59</v>
      </c>
      <c r="B39" s="20"/>
      <c r="C39" s="35"/>
      <c r="D39" s="35"/>
      <c r="E39" s="36">
        <v>3408000</v>
      </c>
      <c r="F39" s="37">
        <v>4026016</v>
      </c>
      <c r="G39" s="37">
        <v>4026016</v>
      </c>
      <c r="H39" s="37">
        <v>53388398</v>
      </c>
      <c r="I39" s="37">
        <v>29772098</v>
      </c>
      <c r="J39" s="37">
        <v>4026016</v>
      </c>
      <c r="K39" s="37">
        <v>5758132</v>
      </c>
      <c r="L39" s="37">
        <v>47795895</v>
      </c>
      <c r="M39" s="37">
        <v>36316664</v>
      </c>
      <c r="N39" s="37">
        <v>5758132</v>
      </c>
      <c r="O39" s="37">
        <v>44490762</v>
      </c>
      <c r="P39" s="37">
        <v>26642422</v>
      </c>
      <c r="Q39" s="37">
        <v>7285267</v>
      </c>
      <c r="R39" s="37">
        <v>44490762</v>
      </c>
      <c r="S39" s="37"/>
      <c r="T39" s="37"/>
      <c r="U39" s="37"/>
      <c r="V39" s="37"/>
      <c r="W39" s="37">
        <v>4026016</v>
      </c>
      <c r="X39" s="37">
        <v>4026016</v>
      </c>
      <c r="Y39" s="37"/>
      <c r="Z39" s="38"/>
      <c r="AA39" s="39">
        <v>4026016</v>
      </c>
    </row>
    <row r="40" spans="1:27" ht="12.75">
      <c r="A40" s="45" t="s">
        <v>60</v>
      </c>
      <c r="B40" s="46"/>
      <c r="C40" s="47">
        <v>4026016</v>
      </c>
      <c r="D40" s="47"/>
      <c r="E40" s="48">
        <v>-18237649</v>
      </c>
      <c r="F40" s="49">
        <v>-110932998</v>
      </c>
      <c r="G40" s="49">
        <v>53388398</v>
      </c>
      <c r="H40" s="49">
        <v>29772098</v>
      </c>
      <c r="I40" s="49">
        <v>5758132</v>
      </c>
      <c r="J40" s="49">
        <v>5758132</v>
      </c>
      <c r="K40" s="49">
        <v>47795895</v>
      </c>
      <c r="L40" s="49">
        <v>36316664</v>
      </c>
      <c r="M40" s="49">
        <v>44490762</v>
      </c>
      <c r="N40" s="49">
        <v>44490762</v>
      </c>
      <c r="O40" s="49">
        <v>26642422</v>
      </c>
      <c r="P40" s="49">
        <v>7285267</v>
      </c>
      <c r="Q40" s="49">
        <v>17590234</v>
      </c>
      <c r="R40" s="49">
        <v>17590234</v>
      </c>
      <c r="S40" s="49"/>
      <c r="T40" s="49"/>
      <c r="U40" s="49"/>
      <c r="V40" s="49"/>
      <c r="W40" s="49">
        <v>17590234</v>
      </c>
      <c r="X40" s="49">
        <v>-55407358</v>
      </c>
      <c r="Y40" s="49">
        <v>72997592</v>
      </c>
      <c r="Z40" s="50">
        <v>-131.75</v>
      </c>
      <c r="AA40" s="51">
        <v>-110932998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19544246</v>
      </c>
      <c r="D6" s="21"/>
      <c r="E6" s="22">
        <v>21419424</v>
      </c>
      <c r="F6" s="23">
        <v>21419424</v>
      </c>
      <c r="G6" s="23">
        <v>1386745</v>
      </c>
      <c r="H6" s="23">
        <v>3133226</v>
      </c>
      <c r="I6" s="23">
        <v>1262820</v>
      </c>
      <c r="J6" s="23">
        <v>5782791</v>
      </c>
      <c r="K6" s="23">
        <v>1894417</v>
      </c>
      <c r="L6" s="23">
        <v>1257284</v>
      </c>
      <c r="M6" s="23">
        <v>1606649</v>
      </c>
      <c r="N6" s="23">
        <v>4758350</v>
      </c>
      <c r="O6" s="23">
        <v>1803883</v>
      </c>
      <c r="P6" s="23">
        <v>1564152</v>
      </c>
      <c r="Q6" s="23">
        <v>1431198</v>
      </c>
      <c r="R6" s="23">
        <v>4799233</v>
      </c>
      <c r="S6" s="23"/>
      <c r="T6" s="23"/>
      <c r="U6" s="23"/>
      <c r="V6" s="23"/>
      <c r="W6" s="23">
        <v>15340374</v>
      </c>
      <c r="X6" s="23">
        <v>16064568</v>
      </c>
      <c r="Y6" s="23">
        <v>-724194</v>
      </c>
      <c r="Z6" s="24">
        <v>-4.51</v>
      </c>
      <c r="AA6" s="25">
        <v>21419424</v>
      </c>
    </row>
    <row r="7" spans="1:27" ht="12.75">
      <c r="A7" s="26" t="s">
        <v>34</v>
      </c>
      <c r="B7" s="20"/>
      <c r="C7" s="21">
        <v>38372202</v>
      </c>
      <c r="D7" s="21"/>
      <c r="E7" s="22">
        <v>66715682</v>
      </c>
      <c r="F7" s="23">
        <v>66715682</v>
      </c>
      <c r="G7" s="23">
        <v>3663311</v>
      </c>
      <c r="H7" s="23">
        <v>4423486</v>
      </c>
      <c r="I7" s="23">
        <v>4625871</v>
      </c>
      <c r="J7" s="23">
        <v>12712668</v>
      </c>
      <c r="K7" s="23">
        <v>4369112</v>
      </c>
      <c r="L7" s="23">
        <v>4760807</v>
      </c>
      <c r="M7" s="23">
        <v>4780397</v>
      </c>
      <c r="N7" s="23">
        <v>13910316</v>
      </c>
      <c r="O7" s="23">
        <v>4340699</v>
      </c>
      <c r="P7" s="23">
        <v>4721490</v>
      </c>
      <c r="Q7" s="23">
        <v>6720292</v>
      </c>
      <c r="R7" s="23">
        <v>15782481</v>
      </c>
      <c r="S7" s="23"/>
      <c r="T7" s="23"/>
      <c r="U7" s="23"/>
      <c r="V7" s="23"/>
      <c r="W7" s="23">
        <v>42405465</v>
      </c>
      <c r="X7" s="23">
        <v>50060781</v>
      </c>
      <c r="Y7" s="23">
        <v>-7655316</v>
      </c>
      <c r="Z7" s="24">
        <v>-15.29</v>
      </c>
      <c r="AA7" s="25">
        <v>66715682</v>
      </c>
    </row>
    <row r="8" spans="1:27" ht="12.75">
      <c r="A8" s="26" t="s">
        <v>35</v>
      </c>
      <c r="B8" s="20"/>
      <c r="C8" s="21">
        <v>49602269</v>
      </c>
      <c r="D8" s="21"/>
      <c r="E8" s="22">
        <v>12390848</v>
      </c>
      <c r="F8" s="23">
        <v>12390848</v>
      </c>
      <c r="G8" s="23">
        <v>1980009</v>
      </c>
      <c r="H8" s="23">
        <v>737098</v>
      </c>
      <c r="I8" s="23">
        <v>594280</v>
      </c>
      <c r="J8" s="23">
        <v>3311387</v>
      </c>
      <c r="K8" s="23">
        <v>831917</v>
      </c>
      <c r="L8" s="23">
        <v>517813</v>
      </c>
      <c r="M8" s="23">
        <v>125670</v>
      </c>
      <c r="N8" s="23">
        <v>1475400</v>
      </c>
      <c r="O8" s="23">
        <v>1741578</v>
      </c>
      <c r="P8" s="23">
        <v>100439</v>
      </c>
      <c r="Q8" s="23">
        <v>1105362</v>
      </c>
      <c r="R8" s="23">
        <v>2947379</v>
      </c>
      <c r="S8" s="23"/>
      <c r="T8" s="23"/>
      <c r="U8" s="23"/>
      <c r="V8" s="23"/>
      <c r="W8" s="23">
        <v>7734166</v>
      </c>
      <c r="X8" s="23">
        <v>9293139</v>
      </c>
      <c r="Y8" s="23">
        <v>-1558973</v>
      </c>
      <c r="Z8" s="24">
        <v>-16.78</v>
      </c>
      <c r="AA8" s="25">
        <v>12390848</v>
      </c>
    </row>
    <row r="9" spans="1:27" ht="12.75">
      <c r="A9" s="26" t="s">
        <v>36</v>
      </c>
      <c r="B9" s="20"/>
      <c r="C9" s="21">
        <v>96294455</v>
      </c>
      <c r="D9" s="21"/>
      <c r="E9" s="22">
        <v>96584000</v>
      </c>
      <c r="F9" s="23">
        <v>96584000</v>
      </c>
      <c r="G9" s="23">
        <v>38332000</v>
      </c>
      <c r="H9" s="23">
        <v>426000</v>
      </c>
      <c r="I9" s="23">
        <v>1625000</v>
      </c>
      <c r="J9" s="23">
        <v>40383000</v>
      </c>
      <c r="K9" s="23"/>
      <c r="L9" s="23"/>
      <c r="M9" s="23">
        <v>23201000</v>
      </c>
      <c r="N9" s="23">
        <v>23201000</v>
      </c>
      <c r="O9" s="23"/>
      <c r="P9" s="23"/>
      <c r="Q9" s="23">
        <v>24224000</v>
      </c>
      <c r="R9" s="23">
        <v>24224000</v>
      </c>
      <c r="S9" s="23"/>
      <c r="T9" s="23"/>
      <c r="U9" s="23"/>
      <c r="V9" s="23"/>
      <c r="W9" s="23">
        <v>87808000</v>
      </c>
      <c r="X9" s="23">
        <v>96584000</v>
      </c>
      <c r="Y9" s="23">
        <v>-8776000</v>
      </c>
      <c r="Z9" s="24">
        <v>-9.09</v>
      </c>
      <c r="AA9" s="25">
        <v>96584000</v>
      </c>
    </row>
    <row r="10" spans="1:27" ht="12.75">
      <c r="A10" s="26" t="s">
        <v>37</v>
      </c>
      <c r="B10" s="20"/>
      <c r="C10" s="21">
        <v>38793000</v>
      </c>
      <c r="D10" s="21"/>
      <c r="E10" s="22">
        <v>30959000</v>
      </c>
      <c r="F10" s="23">
        <v>30959000</v>
      </c>
      <c r="G10" s="23">
        <v>8271000</v>
      </c>
      <c r="H10" s="23">
        <v>880000</v>
      </c>
      <c r="I10" s="23">
        <v>1176000</v>
      </c>
      <c r="J10" s="23">
        <v>10327000</v>
      </c>
      <c r="K10" s="23">
        <v>1195000</v>
      </c>
      <c r="L10" s="23">
        <v>998000</v>
      </c>
      <c r="M10" s="23">
        <v>10957000</v>
      </c>
      <c r="N10" s="23">
        <v>13150000</v>
      </c>
      <c r="O10" s="23">
        <v>700000</v>
      </c>
      <c r="P10" s="23">
        <v>506000</v>
      </c>
      <c r="Q10" s="23">
        <v>7537000</v>
      </c>
      <c r="R10" s="23">
        <v>8743000</v>
      </c>
      <c r="S10" s="23"/>
      <c r="T10" s="23"/>
      <c r="U10" s="23"/>
      <c r="V10" s="23"/>
      <c r="W10" s="23">
        <v>32220000</v>
      </c>
      <c r="X10" s="23">
        <v>30959000</v>
      </c>
      <c r="Y10" s="23">
        <v>1261000</v>
      </c>
      <c r="Z10" s="24">
        <v>4.07</v>
      </c>
      <c r="AA10" s="25">
        <v>30959000</v>
      </c>
    </row>
    <row r="11" spans="1:27" ht="12.75">
      <c r="A11" s="26" t="s">
        <v>38</v>
      </c>
      <c r="B11" s="20"/>
      <c r="C11" s="21">
        <v>7230664</v>
      </c>
      <c r="D11" s="21"/>
      <c r="E11" s="22">
        <v>8764022</v>
      </c>
      <c r="F11" s="23">
        <v>8764022</v>
      </c>
      <c r="G11" s="23">
        <v>134394</v>
      </c>
      <c r="H11" s="23">
        <v>643667</v>
      </c>
      <c r="I11" s="23">
        <v>427518</v>
      </c>
      <c r="J11" s="23">
        <v>1205579</v>
      </c>
      <c r="K11" s="23">
        <v>335620</v>
      </c>
      <c r="L11" s="23">
        <v>1390315</v>
      </c>
      <c r="M11" s="23">
        <v>311035</v>
      </c>
      <c r="N11" s="23">
        <v>2036970</v>
      </c>
      <c r="O11" s="23">
        <v>439977</v>
      </c>
      <c r="P11" s="23">
        <v>856462</v>
      </c>
      <c r="Q11" s="23">
        <v>860296</v>
      </c>
      <c r="R11" s="23">
        <v>2156735</v>
      </c>
      <c r="S11" s="23"/>
      <c r="T11" s="23"/>
      <c r="U11" s="23"/>
      <c r="V11" s="23"/>
      <c r="W11" s="23">
        <v>5399284</v>
      </c>
      <c r="X11" s="23">
        <v>6573015</v>
      </c>
      <c r="Y11" s="23">
        <v>-1173731</v>
      </c>
      <c r="Z11" s="24">
        <v>-17.86</v>
      </c>
      <c r="AA11" s="25">
        <v>8764022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-192371848</v>
      </c>
      <c r="D14" s="21"/>
      <c r="E14" s="22">
        <v>-191891455</v>
      </c>
      <c r="F14" s="23">
        <v>-191891455</v>
      </c>
      <c r="G14" s="23">
        <v>-12068900</v>
      </c>
      <c r="H14" s="23">
        <v>-17688183</v>
      </c>
      <c r="I14" s="23">
        <v>-17016475</v>
      </c>
      <c r="J14" s="23">
        <v>-46773558</v>
      </c>
      <c r="K14" s="23">
        <v>-19308430</v>
      </c>
      <c r="L14" s="23">
        <v>-14105740</v>
      </c>
      <c r="M14" s="23">
        <v>-15858231</v>
      </c>
      <c r="N14" s="23">
        <v>-49272401</v>
      </c>
      <c r="O14" s="23">
        <v>-13400176</v>
      </c>
      <c r="P14" s="23">
        <v>-17683483</v>
      </c>
      <c r="Q14" s="23">
        <v>-11894705</v>
      </c>
      <c r="R14" s="23">
        <v>-42978364</v>
      </c>
      <c r="S14" s="23"/>
      <c r="T14" s="23"/>
      <c r="U14" s="23"/>
      <c r="V14" s="23"/>
      <c r="W14" s="23">
        <v>-139024323</v>
      </c>
      <c r="X14" s="23">
        <v>-142138971</v>
      </c>
      <c r="Y14" s="23">
        <v>3114648</v>
      </c>
      <c r="Z14" s="24">
        <v>-2.19</v>
      </c>
      <c r="AA14" s="25">
        <v>-191891455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>
        <v>-1633991</v>
      </c>
      <c r="D16" s="21"/>
      <c r="E16" s="22">
        <v>-9969151</v>
      </c>
      <c r="F16" s="23">
        <v>-9969151</v>
      </c>
      <c r="G16" s="23">
        <v>-749113</v>
      </c>
      <c r="H16" s="23">
        <v>-507422</v>
      </c>
      <c r="I16" s="23">
        <v>-497081</v>
      </c>
      <c r="J16" s="23">
        <v>-1753616</v>
      </c>
      <c r="K16" s="23">
        <v>-618247</v>
      </c>
      <c r="L16" s="23">
        <v>-595529</v>
      </c>
      <c r="M16" s="23">
        <v>-879479</v>
      </c>
      <c r="N16" s="23">
        <v>-2093255</v>
      </c>
      <c r="O16" s="23">
        <v>-931807</v>
      </c>
      <c r="P16" s="23">
        <v>-1016421</v>
      </c>
      <c r="Q16" s="23">
        <v>-1124911</v>
      </c>
      <c r="R16" s="23">
        <v>-3073139</v>
      </c>
      <c r="S16" s="23"/>
      <c r="T16" s="23"/>
      <c r="U16" s="23"/>
      <c r="V16" s="23"/>
      <c r="W16" s="23">
        <v>-6920010</v>
      </c>
      <c r="X16" s="23">
        <v>-7476867</v>
      </c>
      <c r="Y16" s="23">
        <v>556857</v>
      </c>
      <c r="Z16" s="24">
        <v>-7.45</v>
      </c>
      <c r="AA16" s="25">
        <v>-9969151</v>
      </c>
    </row>
    <row r="17" spans="1:27" ht="12.75">
      <c r="A17" s="27" t="s">
        <v>44</v>
      </c>
      <c r="B17" s="28"/>
      <c r="C17" s="29">
        <f aca="true" t="shared" si="0" ref="C17:Y17">SUM(C6:C16)</f>
        <v>55830997</v>
      </c>
      <c r="D17" s="29">
        <f>SUM(D6:D16)</f>
        <v>0</v>
      </c>
      <c r="E17" s="30">
        <f t="shared" si="0"/>
        <v>34972370</v>
      </c>
      <c r="F17" s="31">
        <f t="shared" si="0"/>
        <v>34972370</v>
      </c>
      <c r="G17" s="31">
        <f t="shared" si="0"/>
        <v>40949446</v>
      </c>
      <c r="H17" s="31">
        <f t="shared" si="0"/>
        <v>-7952128</v>
      </c>
      <c r="I17" s="31">
        <f t="shared" si="0"/>
        <v>-7802067</v>
      </c>
      <c r="J17" s="31">
        <f t="shared" si="0"/>
        <v>25195251</v>
      </c>
      <c r="K17" s="31">
        <f t="shared" si="0"/>
        <v>-11300611</v>
      </c>
      <c r="L17" s="31">
        <f t="shared" si="0"/>
        <v>-5777050</v>
      </c>
      <c r="M17" s="31">
        <f t="shared" si="0"/>
        <v>24244041</v>
      </c>
      <c r="N17" s="31">
        <f t="shared" si="0"/>
        <v>7166380</v>
      </c>
      <c r="O17" s="31">
        <f t="shared" si="0"/>
        <v>-5305846</v>
      </c>
      <c r="P17" s="31">
        <f t="shared" si="0"/>
        <v>-10951361</v>
      </c>
      <c r="Q17" s="31">
        <f t="shared" si="0"/>
        <v>28858532</v>
      </c>
      <c r="R17" s="31">
        <f t="shared" si="0"/>
        <v>12601325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44962956</v>
      </c>
      <c r="X17" s="31">
        <f t="shared" si="0"/>
        <v>59918665</v>
      </c>
      <c r="Y17" s="31">
        <f t="shared" si="0"/>
        <v>-14955709</v>
      </c>
      <c r="Z17" s="32">
        <f>+IF(X17&lt;&gt;0,+(Y17/X17)*100,0)</f>
        <v>-24.96001704977906</v>
      </c>
      <c r="AA17" s="33">
        <f>SUM(AA6:AA16)</f>
        <v>34972370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-28343980</v>
      </c>
      <c r="D26" s="21"/>
      <c r="E26" s="22">
        <v>-30959005</v>
      </c>
      <c r="F26" s="23">
        <v>-30959005</v>
      </c>
      <c r="G26" s="23"/>
      <c r="H26" s="23"/>
      <c r="I26" s="23">
        <v>-3873441</v>
      </c>
      <c r="J26" s="23">
        <v>-3873441</v>
      </c>
      <c r="K26" s="23">
        <v>-3667287</v>
      </c>
      <c r="L26" s="23">
        <v>-3823254</v>
      </c>
      <c r="M26" s="23">
        <v>-2637410</v>
      </c>
      <c r="N26" s="23">
        <v>-10127951</v>
      </c>
      <c r="O26" s="23">
        <v>-617038</v>
      </c>
      <c r="P26" s="23">
        <v>-2321296</v>
      </c>
      <c r="Q26" s="23">
        <v>-3270505</v>
      </c>
      <c r="R26" s="23">
        <v>-6208839</v>
      </c>
      <c r="S26" s="23"/>
      <c r="T26" s="23"/>
      <c r="U26" s="23"/>
      <c r="V26" s="23"/>
      <c r="W26" s="23">
        <v>-20210231</v>
      </c>
      <c r="X26" s="23">
        <v>-22515640</v>
      </c>
      <c r="Y26" s="23">
        <v>2305409</v>
      </c>
      <c r="Z26" s="24">
        <v>-10.24</v>
      </c>
      <c r="AA26" s="25">
        <v>-30959005</v>
      </c>
    </row>
    <row r="27" spans="1:27" ht="12.75">
      <c r="A27" s="27" t="s">
        <v>51</v>
      </c>
      <c r="B27" s="28"/>
      <c r="C27" s="29">
        <f aca="true" t="shared" si="1" ref="C27:Y27">SUM(C21:C26)</f>
        <v>-28343980</v>
      </c>
      <c r="D27" s="29">
        <f>SUM(D21:D26)</f>
        <v>0</v>
      </c>
      <c r="E27" s="30">
        <f t="shared" si="1"/>
        <v>-30959005</v>
      </c>
      <c r="F27" s="31">
        <f t="shared" si="1"/>
        <v>-30959005</v>
      </c>
      <c r="G27" s="31">
        <f t="shared" si="1"/>
        <v>0</v>
      </c>
      <c r="H27" s="31">
        <f t="shared" si="1"/>
        <v>0</v>
      </c>
      <c r="I27" s="31">
        <f t="shared" si="1"/>
        <v>-3873441</v>
      </c>
      <c r="J27" s="31">
        <f t="shared" si="1"/>
        <v>-3873441</v>
      </c>
      <c r="K27" s="31">
        <f t="shared" si="1"/>
        <v>-3667287</v>
      </c>
      <c r="L27" s="31">
        <f t="shared" si="1"/>
        <v>-3823254</v>
      </c>
      <c r="M27" s="31">
        <f t="shared" si="1"/>
        <v>-2637410</v>
      </c>
      <c r="N27" s="31">
        <f t="shared" si="1"/>
        <v>-10127951</v>
      </c>
      <c r="O27" s="31">
        <f t="shared" si="1"/>
        <v>-617038</v>
      </c>
      <c r="P27" s="31">
        <f t="shared" si="1"/>
        <v>-2321296</v>
      </c>
      <c r="Q27" s="31">
        <f t="shared" si="1"/>
        <v>-3270505</v>
      </c>
      <c r="R27" s="31">
        <f t="shared" si="1"/>
        <v>-6208839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-20210231</v>
      </c>
      <c r="X27" s="31">
        <f t="shared" si="1"/>
        <v>-22515640</v>
      </c>
      <c r="Y27" s="31">
        <f t="shared" si="1"/>
        <v>2305409</v>
      </c>
      <c r="Z27" s="32">
        <f>+IF(X27&lt;&gt;0,+(Y27/X27)*100,0)</f>
        <v>-10.239144878848657</v>
      </c>
      <c r="AA27" s="33">
        <f>SUM(AA21:AA26)</f>
        <v>-30959005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27487017</v>
      </c>
      <c r="D38" s="35">
        <f>+D17+D27+D36</f>
        <v>0</v>
      </c>
      <c r="E38" s="36">
        <f t="shared" si="3"/>
        <v>4013365</v>
      </c>
      <c r="F38" s="37">
        <f t="shared" si="3"/>
        <v>4013365</v>
      </c>
      <c r="G38" s="37">
        <f t="shared" si="3"/>
        <v>40949446</v>
      </c>
      <c r="H38" s="37">
        <f t="shared" si="3"/>
        <v>-7952128</v>
      </c>
      <c r="I38" s="37">
        <f t="shared" si="3"/>
        <v>-11675508</v>
      </c>
      <c r="J38" s="37">
        <f t="shared" si="3"/>
        <v>21321810</v>
      </c>
      <c r="K38" s="37">
        <f t="shared" si="3"/>
        <v>-14967898</v>
      </c>
      <c r="L38" s="37">
        <f t="shared" si="3"/>
        <v>-9600304</v>
      </c>
      <c r="M38" s="37">
        <f t="shared" si="3"/>
        <v>21606631</v>
      </c>
      <c r="N38" s="37">
        <f t="shared" si="3"/>
        <v>-2961571</v>
      </c>
      <c r="O38" s="37">
        <f t="shared" si="3"/>
        <v>-5922884</v>
      </c>
      <c r="P38" s="37">
        <f t="shared" si="3"/>
        <v>-13272657</v>
      </c>
      <c r="Q38" s="37">
        <f t="shared" si="3"/>
        <v>25588027</v>
      </c>
      <c r="R38" s="37">
        <f t="shared" si="3"/>
        <v>6392486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24752725</v>
      </c>
      <c r="X38" s="37">
        <f t="shared" si="3"/>
        <v>37403025</v>
      </c>
      <c r="Y38" s="37">
        <f t="shared" si="3"/>
        <v>-12650300</v>
      </c>
      <c r="Z38" s="38">
        <f>+IF(X38&lt;&gt;0,+(Y38/X38)*100,0)</f>
        <v>-33.82159598053901</v>
      </c>
      <c r="AA38" s="39">
        <f>+AA17+AA27+AA36</f>
        <v>4013365</v>
      </c>
    </row>
    <row r="39" spans="1:27" ht="12.75">
      <c r="A39" s="26" t="s">
        <v>59</v>
      </c>
      <c r="B39" s="20"/>
      <c r="C39" s="35">
        <v>55399793</v>
      </c>
      <c r="D39" s="35"/>
      <c r="E39" s="36">
        <v>37640079</v>
      </c>
      <c r="F39" s="37">
        <v>37640079</v>
      </c>
      <c r="G39" s="37">
        <v>37640079</v>
      </c>
      <c r="H39" s="37">
        <v>78589525</v>
      </c>
      <c r="I39" s="37">
        <v>70637397</v>
      </c>
      <c r="J39" s="37">
        <v>37640079</v>
      </c>
      <c r="K39" s="37">
        <v>58961889</v>
      </c>
      <c r="L39" s="37">
        <v>43993991</v>
      </c>
      <c r="M39" s="37">
        <v>34393687</v>
      </c>
      <c r="N39" s="37">
        <v>58961889</v>
      </c>
      <c r="O39" s="37">
        <v>56000318</v>
      </c>
      <c r="P39" s="37">
        <v>50077434</v>
      </c>
      <c r="Q39" s="37">
        <v>36804777</v>
      </c>
      <c r="R39" s="37">
        <v>56000318</v>
      </c>
      <c r="S39" s="37"/>
      <c r="T39" s="37"/>
      <c r="U39" s="37"/>
      <c r="V39" s="37"/>
      <c r="W39" s="37">
        <v>37640079</v>
      </c>
      <c r="X39" s="37">
        <v>37640079</v>
      </c>
      <c r="Y39" s="37"/>
      <c r="Z39" s="38"/>
      <c r="AA39" s="39">
        <v>37640079</v>
      </c>
    </row>
    <row r="40" spans="1:27" ht="12.75">
      <c r="A40" s="45" t="s">
        <v>60</v>
      </c>
      <c r="B40" s="46"/>
      <c r="C40" s="47">
        <v>82886810</v>
      </c>
      <c r="D40" s="47"/>
      <c r="E40" s="48">
        <v>41653444</v>
      </c>
      <c r="F40" s="49">
        <v>41653444</v>
      </c>
      <c r="G40" s="49">
        <v>78589525</v>
      </c>
      <c r="H40" s="49">
        <v>70637397</v>
      </c>
      <c r="I40" s="49">
        <v>58961889</v>
      </c>
      <c r="J40" s="49">
        <v>58961889</v>
      </c>
      <c r="K40" s="49">
        <v>43993991</v>
      </c>
      <c r="L40" s="49">
        <v>34393687</v>
      </c>
      <c r="M40" s="49">
        <v>56000318</v>
      </c>
      <c r="N40" s="49">
        <v>56000318</v>
      </c>
      <c r="O40" s="49">
        <v>50077434</v>
      </c>
      <c r="P40" s="49">
        <v>36804777</v>
      </c>
      <c r="Q40" s="49">
        <v>62392804</v>
      </c>
      <c r="R40" s="49">
        <v>62392804</v>
      </c>
      <c r="S40" s="49"/>
      <c r="T40" s="49"/>
      <c r="U40" s="49"/>
      <c r="V40" s="49"/>
      <c r="W40" s="49">
        <v>62392804</v>
      </c>
      <c r="X40" s="49">
        <v>75043104</v>
      </c>
      <c r="Y40" s="49">
        <v>-12650300</v>
      </c>
      <c r="Z40" s="50">
        <v>-16.86</v>
      </c>
      <c r="AA40" s="51">
        <v>41653444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45931488</v>
      </c>
      <c r="F6" s="23">
        <v>47580696</v>
      </c>
      <c r="G6" s="23">
        <v>1966124</v>
      </c>
      <c r="H6" s="23">
        <v>2365714</v>
      </c>
      <c r="I6" s="23">
        <v>3188129</v>
      </c>
      <c r="J6" s="23">
        <v>7519967</v>
      </c>
      <c r="K6" s="23">
        <v>2927070</v>
      </c>
      <c r="L6" s="23">
        <v>3041652</v>
      </c>
      <c r="M6" s="23">
        <v>3572501</v>
      </c>
      <c r="N6" s="23">
        <v>9541223</v>
      </c>
      <c r="O6" s="23">
        <v>7033265</v>
      </c>
      <c r="P6" s="23">
        <v>2994052</v>
      </c>
      <c r="Q6" s="23">
        <v>3345959</v>
      </c>
      <c r="R6" s="23">
        <v>13373276</v>
      </c>
      <c r="S6" s="23"/>
      <c r="T6" s="23"/>
      <c r="U6" s="23"/>
      <c r="V6" s="23"/>
      <c r="W6" s="23">
        <v>30434466</v>
      </c>
      <c r="X6" s="23">
        <v>35685522</v>
      </c>
      <c r="Y6" s="23">
        <v>-5251056</v>
      </c>
      <c r="Z6" s="24">
        <v>-14.71</v>
      </c>
      <c r="AA6" s="25">
        <v>47580696</v>
      </c>
    </row>
    <row r="7" spans="1:27" ht="12.75">
      <c r="A7" s="26" t="s">
        <v>34</v>
      </c>
      <c r="B7" s="20"/>
      <c r="C7" s="21"/>
      <c r="D7" s="21"/>
      <c r="E7" s="22">
        <v>254530890</v>
      </c>
      <c r="F7" s="23">
        <v>309766061</v>
      </c>
      <c r="G7" s="23">
        <v>17917457</v>
      </c>
      <c r="H7" s="23">
        <v>19157713</v>
      </c>
      <c r="I7" s="23">
        <v>25370205</v>
      </c>
      <c r="J7" s="23">
        <v>62445375</v>
      </c>
      <c r="K7" s="23">
        <v>25119764</v>
      </c>
      <c r="L7" s="23">
        <v>25568805</v>
      </c>
      <c r="M7" s="23">
        <v>22646416</v>
      </c>
      <c r="N7" s="23">
        <v>73334985</v>
      </c>
      <c r="O7" s="23">
        <v>29763364</v>
      </c>
      <c r="P7" s="23">
        <v>21243801</v>
      </c>
      <c r="Q7" s="23">
        <v>15710849</v>
      </c>
      <c r="R7" s="23">
        <v>66718014</v>
      </c>
      <c r="S7" s="23"/>
      <c r="T7" s="23"/>
      <c r="U7" s="23"/>
      <c r="V7" s="23"/>
      <c r="W7" s="23">
        <v>202498374</v>
      </c>
      <c r="X7" s="23">
        <v>232324544</v>
      </c>
      <c r="Y7" s="23">
        <v>-29826170</v>
      </c>
      <c r="Z7" s="24">
        <v>-12.84</v>
      </c>
      <c r="AA7" s="25">
        <v>309766061</v>
      </c>
    </row>
    <row r="8" spans="1:27" ht="12.75">
      <c r="A8" s="26" t="s">
        <v>35</v>
      </c>
      <c r="B8" s="20"/>
      <c r="C8" s="21"/>
      <c r="D8" s="21"/>
      <c r="E8" s="22">
        <v>22433480</v>
      </c>
      <c r="F8" s="23">
        <v>22368108</v>
      </c>
      <c r="G8" s="23">
        <v>13443074</v>
      </c>
      <c r="H8" s="23">
        <v>1095367</v>
      </c>
      <c r="I8" s="23">
        <v>39309690</v>
      </c>
      <c r="J8" s="23">
        <v>53848131</v>
      </c>
      <c r="K8" s="23">
        <v>42156876</v>
      </c>
      <c r="L8" s="23">
        <v>51778119</v>
      </c>
      <c r="M8" s="23">
        <v>1643670</v>
      </c>
      <c r="N8" s="23">
        <v>95578665</v>
      </c>
      <c r="O8" s="23">
        <v>29842367</v>
      </c>
      <c r="P8" s="23">
        <v>27948545</v>
      </c>
      <c r="Q8" s="23">
        <v>37521314</v>
      </c>
      <c r="R8" s="23">
        <v>95312226</v>
      </c>
      <c r="S8" s="23"/>
      <c r="T8" s="23"/>
      <c r="U8" s="23"/>
      <c r="V8" s="23"/>
      <c r="W8" s="23">
        <v>244739022</v>
      </c>
      <c r="X8" s="23">
        <v>16776081</v>
      </c>
      <c r="Y8" s="23">
        <v>227962941</v>
      </c>
      <c r="Z8" s="24">
        <v>1358.86</v>
      </c>
      <c r="AA8" s="25">
        <v>22368108</v>
      </c>
    </row>
    <row r="9" spans="1:27" ht="12.75">
      <c r="A9" s="26" t="s">
        <v>36</v>
      </c>
      <c r="B9" s="20"/>
      <c r="C9" s="21"/>
      <c r="D9" s="21"/>
      <c r="E9" s="22">
        <v>92010809</v>
      </c>
      <c r="F9" s="23">
        <v>87673000</v>
      </c>
      <c r="G9" s="23">
        <v>35933000</v>
      </c>
      <c r="H9" s="23"/>
      <c r="I9" s="23"/>
      <c r="J9" s="23">
        <v>35933000</v>
      </c>
      <c r="K9" s="23"/>
      <c r="L9" s="23"/>
      <c r="M9" s="23"/>
      <c r="N9" s="23"/>
      <c r="O9" s="23"/>
      <c r="P9" s="23"/>
      <c r="Q9" s="23">
        <v>21992000</v>
      </c>
      <c r="R9" s="23">
        <v>21992000</v>
      </c>
      <c r="S9" s="23"/>
      <c r="T9" s="23"/>
      <c r="U9" s="23"/>
      <c r="V9" s="23"/>
      <c r="W9" s="23">
        <v>57925000</v>
      </c>
      <c r="X9" s="23">
        <v>87673000</v>
      </c>
      <c r="Y9" s="23">
        <v>-29748000</v>
      </c>
      <c r="Z9" s="24">
        <v>-33.93</v>
      </c>
      <c r="AA9" s="25">
        <v>87673000</v>
      </c>
    </row>
    <row r="10" spans="1:27" ht="12.75">
      <c r="A10" s="26" t="s">
        <v>37</v>
      </c>
      <c r="B10" s="20"/>
      <c r="C10" s="21"/>
      <c r="D10" s="21"/>
      <c r="E10" s="22">
        <v>43696191</v>
      </c>
      <c r="F10" s="23">
        <v>46525000</v>
      </c>
      <c r="G10" s="23">
        <v>13689000</v>
      </c>
      <c r="H10" s="23"/>
      <c r="I10" s="23"/>
      <c r="J10" s="23">
        <v>13689000</v>
      </c>
      <c r="K10" s="23">
        <v>2000000</v>
      </c>
      <c r="L10" s="23">
        <v>2000000</v>
      </c>
      <c r="M10" s="23">
        <v>1000000</v>
      </c>
      <c r="N10" s="23">
        <v>5000000</v>
      </c>
      <c r="O10" s="23">
        <v>1455000</v>
      </c>
      <c r="P10" s="23">
        <v>1000000</v>
      </c>
      <c r="Q10" s="23">
        <v>13139000</v>
      </c>
      <c r="R10" s="23">
        <v>15594000</v>
      </c>
      <c r="S10" s="23"/>
      <c r="T10" s="23"/>
      <c r="U10" s="23"/>
      <c r="V10" s="23"/>
      <c r="W10" s="23">
        <v>34283000</v>
      </c>
      <c r="X10" s="23">
        <v>46525000</v>
      </c>
      <c r="Y10" s="23">
        <v>-12242000</v>
      </c>
      <c r="Z10" s="24">
        <v>-26.31</v>
      </c>
      <c r="AA10" s="25">
        <v>46525000</v>
      </c>
    </row>
    <row r="11" spans="1:27" ht="12.75">
      <c r="A11" s="26" t="s">
        <v>38</v>
      </c>
      <c r="B11" s="20"/>
      <c r="C11" s="21"/>
      <c r="D11" s="21"/>
      <c r="E11" s="22">
        <v>21677180</v>
      </c>
      <c r="F11" s="23">
        <v>25731468</v>
      </c>
      <c r="G11" s="23">
        <v>207965</v>
      </c>
      <c r="H11" s="23">
        <v>326513</v>
      </c>
      <c r="I11" s="23">
        <v>554277</v>
      </c>
      <c r="J11" s="23">
        <v>1088755</v>
      </c>
      <c r="K11" s="23">
        <v>366080</v>
      </c>
      <c r="L11" s="23">
        <v>306962</v>
      </c>
      <c r="M11" s="23">
        <v>1808840</v>
      </c>
      <c r="N11" s="23">
        <v>2481882</v>
      </c>
      <c r="O11" s="23">
        <v>914650</v>
      </c>
      <c r="P11" s="23">
        <v>525347</v>
      </c>
      <c r="Q11" s="23">
        <v>469383</v>
      </c>
      <c r="R11" s="23">
        <v>1909380</v>
      </c>
      <c r="S11" s="23"/>
      <c r="T11" s="23"/>
      <c r="U11" s="23"/>
      <c r="V11" s="23"/>
      <c r="W11" s="23">
        <v>5480017</v>
      </c>
      <c r="X11" s="23">
        <v>19298601</v>
      </c>
      <c r="Y11" s="23">
        <v>-13818584</v>
      </c>
      <c r="Z11" s="24">
        <v>-71.6</v>
      </c>
      <c r="AA11" s="25">
        <v>25731468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-606578942</v>
      </c>
      <c r="F14" s="23">
        <v>-633324520</v>
      </c>
      <c r="G14" s="23">
        <v>-63565615</v>
      </c>
      <c r="H14" s="23">
        <v>-72144631</v>
      </c>
      <c r="I14" s="23">
        <v>-69774890</v>
      </c>
      <c r="J14" s="23">
        <v>-205485136</v>
      </c>
      <c r="K14" s="23">
        <v>-69216370</v>
      </c>
      <c r="L14" s="23">
        <v>-77803747</v>
      </c>
      <c r="M14" s="23">
        <v>-54276082</v>
      </c>
      <c r="N14" s="23">
        <v>-201296199</v>
      </c>
      <c r="O14" s="23">
        <v>-64688127</v>
      </c>
      <c r="P14" s="23">
        <v>-47097092</v>
      </c>
      <c r="Q14" s="23">
        <v>-93523709</v>
      </c>
      <c r="R14" s="23">
        <v>-205308928</v>
      </c>
      <c r="S14" s="23"/>
      <c r="T14" s="23"/>
      <c r="U14" s="23"/>
      <c r="V14" s="23"/>
      <c r="W14" s="23">
        <v>-612090263</v>
      </c>
      <c r="X14" s="23">
        <v>-474993394</v>
      </c>
      <c r="Y14" s="23">
        <v>-137096869</v>
      </c>
      <c r="Z14" s="24">
        <v>28.86</v>
      </c>
      <c r="AA14" s="25">
        <v>-633324520</v>
      </c>
    </row>
    <row r="15" spans="1:27" ht="12.75">
      <c r="A15" s="26" t="s">
        <v>42</v>
      </c>
      <c r="B15" s="20"/>
      <c r="C15" s="21"/>
      <c r="D15" s="21"/>
      <c r="E15" s="22"/>
      <c r="F15" s="23">
        <v>-30000000</v>
      </c>
      <c r="G15" s="23"/>
      <c r="H15" s="23"/>
      <c r="I15" s="23"/>
      <c r="J15" s="23"/>
      <c r="K15" s="23">
        <v>-3431471</v>
      </c>
      <c r="L15" s="23"/>
      <c r="M15" s="23">
        <v>-752000</v>
      </c>
      <c r="N15" s="23">
        <v>-4183471</v>
      </c>
      <c r="O15" s="23"/>
      <c r="P15" s="23"/>
      <c r="Q15" s="23"/>
      <c r="R15" s="23"/>
      <c r="S15" s="23"/>
      <c r="T15" s="23"/>
      <c r="U15" s="23"/>
      <c r="V15" s="23"/>
      <c r="W15" s="23">
        <v>-4183471</v>
      </c>
      <c r="X15" s="23">
        <v>-22500000</v>
      </c>
      <c r="Y15" s="23">
        <v>18316529</v>
      </c>
      <c r="Z15" s="24">
        <v>-81.41</v>
      </c>
      <c r="AA15" s="25">
        <v>-30000000</v>
      </c>
    </row>
    <row r="16" spans="1:27" ht="12.75">
      <c r="A16" s="26" t="s">
        <v>43</v>
      </c>
      <c r="B16" s="20"/>
      <c r="C16" s="21"/>
      <c r="D16" s="21"/>
      <c r="E16" s="22">
        <v>-12759000</v>
      </c>
      <c r="F16" s="23"/>
      <c r="G16" s="23"/>
      <c r="H16" s="23"/>
      <c r="I16" s="23"/>
      <c r="J16" s="23"/>
      <c r="K16" s="23"/>
      <c r="L16" s="23">
        <v>-82058</v>
      </c>
      <c r="M16" s="23">
        <v>-1081800</v>
      </c>
      <c r="N16" s="23">
        <v>-1163858</v>
      </c>
      <c r="O16" s="23"/>
      <c r="P16" s="23"/>
      <c r="Q16" s="23"/>
      <c r="R16" s="23"/>
      <c r="S16" s="23"/>
      <c r="T16" s="23"/>
      <c r="U16" s="23"/>
      <c r="V16" s="23"/>
      <c r="W16" s="23">
        <v>-1163858</v>
      </c>
      <c r="X16" s="23"/>
      <c r="Y16" s="23">
        <v>-1163858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-139057904</v>
      </c>
      <c r="F17" s="31">
        <f t="shared" si="0"/>
        <v>-123680187</v>
      </c>
      <c r="G17" s="31">
        <f t="shared" si="0"/>
        <v>19591005</v>
      </c>
      <c r="H17" s="31">
        <f t="shared" si="0"/>
        <v>-49199324</v>
      </c>
      <c r="I17" s="31">
        <f t="shared" si="0"/>
        <v>-1352589</v>
      </c>
      <c r="J17" s="31">
        <f t="shared" si="0"/>
        <v>-30960908</v>
      </c>
      <c r="K17" s="31">
        <f t="shared" si="0"/>
        <v>-78051</v>
      </c>
      <c r="L17" s="31">
        <f t="shared" si="0"/>
        <v>4809733</v>
      </c>
      <c r="M17" s="31">
        <f t="shared" si="0"/>
        <v>-25438455</v>
      </c>
      <c r="N17" s="31">
        <f t="shared" si="0"/>
        <v>-20706773</v>
      </c>
      <c r="O17" s="31">
        <f t="shared" si="0"/>
        <v>4320519</v>
      </c>
      <c r="P17" s="31">
        <f t="shared" si="0"/>
        <v>6614653</v>
      </c>
      <c r="Q17" s="31">
        <f t="shared" si="0"/>
        <v>-1345204</v>
      </c>
      <c r="R17" s="31">
        <f t="shared" si="0"/>
        <v>9589968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-42077713</v>
      </c>
      <c r="X17" s="31">
        <f t="shared" si="0"/>
        <v>-59210646</v>
      </c>
      <c r="Y17" s="31">
        <f t="shared" si="0"/>
        <v>17132933</v>
      </c>
      <c r="Z17" s="32">
        <f>+IF(X17&lt;&gt;0,+(Y17/X17)*100,0)</f>
        <v>-28.935561689362416</v>
      </c>
      <c r="AA17" s="33">
        <f>SUM(AA6:AA16)</f>
        <v>-123680187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-43696191</v>
      </c>
      <c r="F26" s="23"/>
      <c r="G26" s="23"/>
      <c r="H26" s="23"/>
      <c r="I26" s="23"/>
      <c r="J26" s="23"/>
      <c r="K26" s="23"/>
      <c r="L26" s="23">
        <v>-4980666</v>
      </c>
      <c r="M26" s="23">
        <v>-3641491</v>
      </c>
      <c r="N26" s="23">
        <v>-8622157</v>
      </c>
      <c r="O26" s="23">
        <v>-1513520</v>
      </c>
      <c r="P26" s="23">
        <v>-4071818</v>
      </c>
      <c r="Q26" s="23">
        <v>-4099537</v>
      </c>
      <c r="R26" s="23">
        <v>-9684875</v>
      </c>
      <c r="S26" s="23"/>
      <c r="T26" s="23"/>
      <c r="U26" s="23"/>
      <c r="V26" s="23"/>
      <c r="W26" s="23">
        <v>-18307032</v>
      </c>
      <c r="X26" s="23"/>
      <c r="Y26" s="23">
        <v>-18307032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-43696191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-4980666</v>
      </c>
      <c r="M27" s="31">
        <f t="shared" si="1"/>
        <v>-3641491</v>
      </c>
      <c r="N27" s="31">
        <f t="shared" si="1"/>
        <v>-8622157</v>
      </c>
      <c r="O27" s="31">
        <f t="shared" si="1"/>
        <v>-1513520</v>
      </c>
      <c r="P27" s="31">
        <f t="shared" si="1"/>
        <v>-4071818</v>
      </c>
      <c r="Q27" s="31">
        <f t="shared" si="1"/>
        <v>-4099537</v>
      </c>
      <c r="R27" s="31">
        <f t="shared" si="1"/>
        <v>-9684875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-18307032</v>
      </c>
      <c r="X27" s="31">
        <f t="shared" si="1"/>
        <v>0</v>
      </c>
      <c r="Y27" s="31">
        <f t="shared" si="1"/>
        <v>-18307032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-182754095</v>
      </c>
      <c r="F38" s="37">
        <f t="shared" si="3"/>
        <v>-123680187</v>
      </c>
      <c r="G38" s="37">
        <f t="shared" si="3"/>
        <v>19591005</v>
      </c>
      <c r="H38" s="37">
        <f t="shared" si="3"/>
        <v>-49199324</v>
      </c>
      <c r="I38" s="37">
        <f t="shared" si="3"/>
        <v>-1352589</v>
      </c>
      <c r="J38" s="37">
        <f t="shared" si="3"/>
        <v>-30960908</v>
      </c>
      <c r="K38" s="37">
        <f t="shared" si="3"/>
        <v>-78051</v>
      </c>
      <c r="L38" s="37">
        <f t="shared" si="3"/>
        <v>-170933</v>
      </c>
      <c r="M38" s="37">
        <f t="shared" si="3"/>
        <v>-29079946</v>
      </c>
      <c r="N38" s="37">
        <f t="shared" si="3"/>
        <v>-29328930</v>
      </c>
      <c r="O38" s="37">
        <f t="shared" si="3"/>
        <v>2806999</v>
      </c>
      <c r="P38" s="37">
        <f t="shared" si="3"/>
        <v>2542835</v>
      </c>
      <c r="Q38" s="37">
        <f t="shared" si="3"/>
        <v>-5444741</v>
      </c>
      <c r="R38" s="37">
        <f t="shared" si="3"/>
        <v>-94907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-60384745</v>
      </c>
      <c r="X38" s="37">
        <f t="shared" si="3"/>
        <v>-59210646</v>
      </c>
      <c r="Y38" s="37">
        <f t="shared" si="3"/>
        <v>-1174099</v>
      </c>
      <c r="Z38" s="38">
        <f>+IF(X38&lt;&gt;0,+(Y38/X38)*100,0)</f>
        <v>1.982918747415794</v>
      </c>
      <c r="AA38" s="39">
        <f>+AA17+AA27+AA36</f>
        <v>-123680187</v>
      </c>
    </row>
    <row r="39" spans="1:27" ht="12.75">
      <c r="A39" s="26" t="s">
        <v>59</v>
      </c>
      <c r="B39" s="20"/>
      <c r="C39" s="35"/>
      <c r="D39" s="35"/>
      <c r="E39" s="36">
        <v>33930000</v>
      </c>
      <c r="F39" s="37"/>
      <c r="G39" s="37">
        <v>5325066</v>
      </c>
      <c r="H39" s="37">
        <v>24916071</v>
      </c>
      <c r="I39" s="37">
        <v>-24283253</v>
      </c>
      <c r="J39" s="37">
        <v>5325066</v>
      </c>
      <c r="K39" s="37">
        <v>-25635842</v>
      </c>
      <c r="L39" s="37">
        <v>-25713893</v>
      </c>
      <c r="M39" s="37">
        <v>-25884826</v>
      </c>
      <c r="N39" s="37">
        <v>-25635842</v>
      </c>
      <c r="O39" s="37">
        <v>-54964772</v>
      </c>
      <c r="P39" s="37">
        <v>-52157773</v>
      </c>
      <c r="Q39" s="37">
        <v>-49614938</v>
      </c>
      <c r="R39" s="37">
        <v>-54964772</v>
      </c>
      <c r="S39" s="37"/>
      <c r="T39" s="37"/>
      <c r="U39" s="37"/>
      <c r="V39" s="37"/>
      <c r="W39" s="37">
        <v>5325066</v>
      </c>
      <c r="X39" s="37"/>
      <c r="Y39" s="37">
        <v>5325066</v>
      </c>
      <c r="Z39" s="38"/>
      <c r="AA39" s="39"/>
    </row>
    <row r="40" spans="1:27" ht="12.75">
      <c r="A40" s="45" t="s">
        <v>60</v>
      </c>
      <c r="B40" s="46"/>
      <c r="C40" s="47"/>
      <c r="D40" s="47"/>
      <c r="E40" s="48">
        <v>-148824095</v>
      </c>
      <c r="F40" s="49">
        <v>-123680187</v>
      </c>
      <c r="G40" s="49">
        <v>24916071</v>
      </c>
      <c r="H40" s="49">
        <v>-24283253</v>
      </c>
      <c r="I40" s="49">
        <v>-25635842</v>
      </c>
      <c r="J40" s="49">
        <v>-25635842</v>
      </c>
      <c r="K40" s="49">
        <v>-25713893</v>
      </c>
      <c r="L40" s="49">
        <v>-25884826</v>
      </c>
      <c r="M40" s="49">
        <v>-54964772</v>
      </c>
      <c r="N40" s="49">
        <v>-54964772</v>
      </c>
      <c r="O40" s="49">
        <v>-52157773</v>
      </c>
      <c r="P40" s="49">
        <v>-49614938</v>
      </c>
      <c r="Q40" s="49">
        <v>-55059679</v>
      </c>
      <c r="R40" s="49">
        <v>-55059679</v>
      </c>
      <c r="S40" s="49"/>
      <c r="T40" s="49"/>
      <c r="U40" s="49"/>
      <c r="V40" s="49"/>
      <c r="W40" s="49">
        <v>-55059679</v>
      </c>
      <c r="X40" s="49">
        <v>-59210646</v>
      </c>
      <c r="Y40" s="49">
        <v>4150967</v>
      </c>
      <c r="Z40" s="50">
        <v>-7.01</v>
      </c>
      <c r="AA40" s="51">
        <v>-123680187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9700596</v>
      </c>
      <c r="F6" s="23">
        <v>9700596</v>
      </c>
      <c r="G6" s="23">
        <v>442035</v>
      </c>
      <c r="H6" s="23">
        <v>544988</v>
      </c>
      <c r="I6" s="23">
        <v>707166</v>
      </c>
      <c r="J6" s="23">
        <v>1694189</v>
      </c>
      <c r="K6" s="23">
        <v>440958</v>
      </c>
      <c r="L6" s="23">
        <v>1888394</v>
      </c>
      <c r="M6" s="23">
        <v>463821</v>
      </c>
      <c r="N6" s="23">
        <v>2793173</v>
      </c>
      <c r="O6" s="23">
        <v>8859118</v>
      </c>
      <c r="P6" s="23">
        <v>1117001</v>
      </c>
      <c r="Q6" s="23">
        <v>471502</v>
      </c>
      <c r="R6" s="23">
        <v>10447621</v>
      </c>
      <c r="S6" s="23"/>
      <c r="T6" s="23"/>
      <c r="U6" s="23"/>
      <c r="V6" s="23"/>
      <c r="W6" s="23">
        <v>14934983</v>
      </c>
      <c r="X6" s="23">
        <v>7275447</v>
      </c>
      <c r="Y6" s="23">
        <v>7659536</v>
      </c>
      <c r="Z6" s="24">
        <v>105.28</v>
      </c>
      <c r="AA6" s="25">
        <v>9700596</v>
      </c>
    </row>
    <row r="7" spans="1:27" ht="12.75">
      <c r="A7" s="26" t="s">
        <v>34</v>
      </c>
      <c r="B7" s="20"/>
      <c r="C7" s="21"/>
      <c r="D7" s="21"/>
      <c r="E7" s="22">
        <v>58800240</v>
      </c>
      <c r="F7" s="23">
        <v>58800240</v>
      </c>
      <c r="G7" s="23">
        <v>3647063</v>
      </c>
      <c r="H7" s="23">
        <v>4836268</v>
      </c>
      <c r="I7" s="23">
        <v>4979624</v>
      </c>
      <c r="J7" s="23">
        <v>13462955</v>
      </c>
      <c r="K7" s="23">
        <v>4353649</v>
      </c>
      <c r="L7" s="23">
        <v>5184107</v>
      </c>
      <c r="M7" s="23">
        <v>5593193</v>
      </c>
      <c r="N7" s="23">
        <v>15130949</v>
      </c>
      <c r="O7" s="23">
        <v>6625637</v>
      </c>
      <c r="P7" s="23">
        <v>4866710</v>
      </c>
      <c r="Q7" s="23">
        <v>5304030</v>
      </c>
      <c r="R7" s="23">
        <v>16796377</v>
      </c>
      <c r="S7" s="23"/>
      <c r="T7" s="23"/>
      <c r="U7" s="23"/>
      <c r="V7" s="23"/>
      <c r="W7" s="23">
        <v>45390281</v>
      </c>
      <c r="X7" s="23">
        <v>41600180</v>
      </c>
      <c r="Y7" s="23">
        <v>3790101</v>
      </c>
      <c r="Z7" s="24">
        <v>9.11</v>
      </c>
      <c r="AA7" s="25">
        <v>58800240</v>
      </c>
    </row>
    <row r="8" spans="1:27" ht="12.75">
      <c r="A8" s="26" t="s">
        <v>35</v>
      </c>
      <c r="B8" s="20"/>
      <c r="C8" s="21"/>
      <c r="D8" s="21"/>
      <c r="E8" s="22">
        <v>6168960</v>
      </c>
      <c r="F8" s="23">
        <v>6168960</v>
      </c>
      <c r="G8" s="23">
        <v>1190238</v>
      </c>
      <c r="H8" s="23">
        <v>2493728</v>
      </c>
      <c r="I8" s="23">
        <v>1536922</v>
      </c>
      <c r="J8" s="23">
        <v>5220888</v>
      </c>
      <c r="K8" s="23">
        <v>1664130</v>
      </c>
      <c r="L8" s="23">
        <v>3518964</v>
      </c>
      <c r="M8" s="23">
        <v>1705504</v>
      </c>
      <c r="N8" s="23">
        <v>6888598</v>
      </c>
      <c r="O8" s="23">
        <v>1840829</v>
      </c>
      <c r="P8" s="23">
        <v>178013</v>
      </c>
      <c r="Q8" s="23">
        <v>4460455</v>
      </c>
      <c r="R8" s="23">
        <v>6479297</v>
      </c>
      <c r="S8" s="23"/>
      <c r="T8" s="23"/>
      <c r="U8" s="23"/>
      <c r="V8" s="23"/>
      <c r="W8" s="23">
        <v>18588783</v>
      </c>
      <c r="X8" s="23">
        <v>4626720</v>
      </c>
      <c r="Y8" s="23">
        <v>13962063</v>
      </c>
      <c r="Z8" s="24">
        <v>301.77</v>
      </c>
      <c r="AA8" s="25">
        <v>6168960</v>
      </c>
    </row>
    <row r="9" spans="1:27" ht="12.75">
      <c r="A9" s="26" t="s">
        <v>36</v>
      </c>
      <c r="B9" s="20"/>
      <c r="C9" s="21"/>
      <c r="D9" s="21"/>
      <c r="E9" s="22">
        <v>59877951</v>
      </c>
      <c r="F9" s="23">
        <v>59877951</v>
      </c>
      <c r="G9" s="23">
        <v>22644000</v>
      </c>
      <c r="H9" s="23">
        <v>2203000</v>
      </c>
      <c r="I9" s="23"/>
      <c r="J9" s="23">
        <v>24847000</v>
      </c>
      <c r="K9" s="23"/>
      <c r="L9" s="23"/>
      <c r="M9" s="23">
        <v>4530000</v>
      </c>
      <c r="N9" s="23">
        <v>4530000</v>
      </c>
      <c r="O9" s="23"/>
      <c r="P9" s="23">
        <v>1132000</v>
      </c>
      <c r="Q9" s="23">
        <v>13586000</v>
      </c>
      <c r="R9" s="23">
        <v>14718000</v>
      </c>
      <c r="S9" s="23"/>
      <c r="T9" s="23"/>
      <c r="U9" s="23"/>
      <c r="V9" s="23"/>
      <c r="W9" s="23">
        <v>44095000</v>
      </c>
      <c r="X9" s="23">
        <v>59877951</v>
      </c>
      <c r="Y9" s="23">
        <v>-15782951</v>
      </c>
      <c r="Z9" s="24">
        <v>-26.36</v>
      </c>
      <c r="AA9" s="25">
        <v>59877951</v>
      </c>
    </row>
    <row r="10" spans="1:27" ht="12.75">
      <c r="A10" s="26" t="s">
        <v>37</v>
      </c>
      <c r="B10" s="20"/>
      <c r="C10" s="21"/>
      <c r="D10" s="21"/>
      <c r="E10" s="22">
        <v>17061501</v>
      </c>
      <c r="F10" s="23">
        <v>17061501</v>
      </c>
      <c r="G10" s="23">
        <v>8410000</v>
      </c>
      <c r="H10" s="23"/>
      <c r="I10" s="23"/>
      <c r="J10" s="23">
        <v>8410000</v>
      </c>
      <c r="K10" s="23">
        <v>1500000</v>
      </c>
      <c r="L10" s="23">
        <v>1500000</v>
      </c>
      <c r="M10" s="23">
        <v>6221000</v>
      </c>
      <c r="N10" s="23">
        <v>9221000</v>
      </c>
      <c r="O10" s="23">
        <v>1000000</v>
      </c>
      <c r="P10" s="23">
        <v>1000000</v>
      </c>
      <c r="Q10" s="23">
        <v>11528000</v>
      </c>
      <c r="R10" s="23">
        <v>13528000</v>
      </c>
      <c r="S10" s="23"/>
      <c r="T10" s="23"/>
      <c r="U10" s="23"/>
      <c r="V10" s="23"/>
      <c r="W10" s="23">
        <v>31159000</v>
      </c>
      <c r="X10" s="23">
        <v>17061501</v>
      </c>
      <c r="Y10" s="23">
        <v>14097499</v>
      </c>
      <c r="Z10" s="24">
        <v>82.63</v>
      </c>
      <c r="AA10" s="25">
        <v>17061501</v>
      </c>
    </row>
    <row r="11" spans="1:27" ht="12.75">
      <c r="A11" s="26" t="s">
        <v>38</v>
      </c>
      <c r="B11" s="20"/>
      <c r="C11" s="21"/>
      <c r="D11" s="21"/>
      <c r="E11" s="22">
        <v>5979276</v>
      </c>
      <c r="F11" s="23">
        <v>5979276</v>
      </c>
      <c r="G11" s="23">
        <v>270911</v>
      </c>
      <c r="H11" s="23">
        <v>256715</v>
      </c>
      <c r="I11" s="23">
        <v>260946</v>
      </c>
      <c r="J11" s="23">
        <v>788572</v>
      </c>
      <c r="K11" s="23">
        <v>169881</v>
      </c>
      <c r="L11" s="23">
        <v>167622</v>
      </c>
      <c r="M11" s="23">
        <v>128401</v>
      </c>
      <c r="N11" s="23">
        <v>465904</v>
      </c>
      <c r="O11" s="23">
        <v>402941</v>
      </c>
      <c r="P11" s="23">
        <v>89881</v>
      </c>
      <c r="Q11" s="23">
        <v>113169</v>
      </c>
      <c r="R11" s="23">
        <v>605991</v>
      </c>
      <c r="S11" s="23"/>
      <c r="T11" s="23"/>
      <c r="U11" s="23"/>
      <c r="V11" s="23"/>
      <c r="W11" s="23">
        <v>1860467</v>
      </c>
      <c r="X11" s="23">
        <v>4484457</v>
      </c>
      <c r="Y11" s="23">
        <v>-2623990</v>
      </c>
      <c r="Z11" s="24">
        <v>-58.51</v>
      </c>
      <c r="AA11" s="25">
        <v>5979276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-131521488</v>
      </c>
      <c r="F14" s="23">
        <v>-131521488</v>
      </c>
      <c r="G14" s="23">
        <v>-28714769</v>
      </c>
      <c r="H14" s="23">
        <v>-7769654</v>
      </c>
      <c r="I14" s="23">
        <v>-12851281</v>
      </c>
      <c r="J14" s="23">
        <v>-49335704</v>
      </c>
      <c r="K14" s="23">
        <v>-9432362</v>
      </c>
      <c r="L14" s="23">
        <v>-14721058</v>
      </c>
      <c r="M14" s="23">
        <v>-17677454</v>
      </c>
      <c r="N14" s="23">
        <v>-41830874</v>
      </c>
      <c r="O14" s="23">
        <v>-13636017</v>
      </c>
      <c r="P14" s="23">
        <v>-16294192</v>
      </c>
      <c r="Q14" s="23">
        <v>-17872206</v>
      </c>
      <c r="R14" s="23">
        <v>-47802415</v>
      </c>
      <c r="S14" s="23"/>
      <c r="T14" s="23"/>
      <c r="U14" s="23"/>
      <c r="V14" s="23"/>
      <c r="W14" s="23">
        <v>-138968993</v>
      </c>
      <c r="X14" s="23">
        <v>-98641116</v>
      </c>
      <c r="Y14" s="23">
        <v>-40327877</v>
      </c>
      <c r="Z14" s="24">
        <v>40.88</v>
      </c>
      <c r="AA14" s="25">
        <v>-131521488</v>
      </c>
    </row>
    <row r="15" spans="1:27" ht="12.75">
      <c r="A15" s="26" t="s">
        <v>42</v>
      </c>
      <c r="B15" s="20"/>
      <c r="C15" s="21"/>
      <c r="D15" s="21"/>
      <c r="E15" s="22">
        <v>-173640</v>
      </c>
      <c r="F15" s="23">
        <v>-173640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-130230</v>
      </c>
      <c r="Y15" s="23">
        <v>130230</v>
      </c>
      <c r="Z15" s="24">
        <v>-100</v>
      </c>
      <c r="AA15" s="25">
        <v>-173640</v>
      </c>
    </row>
    <row r="16" spans="1:27" ht="12.75">
      <c r="A16" s="26" t="s">
        <v>43</v>
      </c>
      <c r="B16" s="20"/>
      <c r="C16" s="21"/>
      <c r="D16" s="21"/>
      <c r="E16" s="22">
        <v>-5541768</v>
      </c>
      <c r="F16" s="23">
        <v>-5541768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-4156326</v>
      </c>
      <c r="Y16" s="23">
        <v>4156326</v>
      </c>
      <c r="Z16" s="24">
        <v>-100</v>
      </c>
      <c r="AA16" s="25">
        <v>-5541768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20351628</v>
      </c>
      <c r="F17" s="31">
        <f t="shared" si="0"/>
        <v>20351628</v>
      </c>
      <c r="G17" s="31">
        <f t="shared" si="0"/>
        <v>7889478</v>
      </c>
      <c r="H17" s="31">
        <f t="shared" si="0"/>
        <v>2565045</v>
      </c>
      <c r="I17" s="31">
        <f t="shared" si="0"/>
        <v>-5366623</v>
      </c>
      <c r="J17" s="31">
        <f t="shared" si="0"/>
        <v>5087900</v>
      </c>
      <c r="K17" s="31">
        <f t="shared" si="0"/>
        <v>-1303744</v>
      </c>
      <c r="L17" s="31">
        <f t="shared" si="0"/>
        <v>-2461971</v>
      </c>
      <c r="M17" s="31">
        <f t="shared" si="0"/>
        <v>964465</v>
      </c>
      <c r="N17" s="31">
        <f t="shared" si="0"/>
        <v>-2801250</v>
      </c>
      <c r="O17" s="31">
        <f t="shared" si="0"/>
        <v>5092508</v>
      </c>
      <c r="P17" s="31">
        <f t="shared" si="0"/>
        <v>-7910587</v>
      </c>
      <c r="Q17" s="31">
        <f t="shared" si="0"/>
        <v>17590950</v>
      </c>
      <c r="R17" s="31">
        <f t="shared" si="0"/>
        <v>14772871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17059521</v>
      </c>
      <c r="X17" s="31">
        <f t="shared" si="0"/>
        <v>31998584</v>
      </c>
      <c r="Y17" s="31">
        <f t="shared" si="0"/>
        <v>-14939063</v>
      </c>
      <c r="Z17" s="32">
        <f>+IF(X17&lt;&gt;0,+(Y17/X17)*100,0)</f>
        <v>-46.68663775872082</v>
      </c>
      <c r="AA17" s="33">
        <f>SUM(AA6:AA16)</f>
        <v>20351628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-17061504</v>
      </c>
      <c r="F26" s="23">
        <v>-17061504</v>
      </c>
      <c r="G26" s="23"/>
      <c r="H26" s="23">
        <v>-5844624</v>
      </c>
      <c r="I26" s="23">
        <v>-1344591</v>
      </c>
      <c r="J26" s="23">
        <v>-7189215</v>
      </c>
      <c r="K26" s="23">
        <v>-2213664</v>
      </c>
      <c r="L26" s="23">
        <v>-3946813</v>
      </c>
      <c r="M26" s="23">
        <v>-1430790</v>
      </c>
      <c r="N26" s="23">
        <v>-7591267</v>
      </c>
      <c r="O26" s="23">
        <v>-3000000</v>
      </c>
      <c r="P26" s="23">
        <v>-754815</v>
      </c>
      <c r="Q26" s="23">
        <v>-6524553</v>
      </c>
      <c r="R26" s="23">
        <v>-10279368</v>
      </c>
      <c r="S26" s="23"/>
      <c r="T26" s="23"/>
      <c r="U26" s="23"/>
      <c r="V26" s="23"/>
      <c r="W26" s="23">
        <v>-25059850</v>
      </c>
      <c r="X26" s="23">
        <v>-12796128</v>
      </c>
      <c r="Y26" s="23">
        <v>-12263722</v>
      </c>
      <c r="Z26" s="24">
        <v>95.84</v>
      </c>
      <c r="AA26" s="25">
        <v>-17061504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-17061504</v>
      </c>
      <c r="F27" s="31">
        <f t="shared" si="1"/>
        <v>-17061504</v>
      </c>
      <c r="G27" s="31">
        <f t="shared" si="1"/>
        <v>0</v>
      </c>
      <c r="H27" s="31">
        <f t="shared" si="1"/>
        <v>-5844624</v>
      </c>
      <c r="I27" s="31">
        <f t="shared" si="1"/>
        <v>-1344591</v>
      </c>
      <c r="J27" s="31">
        <f t="shared" si="1"/>
        <v>-7189215</v>
      </c>
      <c r="K27" s="31">
        <f t="shared" si="1"/>
        <v>-2213664</v>
      </c>
      <c r="L27" s="31">
        <f t="shared" si="1"/>
        <v>-3946813</v>
      </c>
      <c r="M27" s="31">
        <f t="shared" si="1"/>
        <v>-1430790</v>
      </c>
      <c r="N27" s="31">
        <f t="shared" si="1"/>
        <v>-7591267</v>
      </c>
      <c r="O27" s="31">
        <f t="shared" si="1"/>
        <v>-3000000</v>
      </c>
      <c r="P27" s="31">
        <f t="shared" si="1"/>
        <v>-754815</v>
      </c>
      <c r="Q27" s="31">
        <f t="shared" si="1"/>
        <v>-6524553</v>
      </c>
      <c r="R27" s="31">
        <f t="shared" si="1"/>
        <v>-10279368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-25059850</v>
      </c>
      <c r="X27" s="31">
        <f t="shared" si="1"/>
        <v>-12796128</v>
      </c>
      <c r="Y27" s="31">
        <f t="shared" si="1"/>
        <v>-12263722</v>
      </c>
      <c r="Z27" s="32">
        <f>+IF(X27&lt;&gt;0,+(Y27/X27)*100,0)</f>
        <v>95.83931951915454</v>
      </c>
      <c r="AA27" s="33">
        <f>SUM(AA21:AA26)</f>
        <v>-17061504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>
        <v>6347</v>
      </c>
      <c r="I33" s="40">
        <v>662</v>
      </c>
      <c r="J33" s="40">
        <v>7009</v>
      </c>
      <c r="K33" s="23">
        <v>4898</v>
      </c>
      <c r="L33" s="23">
        <v>7600</v>
      </c>
      <c r="M33" s="23">
        <v>5895</v>
      </c>
      <c r="N33" s="23">
        <v>18393</v>
      </c>
      <c r="O33" s="40">
        <v>4706</v>
      </c>
      <c r="P33" s="40"/>
      <c r="Q33" s="40">
        <v>1993</v>
      </c>
      <c r="R33" s="23">
        <v>6699</v>
      </c>
      <c r="S33" s="23"/>
      <c r="T33" s="23"/>
      <c r="U33" s="23"/>
      <c r="V33" s="40"/>
      <c r="W33" s="40">
        <v>32101</v>
      </c>
      <c r="X33" s="40"/>
      <c r="Y33" s="23">
        <v>32101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6347</v>
      </c>
      <c r="I36" s="31">
        <f t="shared" si="2"/>
        <v>662</v>
      </c>
      <c r="J36" s="31">
        <f t="shared" si="2"/>
        <v>7009</v>
      </c>
      <c r="K36" s="31">
        <f t="shared" si="2"/>
        <v>4898</v>
      </c>
      <c r="L36" s="31">
        <f t="shared" si="2"/>
        <v>7600</v>
      </c>
      <c r="M36" s="31">
        <f t="shared" si="2"/>
        <v>5895</v>
      </c>
      <c r="N36" s="31">
        <f t="shared" si="2"/>
        <v>18393</v>
      </c>
      <c r="O36" s="31">
        <f t="shared" si="2"/>
        <v>4706</v>
      </c>
      <c r="P36" s="31">
        <f t="shared" si="2"/>
        <v>0</v>
      </c>
      <c r="Q36" s="31">
        <f t="shared" si="2"/>
        <v>1993</v>
      </c>
      <c r="R36" s="31">
        <f t="shared" si="2"/>
        <v>6699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32101</v>
      </c>
      <c r="X36" s="31">
        <f t="shared" si="2"/>
        <v>0</v>
      </c>
      <c r="Y36" s="31">
        <f t="shared" si="2"/>
        <v>32101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3290124</v>
      </c>
      <c r="F38" s="37">
        <f t="shared" si="3"/>
        <v>3290124</v>
      </c>
      <c r="G38" s="37">
        <f t="shared" si="3"/>
        <v>7889478</v>
      </c>
      <c r="H38" s="37">
        <f t="shared" si="3"/>
        <v>-3273232</v>
      </c>
      <c r="I38" s="37">
        <f t="shared" si="3"/>
        <v>-6710552</v>
      </c>
      <c r="J38" s="37">
        <f t="shared" si="3"/>
        <v>-2094306</v>
      </c>
      <c r="K38" s="37">
        <f t="shared" si="3"/>
        <v>-3512510</v>
      </c>
      <c r="L38" s="37">
        <f t="shared" si="3"/>
        <v>-6401184</v>
      </c>
      <c r="M38" s="37">
        <f t="shared" si="3"/>
        <v>-460430</v>
      </c>
      <c r="N38" s="37">
        <f t="shared" si="3"/>
        <v>-10374124</v>
      </c>
      <c r="O38" s="37">
        <f t="shared" si="3"/>
        <v>2097214</v>
      </c>
      <c r="P38" s="37">
        <f t="shared" si="3"/>
        <v>-8665402</v>
      </c>
      <c r="Q38" s="37">
        <f t="shared" si="3"/>
        <v>11068390</v>
      </c>
      <c r="R38" s="37">
        <f t="shared" si="3"/>
        <v>4500202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-7968228</v>
      </c>
      <c r="X38" s="37">
        <f t="shared" si="3"/>
        <v>19202456</v>
      </c>
      <c r="Y38" s="37">
        <f t="shared" si="3"/>
        <v>-27170684</v>
      </c>
      <c r="Z38" s="38">
        <f>+IF(X38&lt;&gt;0,+(Y38/X38)*100,0)</f>
        <v>-141.49587948541583</v>
      </c>
      <c r="AA38" s="39">
        <f>+AA17+AA27+AA36</f>
        <v>3290124</v>
      </c>
    </row>
    <row r="39" spans="1:27" ht="12.75">
      <c r="A39" s="26" t="s">
        <v>59</v>
      </c>
      <c r="B39" s="20"/>
      <c r="C39" s="35"/>
      <c r="D39" s="35"/>
      <c r="E39" s="36">
        <v>34169000</v>
      </c>
      <c r="F39" s="37">
        <v>34169000</v>
      </c>
      <c r="G39" s="37">
        <v>22904453</v>
      </c>
      <c r="H39" s="37">
        <v>30793931</v>
      </c>
      <c r="I39" s="37">
        <v>27520699</v>
      </c>
      <c r="J39" s="37">
        <v>22904453</v>
      </c>
      <c r="K39" s="37">
        <v>20810147</v>
      </c>
      <c r="L39" s="37">
        <v>17297637</v>
      </c>
      <c r="M39" s="37">
        <v>10896453</v>
      </c>
      <c r="N39" s="37">
        <v>20810147</v>
      </c>
      <c r="O39" s="37">
        <v>10436023</v>
      </c>
      <c r="P39" s="37">
        <v>12533237</v>
      </c>
      <c r="Q39" s="37">
        <v>3867835</v>
      </c>
      <c r="R39" s="37">
        <v>10436023</v>
      </c>
      <c r="S39" s="37"/>
      <c r="T39" s="37"/>
      <c r="U39" s="37"/>
      <c r="V39" s="37"/>
      <c r="W39" s="37">
        <v>22904453</v>
      </c>
      <c r="X39" s="37">
        <v>34169000</v>
      </c>
      <c r="Y39" s="37">
        <v>-11264547</v>
      </c>
      <c r="Z39" s="38">
        <v>-32.97</v>
      </c>
      <c r="AA39" s="39">
        <v>34169000</v>
      </c>
    </row>
    <row r="40" spans="1:27" ht="12.75">
      <c r="A40" s="45" t="s">
        <v>60</v>
      </c>
      <c r="B40" s="46"/>
      <c r="C40" s="47"/>
      <c r="D40" s="47"/>
      <c r="E40" s="48">
        <v>37459124</v>
      </c>
      <c r="F40" s="49">
        <v>37459124</v>
      </c>
      <c r="G40" s="49">
        <v>30793931</v>
      </c>
      <c r="H40" s="49">
        <v>27520699</v>
      </c>
      <c r="I40" s="49">
        <v>20810147</v>
      </c>
      <c r="J40" s="49">
        <v>20810147</v>
      </c>
      <c r="K40" s="49">
        <v>17297637</v>
      </c>
      <c r="L40" s="49">
        <v>10896453</v>
      </c>
      <c r="M40" s="49">
        <v>10436023</v>
      </c>
      <c r="N40" s="49">
        <v>10436023</v>
      </c>
      <c r="O40" s="49">
        <v>12533237</v>
      </c>
      <c r="P40" s="49">
        <v>3867835</v>
      </c>
      <c r="Q40" s="49">
        <v>14936225</v>
      </c>
      <c r="R40" s="49">
        <v>14936225</v>
      </c>
      <c r="S40" s="49"/>
      <c r="T40" s="49"/>
      <c r="U40" s="49"/>
      <c r="V40" s="49"/>
      <c r="W40" s="49">
        <v>14936225</v>
      </c>
      <c r="X40" s="49">
        <v>53371456</v>
      </c>
      <c r="Y40" s="49">
        <v>-38435231</v>
      </c>
      <c r="Z40" s="50">
        <v>-72.01</v>
      </c>
      <c r="AA40" s="51">
        <v>37459124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167068329</v>
      </c>
      <c r="D6" s="21"/>
      <c r="E6" s="22">
        <v>210743244</v>
      </c>
      <c r="F6" s="23">
        <v>210743244</v>
      </c>
      <c r="G6" s="23">
        <v>20872291</v>
      </c>
      <c r="H6" s="23">
        <v>17211946</v>
      </c>
      <c r="I6" s="23">
        <v>28143746</v>
      </c>
      <c r="J6" s="23">
        <v>66227983</v>
      </c>
      <c r="K6" s="23">
        <v>17085546</v>
      </c>
      <c r="L6" s="23">
        <v>22371867</v>
      </c>
      <c r="M6" s="23">
        <v>15748377</v>
      </c>
      <c r="N6" s="23">
        <v>55205790</v>
      </c>
      <c r="O6" s="23">
        <v>15378392</v>
      </c>
      <c r="P6" s="23">
        <v>18397669</v>
      </c>
      <c r="Q6" s="23">
        <v>17195908</v>
      </c>
      <c r="R6" s="23">
        <v>50971969</v>
      </c>
      <c r="S6" s="23"/>
      <c r="T6" s="23"/>
      <c r="U6" s="23"/>
      <c r="V6" s="23"/>
      <c r="W6" s="23">
        <v>172405742</v>
      </c>
      <c r="X6" s="23">
        <v>158057433</v>
      </c>
      <c r="Y6" s="23">
        <v>14348309</v>
      </c>
      <c r="Z6" s="24">
        <v>9.08</v>
      </c>
      <c r="AA6" s="25">
        <v>210743244</v>
      </c>
    </row>
    <row r="7" spans="1:27" ht="12.75">
      <c r="A7" s="26" t="s">
        <v>34</v>
      </c>
      <c r="B7" s="20"/>
      <c r="C7" s="21">
        <v>846608529</v>
      </c>
      <c r="D7" s="21"/>
      <c r="E7" s="22">
        <v>953271576</v>
      </c>
      <c r="F7" s="23">
        <v>953271576</v>
      </c>
      <c r="G7" s="23">
        <v>72454465</v>
      </c>
      <c r="H7" s="23">
        <v>67634976</v>
      </c>
      <c r="I7" s="23">
        <v>55742659</v>
      </c>
      <c r="J7" s="23">
        <v>195832100</v>
      </c>
      <c r="K7" s="23">
        <v>79391789</v>
      </c>
      <c r="L7" s="23">
        <v>72315892</v>
      </c>
      <c r="M7" s="23">
        <v>53796667</v>
      </c>
      <c r="N7" s="23">
        <v>205504348</v>
      </c>
      <c r="O7" s="23">
        <v>74975860</v>
      </c>
      <c r="P7" s="23">
        <v>67247118</v>
      </c>
      <c r="Q7" s="23">
        <v>77401639</v>
      </c>
      <c r="R7" s="23">
        <v>219624617</v>
      </c>
      <c r="S7" s="23"/>
      <c r="T7" s="23"/>
      <c r="U7" s="23"/>
      <c r="V7" s="23"/>
      <c r="W7" s="23">
        <v>620961065</v>
      </c>
      <c r="X7" s="23">
        <v>714953682</v>
      </c>
      <c r="Y7" s="23">
        <v>-93992617</v>
      </c>
      <c r="Z7" s="24">
        <v>-13.15</v>
      </c>
      <c r="AA7" s="25">
        <v>953271576</v>
      </c>
    </row>
    <row r="8" spans="1:27" ht="12.75">
      <c r="A8" s="26" t="s">
        <v>35</v>
      </c>
      <c r="B8" s="20"/>
      <c r="C8" s="21">
        <v>23370441</v>
      </c>
      <c r="D8" s="21"/>
      <c r="E8" s="22">
        <v>68609556</v>
      </c>
      <c r="F8" s="23">
        <v>68609556</v>
      </c>
      <c r="G8" s="23">
        <v>18288407</v>
      </c>
      <c r="H8" s="23">
        <v>29665364</v>
      </c>
      <c r="I8" s="23">
        <v>28282637</v>
      </c>
      <c r="J8" s="23">
        <v>76236408</v>
      </c>
      <c r="K8" s="23">
        <v>26426637</v>
      </c>
      <c r="L8" s="23">
        <v>29133854</v>
      </c>
      <c r="M8" s="23">
        <v>30804364</v>
      </c>
      <c r="N8" s="23">
        <v>86364855</v>
      </c>
      <c r="O8" s="23">
        <v>15449916</v>
      </c>
      <c r="P8" s="23">
        <v>11040557</v>
      </c>
      <c r="Q8" s="23">
        <v>33956054</v>
      </c>
      <c r="R8" s="23">
        <v>60446527</v>
      </c>
      <c r="S8" s="23"/>
      <c r="T8" s="23"/>
      <c r="U8" s="23"/>
      <c r="V8" s="23"/>
      <c r="W8" s="23">
        <v>223047790</v>
      </c>
      <c r="X8" s="23">
        <v>51457167</v>
      </c>
      <c r="Y8" s="23">
        <v>171590623</v>
      </c>
      <c r="Z8" s="24">
        <v>333.46</v>
      </c>
      <c r="AA8" s="25">
        <v>68609556</v>
      </c>
    </row>
    <row r="9" spans="1:27" ht="12.75">
      <c r="A9" s="26" t="s">
        <v>36</v>
      </c>
      <c r="B9" s="20"/>
      <c r="C9" s="21">
        <v>231461048</v>
      </c>
      <c r="D9" s="21"/>
      <c r="E9" s="22">
        <v>217623000</v>
      </c>
      <c r="F9" s="23">
        <v>217623000</v>
      </c>
      <c r="G9" s="23">
        <v>85257635</v>
      </c>
      <c r="H9" s="23">
        <v>2267000</v>
      </c>
      <c r="I9" s="23">
        <v>7000000</v>
      </c>
      <c r="J9" s="23">
        <v>94524635</v>
      </c>
      <c r="K9" s="23"/>
      <c r="L9" s="23">
        <v>1581060</v>
      </c>
      <c r="M9" s="23">
        <v>76186834</v>
      </c>
      <c r="N9" s="23">
        <v>77767894</v>
      </c>
      <c r="O9" s="23"/>
      <c r="P9" s="23">
        <v>7771000</v>
      </c>
      <c r="Q9" s="23">
        <v>49857008</v>
      </c>
      <c r="R9" s="23">
        <v>57628008</v>
      </c>
      <c r="S9" s="23"/>
      <c r="T9" s="23"/>
      <c r="U9" s="23"/>
      <c r="V9" s="23"/>
      <c r="W9" s="23">
        <v>229920537</v>
      </c>
      <c r="X9" s="23">
        <v>163217250</v>
      </c>
      <c r="Y9" s="23">
        <v>66703287</v>
      </c>
      <c r="Z9" s="24">
        <v>40.87</v>
      </c>
      <c r="AA9" s="25">
        <v>217623000</v>
      </c>
    </row>
    <row r="10" spans="1:27" ht="12.75">
      <c r="A10" s="26" t="s">
        <v>37</v>
      </c>
      <c r="B10" s="20"/>
      <c r="C10" s="21">
        <v>68464476</v>
      </c>
      <c r="D10" s="21"/>
      <c r="E10" s="22">
        <v>77161000</v>
      </c>
      <c r="F10" s="23">
        <v>77161000</v>
      </c>
      <c r="G10" s="23">
        <v>27966630</v>
      </c>
      <c r="H10" s="23">
        <v>10321082</v>
      </c>
      <c r="I10" s="23">
        <v>1000000</v>
      </c>
      <c r="J10" s="23">
        <v>39287712</v>
      </c>
      <c r="K10" s="23"/>
      <c r="L10" s="23">
        <v>1000000</v>
      </c>
      <c r="M10" s="23">
        <v>21000000</v>
      </c>
      <c r="N10" s="23">
        <v>22000000</v>
      </c>
      <c r="O10" s="23"/>
      <c r="P10" s="23"/>
      <c r="Q10" s="23">
        <v>9161000</v>
      </c>
      <c r="R10" s="23">
        <v>9161000</v>
      </c>
      <c r="S10" s="23"/>
      <c r="T10" s="23"/>
      <c r="U10" s="23"/>
      <c r="V10" s="23"/>
      <c r="W10" s="23">
        <v>70448712</v>
      </c>
      <c r="X10" s="23">
        <v>57870000</v>
      </c>
      <c r="Y10" s="23">
        <v>12578712</v>
      </c>
      <c r="Z10" s="24">
        <v>21.74</v>
      </c>
      <c r="AA10" s="25">
        <v>77161000</v>
      </c>
    </row>
    <row r="11" spans="1:27" ht="12.75">
      <c r="A11" s="26" t="s">
        <v>38</v>
      </c>
      <c r="B11" s="20"/>
      <c r="C11" s="21">
        <v>42033914</v>
      </c>
      <c r="D11" s="21"/>
      <c r="E11" s="22">
        <v>22522680</v>
      </c>
      <c r="F11" s="23">
        <v>22522680</v>
      </c>
      <c r="G11" s="23">
        <v>78346</v>
      </c>
      <c r="H11" s="23">
        <v>185360</v>
      </c>
      <c r="I11" s="23">
        <v>153044</v>
      </c>
      <c r="J11" s="23">
        <v>416750</v>
      </c>
      <c r="K11" s="23">
        <v>75525</v>
      </c>
      <c r="L11" s="23">
        <v>8390</v>
      </c>
      <c r="M11" s="23">
        <v>167483</v>
      </c>
      <c r="N11" s="23">
        <v>251398</v>
      </c>
      <c r="O11" s="23">
        <v>67762</v>
      </c>
      <c r="P11" s="23">
        <v>49281</v>
      </c>
      <c r="Q11" s="23">
        <v>3982120</v>
      </c>
      <c r="R11" s="23">
        <v>4099163</v>
      </c>
      <c r="S11" s="23"/>
      <c r="T11" s="23"/>
      <c r="U11" s="23"/>
      <c r="V11" s="23"/>
      <c r="W11" s="23">
        <v>4767311</v>
      </c>
      <c r="X11" s="23">
        <v>16892010</v>
      </c>
      <c r="Y11" s="23">
        <v>-12124699</v>
      </c>
      <c r="Z11" s="24">
        <v>-71.78</v>
      </c>
      <c r="AA11" s="25">
        <v>22522680</v>
      </c>
    </row>
    <row r="12" spans="1:27" ht="12.75">
      <c r="A12" s="26" t="s">
        <v>39</v>
      </c>
      <c r="B12" s="20"/>
      <c r="C12" s="21">
        <v>52409</v>
      </c>
      <c r="D12" s="21"/>
      <c r="E12" s="22">
        <v>51828</v>
      </c>
      <c r="F12" s="23">
        <v>51828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38871</v>
      </c>
      <c r="Y12" s="23">
        <v>-38871</v>
      </c>
      <c r="Z12" s="24">
        <v>-100</v>
      </c>
      <c r="AA12" s="25">
        <v>51828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-1235151915</v>
      </c>
      <c r="D14" s="21"/>
      <c r="E14" s="22">
        <v>-690433812</v>
      </c>
      <c r="F14" s="23">
        <v>-690433812</v>
      </c>
      <c r="G14" s="23">
        <v>-224358188</v>
      </c>
      <c r="H14" s="23">
        <v>-105189793</v>
      </c>
      <c r="I14" s="23">
        <v>-131321905</v>
      </c>
      <c r="J14" s="23">
        <v>-460869886</v>
      </c>
      <c r="K14" s="23">
        <v>-118861005</v>
      </c>
      <c r="L14" s="23">
        <v>-125685893</v>
      </c>
      <c r="M14" s="23">
        <v>-172363434</v>
      </c>
      <c r="N14" s="23">
        <v>-416910332</v>
      </c>
      <c r="O14" s="23">
        <v>-74694840</v>
      </c>
      <c r="P14" s="23">
        <v>-106885455</v>
      </c>
      <c r="Q14" s="23">
        <v>-178828266</v>
      </c>
      <c r="R14" s="23">
        <v>-360408561</v>
      </c>
      <c r="S14" s="23"/>
      <c r="T14" s="23"/>
      <c r="U14" s="23"/>
      <c r="V14" s="23"/>
      <c r="W14" s="23">
        <v>-1238188779</v>
      </c>
      <c r="X14" s="23">
        <v>-517825359</v>
      </c>
      <c r="Y14" s="23">
        <v>-720363420</v>
      </c>
      <c r="Z14" s="24">
        <v>139.11</v>
      </c>
      <c r="AA14" s="25">
        <v>-690433812</v>
      </c>
    </row>
    <row r="15" spans="1:27" ht="12.75">
      <c r="A15" s="26" t="s">
        <v>42</v>
      </c>
      <c r="B15" s="20"/>
      <c r="C15" s="21">
        <v>-30283897</v>
      </c>
      <c r="D15" s="21"/>
      <c r="E15" s="22">
        <v>-479130816</v>
      </c>
      <c r="F15" s="23">
        <v>-479130816</v>
      </c>
      <c r="G15" s="23">
        <v>-867616</v>
      </c>
      <c r="H15" s="23">
        <v>-1811790</v>
      </c>
      <c r="I15" s="23">
        <v>-2628605</v>
      </c>
      <c r="J15" s="23">
        <v>-5308011</v>
      </c>
      <c r="K15" s="23">
        <v>-254819</v>
      </c>
      <c r="L15" s="23"/>
      <c r="M15" s="23">
        <v>-3268808</v>
      </c>
      <c r="N15" s="23">
        <v>-3523627</v>
      </c>
      <c r="O15" s="23">
        <v>-39945825</v>
      </c>
      <c r="P15" s="23">
        <v>-533221</v>
      </c>
      <c r="Q15" s="23">
        <v>-386014</v>
      </c>
      <c r="R15" s="23">
        <v>-40865060</v>
      </c>
      <c r="S15" s="23"/>
      <c r="T15" s="23"/>
      <c r="U15" s="23"/>
      <c r="V15" s="23"/>
      <c r="W15" s="23">
        <v>-49696698</v>
      </c>
      <c r="X15" s="23">
        <v>-359348112</v>
      </c>
      <c r="Y15" s="23">
        <v>309651414</v>
      </c>
      <c r="Z15" s="24">
        <v>-86.17</v>
      </c>
      <c r="AA15" s="25">
        <v>-479130816</v>
      </c>
    </row>
    <row r="16" spans="1:27" ht="12.75">
      <c r="A16" s="26" t="s">
        <v>43</v>
      </c>
      <c r="B16" s="20"/>
      <c r="C16" s="21"/>
      <c r="D16" s="21"/>
      <c r="E16" s="22">
        <v>-187847028</v>
      </c>
      <c r="F16" s="23">
        <v>-187847028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-140885271</v>
      </c>
      <c r="Y16" s="23">
        <v>140885271</v>
      </c>
      <c r="Z16" s="24">
        <v>-100</v>
      </c>
      <c r="AA16" s="25">
        <v>-187847028</v>
      </c>
    </row>
    <row r="17" spans="1:27" ht="12.75">
      <c r="A17" s="27" t="s">
        <v>44</v>
      </c>
      <c r="B17" s="28"/>
      <c r="C17" s="29">
        <f aca="true" t="shared" si="0" ref="C17:Y17">SUM(C6:C16)</f>
        <v>113623334</v>
      </c>
      <c r="D17" s="29">
        <f>SUM(D6:D16)</f>
        <v>0</v>
      </c>
      <c r="E17" s="30">
        <f t="shared" si="0"/>
        <v>192571228</v>
      </c>
      <c r="F17" s="31">
        <f t="shared" si="0"/>
        <v>192571228</v>
      </c>
      <c r="G17" s="31">
        <f t="shared" si="0"/>
        <v>-308030</v>
      </c>
      <c r="H17" s="31">
        <f t="shared" si="0"/>
        <v>20284145</v>
      </c>
      <c r="I17" s="31">
        <f t="shared" si="0"/>
        <v>-13628424</v>
      </c>
      <c r="J17" s="31">
        <f t="shared" si="0"/>
        <v>6347691</v>
      </c>
      <c r="K17" s="31">
        <f t="shared" si="0"/>
        <v>3863673</v>
      </c>
      <c r="L17" s="31">
        <f t="shared" si="0"/>
        <v>725170</v>
      </c>
      <c r="M17" s="31">
        <f t="shared" si="0"/>
        <v>22071483</v>
      </c>
      <c r="N17" s="31">
        <f t="shared" si="0"/>
        <v>26660326</v>
      </c>
      <c r="O17" s="31">
        <f t="shared" si="0"/>
        <v>-8768735</v>
      </c>
      <c r="P17" s="31">
        <f t="shared" si="0"/>
        <v>-2913051</v>
      </c>
      <c r="Q17" s="31">
        <f t="shared" si="0"/>
        <v>12339449</v>
      </c>
      <c r="R17" s="31">
        <f t="shared" si="0"/>
        <v>657663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33665680</v>
      </c>
      <c r="X17" s="31">
        <f t="shared" si="0"/>
        <v>144427671</v>
      </c>
      <c r="Y17" s="31">
        <f t="shared" si="0"/>
        <v>-110761991</v>
      </c>
      <c r="Z17" s="32">
        <f>+IF(X17&lt;&gt;0,+(Y17/X17)*100,0)</f>
        <v>-76.6902839553509</v>
      </c>
      <c r="AA17" s="33">
        <f>SUM(AA6:AA16)</f>
        <v>192571228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16334733</v>
      </c>
      <c r="D21" s="21"/>
      <c r="E21" s="22">
        <v>9999996</v>
      </c>
      <c r="F21" s="23">
        <v>9999996</v>
      </c>
      <c r="G21" s="40">
        <v>880918</v>
      </c>
      <c r="H21" s="40">
        <v>1905651</v>
      </c>
      <c r="I21" s="40">
        <v>508693</v>
      </c>
      <c r="J21" s="23">
        <v>3295262</v>
      </c>
      <c r="K21" s="40"/>
      <c r="L21" s="40">
        <v>293421</v>
      </c>
      <c r="M21" s="23">
        <v>484912</v>
      </c>
      <c r="N21" s="40">
        <v>778333</v>
      </c>
      <c r="O21" s="40">
        <v>2442955</v>
      </c>
      <c r="P21" s="40">
        <v>988076</v>
      </c>
      <c r="Q21" s="23">
        <v>370395</v>
      </c>
      <c r="R21" s="40">
        <v>3801426</v>
      </c>
      <c r="S21" s="40"/>
      <c r="T21" s="23"/>
      <c r="U21" s="40"/>
      <c r="V21" s="40"/>
      <c r="W21" s="40">
        <v>7875021</v>
      </c>
      <c r="X21" s="23">
        <v>7499997</v>
      </c>
      <c r="Y21" s="40">
        <v>375024</v>
      </c>
      <c r="Z21" s="41">
        <v>5</v>
      </c>
      <c r="AA21" s="42">
        <v>9999996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-38210077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-604364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-89761711</v>
      </c>
      <c r="D26" s="21"/>
      <c r="E26" s="22">
        <v>-100894000</v>
      </c>
      <c r="F26" s="23">
        <v>-100894000</v>
      </c>
      <c r="G26" s="23"/>
      <c r="H26" s="23">
        <v>-2462342</v>
      </c>
      <c r="I26" s="23">
        <v>-5064863</v>
      </c>
      <c r="J26" s="23">
        <v>-7527205</v>
      </c>
      <c r="K26" s="23">
        <v>-2075677</v>
      </c>
      <c r="L26" s="23">
        <v>-9284076</v>
      </c>
      <c r="M26" s="23">
        <v>-8857517</v>
      </c>
      <c r="N26" s="23">
        <v>-20217270</v>
      </c>
      <c r="O26" s="23">
        <v>-2565000</v>
      </c>
      <c r="P26" s="23">
        <v>-8180001</v>
      </c>
      <c r="Q26" s="23">
        <v>-1469979</v>
      </c>
      <c r="R26" s="23">
        <v>-12214980</v>
      </c>
      <c r="S26" s="23"/>
      <c r="T26" s="23"/>
      <c r="U26" s="23"/>
      <c r="V26" s="23"/>
      <c r="W26" s="23">
        <v>-39959455</v>
      </c>
      <c r="X26" s="23">
        <v>-75670821</v>
      </c>
      <c r="Y26" s="23">
        <v>35711366</v>
      </c>
      <c r="Z26" s="24">
        <v>-47.19</v>
      </c>
      <c r="AA26" s="25">
        <v>-100894000</v>
      </c>
    </row>
    <row r="27" spans="1:27" ht="12.75">
      <c r="A27" s="27" t="s">
        <v>51</v>
      </c>
      <c r="B27" s="28"/>
      <c r="C27" s="29">
        <f aca="true" t="shared" si="1" ref="C27:Y27">SUM(C21:C26)</f>
        <v>-112241419</v>
      </c>
      <c r="D27" s="29">
        <f>SUM(D21:D26)</f>
        <v>0</v>
      </c>
      <c r="E27" s="30">
        <f t="shared" si="1"/>
        <v>-90894004</v>
      </c>
      <c r="F27" s="31">
        <f t="shared" si="1"/>
        <v>-90894004</v>
      </c>
      <c r="G27" s="31">
        <f t="shared" si="1"/>
        <v>880918</v>
      </c>
      <c r="H27" s="31">
        <f t="shared" si="1"/>
        <v>-556691</v>
      </c>
      <c r="I27" s="31">
        <f t="shared" si="1"/>
        <v>-4556170</v>
      </c>
      <c r="J27" s="31">
        <f t="shared" si="1"/>
        <v>-4231943</v>
      </c>
      <c r="K27" s="31">
        <f t="shared" si="1"/>
        <v>-2075677</v>
      </c>
      <c r="L27" s="31">
        <f t="shared" si="1"/>
        <v>-8990655</v>
      </c>
      <c r="M27" s="31">
        <f t="shared" si="1"/>
        <v>-8372605</v>
      </c>
      <c r="N27" s="31">
        <f t="shared" si="1"/>
        <v>-19438937</v>
      </c>
      <c r="O27" s="31">
        <f t="shared" si="1"/>
        <v>-122045</v>
      </c>
      <c r="P27" s="31">
        <f t="shared" si="1"/>
        <v>-7191925</v>
      </c>
      <c r="Q27" s="31">
        <f t="shared" si="1"/>
        <v>-1099584</v>
      </c>
      <c r="R27" s="31">
        <f t="shared" si="1"/>
        <v>-8413554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-32084434</v>
      </c>
      <c r="X27" s="31">
        <f t="shared" si="1"/>
        <v>-68170824</v>
      </c>
      <c r="Y27" s="31">
        <f t="shared" si="1"/>
        <v>36086390</v>
      </c>
      <c r="Z27" s="32">
        <f>+IF(X27&lt;&gt;0,+(Y27/X27)*100,0)</f>
        <v>-52.93524103507976</v>
      </c>
      <c r="AA27" s="33">
        <f>SUM(AA21:AA26)</f>
        <v>-90894004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859884</v>
      </c>
      <c r="F33" s="23">
        <v>859884</v>
      </c>
      <c r="G33" s="23">
        <v>59000</v>
      </c>
      <c r="H33" s="40">
        <v>30916</v>
      </c>
      <c r="I33" s="40">
        <v>-46523</v>
      </c>
      <c r="J33" s="40">
        <v>43393</v>
      </c>
      <c r="K33" s="23">
        <v>72534</v>
      </c>
      <c r="L33" s="23">
        <v>31268</v>
      </c>
      <c r="M33" s="23">
        <v>41455</v>
      </c>
      <c r="N33" s="23">
        <v>145257</v>
      </c>
      <c r="O33" s="40">
        <v>200000</v>
      </c>
      <c r="P33" s="40">
        <v>22472</v>
      </c>
      <c r="Q33" s="40">
        <v>98269</v>
      </c>
      <c r="R33" s="23">
        <v>320741</v>
      </c>
      <c r="S33" s="23"/>
      <c r="T33" s="23"/>
      <c r="U33" s="23"/>
      <c r="V33" s="40"/>
      <c r="W33" s="40">
        <v>509391</v>
      </c>
      <c r="X33" s="40">
        <v>644913</v>
      </c>
      <c r="Y33" s="23">
        <v>-135522</v>
      </c>
      <c r="Z33" s="24">
        <v>-21.01</v>
      </c>
      <c r="AA33" s="25">
        <v>859884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-4781644</v>
      </c>
      <c r="D35" s="21"/>
      <c r="E35" s="22">
        <v>-2225290</v>
      </c>
      <c r="F35" s="23">
        <v>-2225290</v>
      </c>
      <c r="G35" s="23"/>
      <c r="H35" s="23"/>
      <c r="I35" s="23">
        <v>-1112644</v>
      </c>
      <c r="J35" s="23">
        <v>-1112644</v>
      </c>
      <c r="K35" s="23"/>
      <c r="L35" s="23"/>
      <c r="M35" s="23"/>
      <c r="N35" s="23"/>
      <c r="O35" s="23"/>
      <c r="P35" s="23"/>
      <c r="Q35" s="23">
        <v>-726630</v>
      </c>
      <c r="R35" s="23">
        <v>-726630</v>
      </c>
      <c r="S35" s="23"/>
      <c r="T35" s="23"/>
      <c r="U35" s="23"/>
      <c r="V35" s="23"/>
      <c r="W35" s="23">
        <v>-1839274</v>
      </c>
      <c r="X35" s="23">
        <v>-2225290</v>
      </c>
      <c r="Y35" s="23">
        <v>386016</v>
      </c>
      <c r="Z35" s="24">
        <v>-17.35</v>
      </c>
      <c r="AA35" s="25">
        <v>-2225290</v>
      </c>
    </row>
    <row r="36" spans="1:27" ht="12.75">
      <c r="A36" s="27" t="s">
        <v>57</v>
      </c>
      <c r="B36" s="28"/>
      <c r="C36" s="29">
        <f aca="true" t="shared" si="2" ref="C36:Y36">SUM(C31:C35)</f>
        <v>-4781644</v>
      </c>
      <c r="D36" s="29">
        <f>SUM(D31:D35)</f>
        <v>0</v>
      </c>
      <c r="E36" s="30">
        <f t="shared" si="2"/>
        <v>-1365406</v>
      </c>
      <c r="F36" s="31">
        <f t="shared" si="2"/>
        <v>-1365406</v>
      </c>
      <c r="G36" s="31">
        <f t="shared" si="2"/>
        <v>59000</v>
      </c>
      <c r="H36" s="31">
        <f t="shared" si="2"/>
        <v>30916</v>
      </c>
      <c r="I36" s="31">
        <f t="shared" si="2"/>
        <v>-1159167</v>
      </c>
      <c r="J36" s="31">
        <f t="shared" si="2"/>
        <v>-1069251</v>
      </c>
      <c r="K36" s="31">
        <f t="shared" si="2"/>
        <v>72534</v>
      </c>
      <c r="L36" s="31">
        <f t="shared" si="2"/>
        <v>31268</v>
      </c>
      <c r="M36" s="31">
        <f t="shared" si="2"/>
        <v>41455</v>
      </c>
      <c r="N36" s="31">
        <f t="shared" si="2"/>
        <v>145257</v>
      </c>
      <c r="O36" s="31">
        <f t="shared" si="2"/>
        <v>200000</v>
      </c>
      <c r="P36" s="31">
        <f t="shared" si="2"/>
        <v>22472</v>
      </c>
      <c r="Q36" s="31">
        <f t="shared" si="2"/>
        <v>-628361</v>
      </c>
      <c r="R36" s="31">
        <f t="shared" si="2"/>
        <v>-405889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-1329883</v>
      </c>
      <c r="X36" s="31">
        <f t="shared" si="2"/>
        <v>-1580377</v>
      </c>
      <c r="Y36" s="31">
        <f t="shared" si="2"/>
        <v>250494</v>
      </c>
      <c r="Z36" s="32">
        <f>+IF(X36&lt;&gt;0,+(Y36/X36)*100,0)</f>
        <v>-15.850268638432475</v>
      </c>
      <c r="AA36" s="33">
        <f>SUM(AA31:AA35)</f>
        <v>-1365406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-3399729</v>
      </c>
      <c r="D38" s="35">
        <f>+D17+D27+D36</f>
        <v>0</v>
      </c>
      <c r="E38" s="36">
        <f t="shared" si="3"/>
        <v>100311818</v>
      </c>
      <c r="F38" s="37">
        <f t="shared" si="3"/>
        <v>100311818</v>
      </c>
      <c r="G38" s="37">
        <f t="shared" si="3"/>
        <v>631888</v>
      </c>
      <c r="H38" s="37">
        <f t="shared" si="3"/>
        <v>19758370</v>
      </c>
      <c r="I38" s="37">
        <f t="shared" si="3"/>
        <v>-19343761</v>
      </c>
      <c r="J38" s="37">
        <f t="shared" si="3"/>
        <v>1046497</v>
      </c>
      <c r="K38" s="37">
        <f t="shared" si="3"/>
        <v>1860530</v>
      </c>
      <c r="L38" s="37">
        <f t="shared" si="3"/>
        <v>-8234217</v>
      </c>
      <c r="M38" s="37">
        <f t="shared" si="3"/>
        <v>13740333</v>
      </c>
      <c r="N38" s="37">
        <f t="shared" si="3"/>
        <v>7366646</v>
      </c>
      <c r="O38" s="37">
        <f t="shared" si="3"/>
        <v>-8690780</v>
      </c>
      <c r="P38" s="37">
        <f t="shared" si="3"/>
        <v>-10082504</v>
      </c>
      <c r="Q38" s="37">
        <f t="shared" si="3"/>
        <v>10611504</v>
      </c>
      <c r="R38" s="37">
        <f t="shared" si="3"/>
        <v>-8161780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251363</v>
      </c>
      <c r="X38" s="37">
        <f t="shared" si="3"/>
        <v>74676470</v>
      </c>
      <c r="Y38" s="37">
        <f t="shared" si="3"/>
        <v>-74425107</v>
      </c>
      <c r="Z38" s="38">
        <f>+IF(X38&lt;&gt;0,+(Y38/X38)*100,0)</f>
        <v>-99.66339731912876</v>
      </c>
      <c r="AA38" s="39">
        <f>+AA17+AA27+AA36</f>
        <v>100311818</v>
      </c>
    </row>
    <row r="39" spans="1:27" ht="12.75">
      <c r="A39" s="26" t="s">
        <v>59</v>
      </c>
      <c r="B39" s="20"/>
      <c r="C39" s="35">
        <v>18389956</v>
      </c>
      <c r="D39" s="35"/>
      <c r="E39" s="36">
        <v>38021274</v>
      </c>
      <c r="F39" s="37">
        <v>38021274</v>
      </c>
      <c r="G39" s="37">
        <v>14990227</v>
      </c>
      <c r="H39" s="37">
        <v>15622115</v>
      </c>
      <c r="I39" s="37">
        <v>35380485</v>
      </c>
      <c r="J39" s="37">
        <v>14990227</v>
      </c>
      <c r="K39" s="37">
        <v>16036724</v>
      </c>
      <c r="L39" s="37">
        <v>17897254</v>
      </c>
      <c r="M39" s="37">
        <v>9663037</v>
      </c>
      <c r="N39" s="37">
        <v>16036724</v>
      </c>
      <c r="O39" s="37">
        <v>23403370</v>
      </c>
      <c r="P39" s="37">
        <v>14712590</v>
      </c>
      <c r="Q39" s="37">
        <v>4630086</v>
      </c>
      <c r="R39" s="37">
        <v>23403370</v>
      </c>
      <c r="S39" s="37"/>
      <c r="T39" s="37"/>
      <c r="U39" s="37"/>
      <c r="V39" s="37"/>
      <c r="W39" s="37">
        <v>14990227</v>
      </c>
      <c r="X39" s="37">
        <v>38021274</v>
      </c>
      <c r="Y39" s="37">
        <v>-23031047</v>
      </c>
      <c r="Z39" s="38">
        <v>-60.57</v>
      </c>
      <c r="AA39" s="39">
        <v>38021274</v>
      </c>
    </row>
    <row r="40" spans="1:27" ht="12.75">
      <c r="A40" s="45" t="s">
        <v>60</v>
      </c>
      <c r="B40" s="46"/>
      <c r="C40" s="47">
        <v>14990227</v>
      </c>
      <c r="D40" s="47"/>
      <c r="E40" s="48">
        <v>138333094</v>
      </c>
      <c r="F40" s="49">
        <v>138333094</v>
      </c>
      <c r="G40" s="49">
        <v>15622115</v>
      </c>
      <c r="H40" s="49">
        <v>35380485</v>
      </c>
      <c r="I40" s="49">
        <v>16036724</v>
      </c>
      <c r="J40" s="49">
        <v>16036724</v>
      </c>
      <c r="K40" s="49">
        <v>17897254</v>
      </c>
      <c r="L40" s="49">
        <v>9663037</v>
      </c>
      <c r="M40" s="49">
        <v>23403370</v>
      </c>
      <c r="N40" s="49">
        <v>23403370</v>
      </c>
      <c r="O40" s="49">
        <v>14712590</v>
      </c>
      <c r="P40" s="49">
        <v>4630086</v>
      </c>
      <c r="Q40" s="49">
        <v>15241590</v>
      </c>
      <c r="R40" s="49">
        <v>15241590</v>
      </c>
      <c r="S40" s="49"/>
      <c r="T40" s="49"/>
      <c r="U40" s="49"/>
      <c r="V40" s="49"/>
      <c r="W40" s="49">
        <v>15241590</v>
      </c>
      <c r="X40" s="49">
        <v>112697746</v>
      </c>
      <c r="Y40" s="49">
        <v>-97456156</v>
      </c>
      <c r="Z40" s="50">
        <v>-86.48</v>
      </c>
      <c r="AA40" s="51">
        <v>138333094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392986</v>
      </c>
      <c r="D7" s="21"/>
      <c r="E7" s="22">
        <v>2200000</v>
      </c>
      <c r="F7" s="23">
        <v>1850000</v>
      </c>
      <c r="G7" s="23">
        <v>36712</v>
      </c>
      <c r="H7" s="23">
        <v>10614</v>
      </c>
      <c r="I7" s="23">
        <v>34167</v>
      </c>
      <c r="J7" s="23">
        <v>81493</v>
      </c>
      <c r="K7" s="23">
        <v>11623</v>
      </c>
      <c r="L7" s="23">
        <v>27682</v>
      </c>
      <c r="M7" s="23">
        <v>3579</v>
      </c>
      <c r="N7" s="23">
        <v>42884</v>
      </c>
      <c r="O7" s="23">
        <v>9837</v>
      </c>
      <c r="P7" s="23">
        <v>9423</v>
      </c>
      <c r="Q7" s="23">
        <v>20541</v>
      </c>
      <c r="R7" s="23">
        <v>39801</v>
      </c>
      <c r="S7" s="23"/>
      <c r="T7" s="23"/>
      <c r="U7" s="23"/>
      <c r="V7" s="23"/>
      <c r="W7" s="23">
        <v>164178</v>
      </c>
      <c r="X7" s="23">
        <v>254377</v>
      </c>
      <c r="Y7" s="23">
        <v>-90199</v>
      </c>
      <c r="Z7" s="24">
        <v>-35.46</v>
      </c>
      <c r="AA7" s="25">
        <v>1850000</v>
      </c>
    </row>
    <row r="8" spans="1:27" ht="12.75">
      <c r="A8" s="26" t="s">
        <v>35</v>
      </c>
      <c r="B8" s="20"/>
      <c r="C8" s="21">
        <v>2594352</v>
      </c>
      <c r="D8" s="21"/>
      <c r="E8" s="22">
        <v>545300</v>
      </c>
      <c r="F8" s="23">
        <v>390060</v>
      </c>
      <c r="G8" s="23">
        <v>9123</v>
      </c>
      <c r="H8" s="23">
        <v>57976</v>
      </c>
      <c r="I8" s="23">
        <v>19995</v>
      </c>
      <c r="J8" s="23">
        <v>87094</v>
      </c>
      <c r="K8" s="23">
        <v>56289</v>
      </c>
      <c r="L8" s="23">
        <v>38394</v>
      </c>
      <c r="M8" s="23">
        <v>127300</v>
      </c>
      <c r="N8" s="23">
        <v>221983</v>
      </c>
      <c r="O8" s="23">
        <v>70386</v>
      </c>
      <c r="P8" s="23">
        <v>40949</v>
      </c>
      <c r="Q8" s="23">
        <v>6231</v>
      </c>
      <c r="R8" s="23">
        <v>117566</v>
      </c>
      <c r="S8" s="23"/>
      <c r="T8" s="23"/>
      <c r="U8" s="23"/>
      <c r="V8" s="23"/>
      <c r="W8" s="23">
        <v>426643</v>
      </c>
      <c r="X8" s="23">
        <v>350077</v>
      </c>
      <c r="Y8" s="23">
        <v>76566</v>
      </c>
      <c r="Z8" s="24">
        <v>21.87</v>
      </c>
      <c r="AA8" s="25">
        <v>390060</v>
      </c>
    </row>
    <row r="9" spans="1:27" ht="12.75">
      <c r="A9" s="26" t="s">
        <v>36</v>
      </c>
      <c r="B9" s="20"/>
      <c r="C9" s="21">
        <v>289954706</v>
      </c>
      <c r="D9" s="21"/>
      <c r="E9" s="22">
        <v>319812000</v>
      </c>
      <c r="F9" s="23">
        <v>386486390</v>
      </c>
      <c r="G9" s="23">
        <v>114898000</v>
      </c>
      <c r="H9" s="23">
        <v>522641</v>
      </c>
      <c r="I9" s="23">
        <v>3302842</v>
      </c>
      <c r="J9" s="23">
        <v>118723483</v>
      </c>
      <c r="K9" s="23">
        <v>1158453</v>
      </c>
      <c r="L9" s="23">
        <v>5635932</v>
      </c>
      <c r="M9" s="23">
        <v>99065415</v>
      </c>
      <c r="N9" s="23">
        <v>105859800</v>
      </c>
      <c r="O9" s="23">
        <v>1746046</v>
      </c>
      <c r="P9" s="23">
        <v>2170063</v>
      </c>
      <c r="Q9" s="23">
        <v>73598637</v>
      </c>
      <c r="R9" s="23">
        <v>77514746</v>
      </c>
      <c r="S9" s="23"/>
      <c r="T9" s="23"/>
      <c r="U9" s="23"/>
      <c r="V9" s="23"/>
      <c r="W9" s="23">
        <v>302098029</v>
      </c>
      <c r="X9" s="23">
        <v>318113283</v>
      </c>
      <c r="Y9" s="23">
        <v>-16015254</v>
      </c>
      <c r="Z9" s="24">
        <v>-5.03</v>
      </c>
      <c r="AA9" s="25">
        <v>386486390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8048875</v>
      </c>
      <c r="D11" s="21"/>
      <c r="E11" s="22">
        <v>5500000</v>
      </c>
      <c r="F11" s="23">
        <v>7725976</v>
      </c>
      <c r="G11" s="23">
        <v>94593</v>
      </c>
      <c r="H11" s="23">
        <v>448590</v>
      </c>
      <c r="I11" s="23">
        <v>689496</v>
      </c>
      <c r="J11" s="23">
        <v>1232679</v>
      </c>
      <c r="K11" s="23">
        <v>858112</v>
      </c>
      <c r="L11" s="23">
        <v>743814</v>
      </c>
      <c r="M11" s="23">
        <v>851528</v>
      </c>
      <c r="N11" s="23">
        <v>2453454</v>
      </c>
      <c r="O11" s="23">
        <v>1542042</v>
      </c>
      <c r="P11" s="23">
        <v>1577693</v>
      </c>
      <c r="Q11" s="23">
        <v>1316027</v>
      </c>
      <c r="R11" s="23">
        <v>4435762</v>
      </c>
      <c r="S11" s="23"/>
      <c r="T11" s="23"/>
      <c r="U11" s="23"/>
      <c r="V11" s="23"/>
      <c r="W11" s="23">
        <v>8121895</v>
      </c>
      <c r="X11" s="23">
        <v>5661133</v>
      </c>
      <c r="Y11" s="23">
        <v>2460762</v>
      </c>
      <c r="Z11" s="24">
        <v>43.47</v>
      </c>
      <c r="AA11" s="25">
        <v>7725976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-117337590</v>
      </c>
      <c r="D14" s="21"/>
      <c r="E14" s="22">
        <v>-190971600</v>
      </c>
      <c r="F14" s="23">
        <v>-197587380</v>
      </c>
      <c r="G14" s="23">
        <v>-27710149</v>
      </c>
      <c r="H14" s="23">
        <v>-16632709</v>
      </c>
      <c r="I14" s="23">
        <v>43515790</v>
      </c>
      <c r="J14" s="23">
        <v>-827068</v>
      </c>
      <c r="K14" s="23">
        <v>9032160</v>
      </c>
      <c r="L14" s="23">
        <v>-25456770</v>
      </c>
      <c r="M14" s="23">
        <v>-22549140</v>
      </c>
      <c r="N14" s="23">
        <v>-38973750</v>
      </c>
      <c r="O14" s="23">
        <v>-11416387</v>
      </c>
      <c r="P14" s="23">
        <v>36453495</v>
      </c>
      <c r="Q14" s="23">
        <v>-863392</v>
      </c>
      <c r="R14" s="23">
        <v>24173716</v>
      </c>
      <c r="S14" s="23"/>
      <c r="T14" s="23"/>
      <c r="U14" s="23"/>
      <c r="V14" s="23"/>
      <c r="W14" s="23">
        <v>-15627102</v>
      </c>
      <c r="X14" s="23">
        <v>-97509335</v>
      </c>
      <c r="Y14" s="23">
        <v>81882233</v>
      </c>
      <c r="Z14" s="24">
        <v>-83.97</v>
      </c>
      <c r="AA14" s="25">
        <v>-197587380</v>
      </c>
    </row>
    <row r="15" spans="1:27" ht="12.75">
      <c r="A15" s="26" t="s">
        <v>42</v>
      </c>
      <c r="B15" s="20"/>
      <c r="C15" s="21">
        <v>-484314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>
        <v>-123217887</v>
      </c>
      <c r="D16" s="21"/>
      <c r="E16" s="22">
        <v>-118585700</v>
      </c>
      <c r="F16" s="23">
        <v>-205438644</v>
      </c>
      <c r="G16" s="23">
        <v>-1365428</v>
      </c>
      <c r="H16" s="23">
        <v>-3096283</v>
      </c>
      <c r="I16" s="23">
        <v>-6120325</v>
      </c>
      <c r="J16" s="23">
        <v>-10582036</v>
      </c>
      <c r="K16" s="23">
        <v>-9315216</v>
      </c>
      <c r="L16" s="23">
        <v>-14033000</v>
      </c>
      <c r="M16" s="23">
        <v>-8573097</v>
      </c>
      <c r="N16" s="23">
        <v>-31921313</v>
      </c>
      <c r="O16" s="23">
        <v>-7354070</v>
      </c>
      <c r="P16" s="23">
        <v>-52490446</v>
      </c>
      <c r="Q16" s="23">
        <v>-12066394</v>
      </c>
      <c r="R16" s="23">
        <v>-71910910</v>
      </c>
      <c r="S16" s="23"/>
      <c r="T16" s="23"/>
      <c r="U16" s="23"/>
      <c r="V16" s="23"/>
      <c r="W16" s="23">
        <v>-114414259</v>
      </c>
      <c r="X16" s="23">
        <v>-93652349</v>
      </c>
      <c r="Y16" s="23">
        <v>-20761910</v>
      </c>
      <c r="Z16" s="24">
        <v>22.17</v>
      </c>
      <c r="AA16" s="25">
        <v>-205438644</v>
      </c>
    </row>
    <row r="17" spans="1:27" ht="12.75">
      <c r="A17" s="27" t="s">
        <v>44</v>
      </c>
      <c r="B17" s="28"/>
      <c r="C17" s="29">
        <f aca="true" t="shared" si="0" ref="C17:Y17">SUM(C6:C16)</f>
        <v>59951128</v>
      </c>
      <c r="D17" s="29">
        <f>SUM(D6:D16)</f>
        <v>0</v>
      </c>
      <c r="E17" s="30">
        <f t="shared" si="0"/>
        <v>18500000</v>
      </c>
      <c r="F17" s="31">
        <f t="shared" si="0"/>
        <v>-6573598</v>
      </c>
      <c r="G17" s="31">
        <f t="shared" si="0"/>
        <v>85962851</v>
      </c>
      <c r="H17" s="31">
        <f t="shared" si="0"/>
        <v>-18689171</v>
      </c>
      <c r="I17" s="31">
        <f t="shared" si="0"/>
        <v>41441965</v>
      </c>
      <c r="J17" s="31">
        <f t="shared" si="0"/>
        <v>108715645</v>
      </c>
      <c r="K17" s="31">
        <f t="shared" si="0"/>
        <v>1801421</v>
      </c>
      <c r="L17" s="31">
        <f t="shared" si="0"/>
        <v>-33043948</v>
      </c>
      <c r="M17" s="31">
        <f t="shared" si="0"/>
        <v>68925585</v>
      </c>
      <c r="N17" s="31">
        <f t="shared" si="0"/>
        <v>37683058</v>
      </c>
      <c r="O17" s="31">
        <f t="shared" si="0"/>
        <v>-15402146</v>
      </c>
      <c r="P17" s="31">
        <f t="shared" si="0"/>
        <v>-12238823</v>
      </c>
      <c r="Q17" s="31">
        <f t="shared" si="0"/>
        <v>62011650</v>
      </c>
      <c r="R17" s="31">
        <f t="shared" si="0"/>
        <v>34370681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180769384</v>
      </c>
      <c r="X17" s="31">
        <f t="shared" si="0"/>
        <v>133217186</v>
      </c>
      <c r="Y17" s="31">
        <f t="shared" si="0"/>
        <v>47552198</v>
      </c>
      <c r="Z17" s="32">
        <f>+IF(X17&lt;&gt;0,+(Y17/X17)*100,0)</f>
        <v>35.6952428044832</v>
      </c>
      <c r="AA17" s="33">
        <f>SUM(AA6:AA16)</f>
        <v>-6573598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11246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-144000000</v>
      </c>
      <c r="H24" s="23">
        <v>28000000</v>
      </c>
      <c r="I24" s="23">
        <v>-36000000</v>
      </c>
      <c r="J24" s="23">
        <v>-152000000</v>
      </c>
      <c r="K24" s="23">
        <v>28000000</v>
      </c>
      <c r="L24" s="23">
        <v>28000000</v>
      </c>
      <c r="M24" s="23">
        <v>-44000000</v>
      </c>
      <c r="N24" s="23">
        <v>12000000</v>
      </c>
      <c r="O24" s="23">
        <v>32000000</v>
      </c>
      <c r="P24" s="23">
        <v>-16000000</v>
      </c>
      <c r="Q24" s="23">
        <v>-76000000</v>
      </c>
      <c r="R24" s="23">
        <v>-60000000</v>
      </c>
      <c r="S24" s="23"/>
      <c r="T24" s="23"/>
      <c r="U24" s="23"/>
      <c r="V24" s="23"/>
      <c r="W24" s="23">
        <v>-200000000</v>
      </c>
      <c r="X24" s="23">
        <v>-84000000</v>
      </c>
      <c r="Y24" s="23">
        <v>-116000000</v>
      </c>
      <c r="Z24" s="24">
        <v>138.1</v>
      </c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-2208938</v>
      </c>
      <c r="D26" s="21"/>
      <c r="E26" s="22">
        <v>-16500000</v>
      </c>
      <c r="F26" s="23">
        <v>-12100000</v>
      </c>
      <c r="G26" s="23">
        <v>-30588</v>
      </c>
      <c r="H26" s="23"/>
      <c r="I26" s="23">
        <v>-66120</v>
      </c>
      <c r="J26" s="23">
        <v>-96708</v>
      </c>
      <c r="K26" s="23">
        <v>-25508</v>
      </c>
      <c r="L26" s="23">
        <v>-126850</v>
      </c>
      <c r="M26" s="23">
        <v>-1334188</v>
      </c>
      <c r="N26" s="23">
        <v>-1486546</v>
      </c>
      <c r="O26" s="23">
        <v>769</v>
      </c>
      <c r="P26" s="23">
        <v>-480031</v>
      </c>
      <c r="Q26" s="23">
        <v>-1411377</v>
      </c>
      <c r="R26" s="23">
        <v>-1890639</v>
      </c>
      <c r="S26" s="23"/>
      <c r="T26" s="23"/>
      <c r="U26" s="23"/>
      <c r="V26" s="23"/>
      <c r="W26" s="23">
        <v>-3473893</v>
      </c>
      <c r="X26" s="23">
        <v>-6233254</v>
      </c>
      <c r="Y26" s="23">
        <v>2759361</v>
      </c>
      <c r="Z26" s="24">
        <v>-44.27</v>
      </c>
      <c r="AA26" s="25">
        <v>-12100000</v>
      </c>
    </row>
    <row r="27" spans="1:27" ht="12.75">
      <c r="A27" s="27" t="s">
        <v>51</v>
      </c>
      <c r="B27" s="28"/>
      <c r="C27" s="29">
        <f aca="true" t="shared" si="1" ref="C27:Y27">SUM(C21:C26)</f>
        <v>-2197692</v>
      </c>
      <c r="D27" s="29">
        <f>SUM(D21:D26)</f>
        <v>0</v>
      </c>
      <c r="E27" s="30">
        <f t="shared" si="1"/>
        <v>-16500000</v>
      </c>
      <c r="F27" s="31">
        <f t="shared" si="1"/>
        <v>-12100000</v>
      </c>
      <c r="G27" s="31">
        <f t="shared" si="1"/>
        <v>-144030588</v>
      </c>
      <c r="H27" s="31">
        <f t="shared" si="1"/>
        <v>28000000</v>
      </c>
      <c r="I27" s="31">
        <f t="shared" si="1"/>
        <v>-36066120</v>
      </c>
      <c r="J27" s="31">
        <f t="shared" si="1"/>
        <v>-152096708</v>
      </c>
      <c r="K27" s="31">
        <f t="shared" si="1"/>
        <v>27974492</v>
      </c>
      <c r="L27" s="31">
        <f t="shared" si="1"/>
        <v>27873150</v>
      </c>
      <c r="M27" s="31">
        <f t="shared" si="1"/>
        <v>-45334188</v>
      </c>
      <c r="N27" s="31">
        <f t="shared" si="1"/>
        <v>10513454</v>
      </c>
      <c r="O27" s="31">
        <f t="shared" si="1"/>
        <v>32000769</v>
      </c>
      <c r="P27" s="31">
        <f t="shared" si="1"/>
        <v>-16480031</v>
      </c>
      <c r="Q27" s="31">
        <f t="shared" si="1"/>
        <v>-77411377</v>
      </c>
      <c r="R27" s="31">
        <f t="shared" si="1"/>
        <v>-61890639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-203473893</v>
      </c>
      <c r="X27" s="31">
        <f t="shared" si="1"/>
        <v>-90233254</v>
      </c>
      <c r="Y27" s="31">
        <f t="shared" si="1"/>
        <v>-113240639</v>
      </c>
      <c r="Z27" s="32">
        <f>+IF(X27&lt;&gt;0,+(Y27/X27)*100,0)</f>
        <v>125.4976784944495</v>
      </c>
      <c r="AA27" s="33">
        <f>SUM(AA21:AA26)</f>
        <v>-12100000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-4104383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-4104383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53649053</v>
      </c>
      <c r="D38" s="35">
        <f>+D17+D27+D36</f>
        <v>0</v>
      </c>
      <c r="E38" s="36">
        <f t="shared" si="3"/>
        <v>2000000</v>
      </c>
      <c r="F38" s="37">
        <f t="shared" si="3"/>
        <v>-18673598</v>
      </c>
      <c r="G38" s="37">
        <f t="shared" si="3"/>
        <v>-58067737</v>
      </c>
      <c r="H38" s="37">
        <f t="shared" si="3"/>
        <v>9310829</v>
      </c>
      <c r="I38" s="37">
        <f t="shared" si="3"/>
        <v>5375845</v>
      </c>
      <c r="J38" s="37">
        <f t="shared" si="3"/>
        <v>-43381063</v>
      </c>
      <c r="K38" s="37">
        <f t="shared" si="3"/>
        <v>29775913</v>
      </c>
      <c r="L38" s="37">
        <f t="shared" si="3"/>
        <v>-5170798</v>
      </c>
      <c r="M38" s="37">
        <f t="shared" si="3"/>
        <v>23591397</v>
      </c>
      <c r="N38" s="37">
        <f t="shared" si="3"/>
        <v>48196512</v>
      </c>
      <c r="O38" s="37">
        <f t="shared" si="3"/>
        <v>16598623</v>
      </c>
      <c r="P38" s="37">
        <f t="shared" si="3"/>
        <v>-28718854</v>
      </c>
      <c r="Q38" s="37">
        <f t="shared" si="3"/>
        <v>-15399727</v>
      </c>
      <c r="R38" s="37">
        <f t="shared" si="3"/>
        <v>-27519958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-22704509</v>
      </c>
      <c r="X38" s="37">
        <f t="shared" si="3"/>
        <v>42983932</v>
      </c>
      <c r="Y38" s="37">
        <f t="shared" si="3"/>
        <v>-65688441</v>
      </c>
      <c r="Z38" s="38">
        <f>+IF(X38&lt;&gt;0,+(Y38/X38)*100,0)</f>
        <v>-152.82092154807987</v>
      </c>
      <c r="AA38" s="39">
        <f>+AA17+AA27+AA36</f>
        <v>-18673598</v>
      </c>
    </row>
    <row r="39" spans="1:27" ht="12.75">
      <c r="A39" s="26" t="s">
        <v>59</v>
      </c>
      <c r="B39" s="20"/>
      <c r="C39" s="35">
        <v>30995199</v>
      </c>
      <c r="D39" s="35"/>
      <c r="E39" s="36">
        <v>60346000</v>
      </c>
      <c r="F39" s="37">
        <v>84636124</v>
      </c>
      <c r="G39" s="37">
        <v>84363124</v>
      </c>
      <c r="H39" s="37">
        <v>26295387</v>
      </c>
      <c r="I39" s="37">
        <v>35606216</v>
      </c>
      <c r="J39" s="37">
        <v>84363124</v>
      </c>
      <c r="K39" s="37">
        <v>40982061</v>
      </c>
      <c r="L39" s="37">
        <v>70757974</v>
      </c>
      <c r="M39" s="37">
        <v>65587176</v>
      </c>
      <c r="N39" s="37">
        <v>40982061</v>
      </c>
      <c r="O39" s="37">
        <v>89178573</v>
      </c>
      <c r="P39" s="37">
        <v>105777196</v>
      </c>
      <c r="Q39" s="37">
        <v>77058342</v>
      </c>
      <c r="R39" s="37">
        <v>89178573</v>
      </c>
      <c r="S39" s="37"/>
      <c r="T39" s="37"/>
      <c r="U39" s="37"/>
      <c r="V39" s="37"/>
      <c r="W39" s="37">
        <v>84363124</v>
      </c>
      <c r="X39" s="37">
        <v>84636124</v>
      </c>
      <c r="Y39" s="37">
        <v>-273000</v>
      </c>
      <c r="Z39" s="38">
        <v>-0.32</v>
      </c>
      <c r="AA39" s="39">
        <v>84636124</v>
      </c>
    </row>
    <row r="40" spans="1:27" ht="12.75">
      <c r="A40" s="45" t="s">
        <v>60</v>
      </c>
      <c r="B40" s="46"/>
      <c r="C40" s="47">
        <v>84644252</v>
      </c>
      <c r="D40" s="47"/>
      <c r="E40" s="48">
        <v>62346000</v>
      </c>
      <c r="F40" s="49">
        <v>65962526</v>
      </c>
      <c r="G40" s="49">
        <v>26295387</v>
      </c>
      <c r="H40" s="49">
        <v>35606216</v>
      </c>
      <c r="I40" s="49">
        <v>40982061</v>
      </c>
      <c r="J40" s="49">
        <v>40982061</v>
      </c>
      <c r="K40" s="49">
        <v>70757974</v>
      </c>
      <c r="L40" s="49">
        <v>65587176</v>
      </c>
      <c r="M40" s="49">
        <v>89178573</v>
      </c>
      <c r="N40" s="49">
        <v>89178573</v>
      </c>
      <c r="O40" s="49">
        <v>105777196</v>
      </c>
      <c r="P40" s="49">
        <v>77058342</v>
      </c>
      <c r="Q40" s="49">
        <v>61658615</v>
      </c>
      <c r="R40" s="49">
        <v>61658615</v>
      </c>
      <c r="S40" s="49"/>
      <c r="T40" s="49"/>
      <c r="U40" s="49"/>
      <c r="V40" s="49"/>
      <c r="W40" s="49">
        <v>61658615</v>
      </c>
      <c r="X40" s="49">
        <v>127620056</v>
      </c>
      <c r="Y40" s="49">
        <v>-65961441</v>
      </c>
      <c r="Z40" s="50">
        <v>-51.69</v>
      </c>
      <c r="AA40" s="51">
        <v>65962526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65023400</v>
      </c>
      <c r="F6" s="23">
        <v>65023400</v>
      </c>
      <c r="G6" s="23">
        <v>72119183</v>
      </c>
      <c r="H6" s="23">
        <v>14573324</v>
      </c>
      <c r="I6" s="23">
        <v>-65774123</v>
      </c>
      <c r="J6" s="23">
        <v>20918384</v>
      </c>
      <c r="K6" s="23">
        <v>13691104</v>
      </c>
      <c r="L6" s="23">
        <v>5451581</v>
      </c>
      <c r="M6" s="23">
        <v>5686966</v>
      </c>
      <c r="N6" s="23">
        <v>24829651</v>
      </c>
      <c r="O6" s="23">
        <v>9181478</v>
      </c>
      <c r="P6" s="23">
        <v>4712799</v>
      </c>
      <c r="Q6" s="23">
        <v>2485078</v>
      </c>
      <c r="R6" s="23">
        <v>16379355</v>
      </c>
      <c r="S6" s="23"/>
      <c r="T6" s="23"/>
      <c r="U6" s="23"/>
      <c r="V6" s="23"/>
      <c r="W6" s="23">
        <v>62127390</v>
      </c>
      <c r="X6" s="23">
        <v>48767553</v>
      </c>
      <c r="Y6" s="23">
        <v>13359837</v>
      </c>
      <c r="Z6" s="24">
        <v>27.39</v>
      </c>
      <c r="AA6" s="25">
        <v>65023400</v>
      </c>
    </row>
    <row r="7" spans="1:27" ht="12.75">
      <c r="A7" s="26" t="s">
        <v>34</v>
      </c>
      <c r="B7" s="20"/>
      <c r="C7" s="21"/>
      <c r="D7" s="21"/>
      <c r="E7" s="22">
        <v>258516984</v>
      </c>
      <c r="F7" s="23">
        <v>258516984</v>
      </c>
      <c r="G7" s="23">
        <v>18182416</v>
      </c>
      <c r="H7" s="23">
        <v>-148952990</v>
      </c>
      <c r="I7" s="23">
        <v>3726525</v>
      </c>
      <c r="J7" s="23">
        <v>-127044049</v>
      </c>
      <c r="K7" s="23">
        <v>35140217</v>
      </c>
      <c r="L7" s="23">
        <v>19116930</v>
      </c>
      <c r="M7" s="23">
        <v>199127756</v>
      </c>
      <c r="N7" s="23">
        <v>253384903</v>
      </c>
      <c r="O7" s="23">
        <v>17324097</v>
      </c>
      <c r="P7" s="23">
        <v>19476219</v>
      </c>
      <c r="Q7" s="23">
        <v>17969683</v>
      </c>
      <c r="R7" s="23">
        <v>54769999</v>
      </c>
      <c r="S7" s="23"/>
      <c r="T7" s="23"/>
      <c r="U7" s="23"/>
      <c r="V7" s="23"/>
      <c r="W7" s="23">
        <v>181110853</v>
      </c>
      <c r="X7" s="23">
        <v>193887738</v>
      </c>
      <c r="Y7" s="23">
        <v>-12776885</v>
      </c>
      <c r="Z7" s="24">
        <v>-6.59</v>
      </c>
      <c r="AA7" s="25">
        <v>258516984</v>
      </c>
    </row>
    <row r="8" spans="1:27" ht="12.75">
      <c r="A8" s="26" t="s">
        <v>35</v>
      </c>
      <c r="B8" s="20"/>
      <c r="C8" s="21"/>
      <c r="D8" s="21"/>
      <c r="E8" s="22">
        <v>29035992</v>
      </c>
      <c r="F8" s="23">
        <v>29035992</v>
      </c>
      <c r="G8" s="23">
        <v>576533</v>
      </c>
      <c r="H8" s="23">
        <v>-10122069</v>
      </c>
      <c r="I8" s="23">
        <v>1125906</v>
      </c>
      <c r="J8" s="23">
        <v>-8419630</v>
      </c>
      <c r="K8" s="23">
        <v>707739</v>
      </c>
      <c r="L8" s="23">
        <v>1202242</v>
      </c>
      <c r="M8" s="23">
        <v>11196113</v>
      </c>
      <c r="N8" s="23">
        <v>13106094</v>
      </c>
      <c r="O8" s="23">
        <v>564370</v>
      </c>
      <c r="P8" s="23">
        <v>399250</v>
      </c>
      <c r="Q8" s="23">
        <v>317014</v>
      </c>
      <c r="R8" s="23">
        <v>1280634</v>
      </c>
      <c r="S8" s="23"/>
      <c r="T8" s="23"/>
      <c r="U8" s="23"/>
      <c r="V8" s="23"/>
      <c r="W8" s="23">
        <v>5967098</v>
      </c>
      <c r="X8" s="23">
        <v>21776994</v>
      </c>
      <c r="Y8" s="23">
        <v>-15809896</v>
      </c>
      <c r="Z8" s="24">
        <v>-72.6</v>
      </c>
      <c r="AA8" s="25">
        <v>29035992</v>
      </c>
    </row>
    <row r="9" spans="1:27" ht="12.75">
      <c r="A9" s="26" t="s">
        <v>36</v>
      </c>
      <c r="B9" s="20"/>
      <c r="C9" s="21"/>
      <c r="D9" s="21"/>
      <c r="E9" s="22">
        <v>75873996</v>
      </c>
      <c r="F9" s="23">
        <v>75873996</v>
      </c>
      <c r="G9" s="23">
        <v>9942205</v>
      </c>
      <c r="H9" s="23">
        <v>-28118563</v>
      </c>
      <c r="I9" s="23"/>
      <c r="J9" s="23">
        <v>-18176358</v>
      </c>
      <c r="K9" s="23"/>
      <c r="L9" s="23"/>
      <c r="M9" s="23">
        <v>49369563</v>
      </c>
      <c r="N9" s="23">
        <v>49369563</v>
      </c>
      <c r="O9" s="23"/>
      <c r="P9" s="23"/>
      <c r="Q9" s="23"/>
      <c r="R9" s="23"/>
      <c r="S9" s="23"/>
      <c r="T9" s="23"/>
      <c r="U9" s="23"/>
      <c r="V9" s="23"/>
      <c r="W9" s="23">
        <v>31193205</v>
      </c>
      <c r="X9" s="23">
        <v>56905497</v>
      </c>
      <c r="Y9" s="23">
        <v>-25712292</v>
      </c>
      <c r="Z9" s="24">
        <v>-45.18</v>
      </c>
      <c r="AA9" s="25">
        <v>75873996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>
        <v>20452796</v>
      </c>
      <c r="H10" s="23"/>
      <c r="I10" s="23"/>
      <c r="J10" s="23">
        <v>20452796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20452796</v>
      </c>
      <c r="X10" s="23"/>
      <c r="Y10" s="23">
        <v>20452796</v>
      </c>
      <c r="Z10" s="24"/>
      <c r="AA10" s="25"/>
    </row>
    <row r="11" spans="1:27" ht="12.75">
      <c r="A11" s="26" t="s">
        <v>38</v>
      </c>
      <c r="B11" s="20"/>
      <c r="C11" s="21"/>
      <c r="D11" s="21"/>
      <c r="E11" s="22">
        <v>26638992</v>
      </c>
      <c r="F11" s="23">
        <v>26638992</v>
      </c>
      <c r="G11" s="23">
        <v>2626846</v>
      </c>
      <c r="H11" s="23">
        <v>-21598433</v>
      </c>
      <c r="I11" s="23">
        <v>76817</v>
      </c>
      <c r="J11" s="23">
        <v>-18894770</v>
      </c>
      <c r="K11" s="23">
        <v>5470367</v>
      </c>
      <c r="L11" s="23">
        <v>2894024</v>
      </c>
      <c r="M11" s="23">
        <v>29742508</v>
      </c>
      <c r="N11" s="23">
        <v>38106899</v>
      </c>
      <c r="O11" s="23">
        <v>2915909</v>
      </c>
      <c r="P11" s="23">
        <v>2757565</v>
      </c>
      <c r="Q11" s="23">
        <v>2539403</v>
      </c>
      <c r="R11" s="23">
        <v>8212877</v>
      </c>
      <c r="S11" s="23"/>
      <c r="T11" s="23"/>
      <c r="U11" s="23"/>
      <c r="V11" s="23"/>
      <c r="W11" s="23">
        <v>27425006</v>
      </c>
      <c r="X11" s="23">
        <v>19979244</v>
      </c>
      <c r="Y11" s="23">
        <v>7445762</v>
      </c>
      <c r="Z11" s="24">
        <v>37.27</v>
      </c>
      <c r="AA11" s="25">
        <v>26638992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-448548996</v>
      </c>
      <c r="F14" s="23">
        <v>-448548996</v>
      </c>
      <c r="G14" s="23">
        <v>-41321140</v>
      </c>
      <c r="H14" s="23">
        <v>-231777019</v>
      </c>
      <c r="I14" s="23">
        <v>-20109466</v>
      </c>
      <c r="J14" s="23">
        <v>-293207625</v>
      </c>
      <c r="K14" s="23">
        <v>-36173217</v>
      </c>
      <c r="L14" s="23">
        <v>-35278744</v>
      </c>
      <c r="M14" s="23">
        <v>-103693201</v>
      </c>
      <c r="N14" s="23">
        <v>-175145162</v>
      </c>
      <c r="O14" s="23">
        <v>-22254572</v>
      </c>
      <c r="P14" s="23">
        <v>-28045795</v>
      </c>
      <c r="Q14" s="23">
        <v>-34333837</v>
      </c>
      <c r="R14" s="23">
        <v>-84634204</v>
      </c>
      <c r="S14" s="23"/>
      <c r="T14" s="23"/>
      <c r="U14" s="23"/>
      <c r="V14" s="23"/>
      <c r="W14" s="23">
        <v>-552986991</v>
      </c>
      <c r="X14" s="23">
        <v>-336411747</v>
      </c>
      <c r="Y14" s="23">
        <v>-216575244</v>
      </c>
      <c r="Z14" s="24">
        <v>64.38</v>
      </c>
      <c r="AA14" s="25">
        <v>-448548996</v>
      </c>
    </row>
    <row r="15" spans="1:27" ht="12.75">
      <c r="A15" s="26" t="s">
        <v>42</v>
      </c>
      <c r="B15" s="20"/>
      <c r="C15" s="21"/>
      <c r="D15" s="21"/>
      <c r="E15" s="22">
        <v>-2587992</v>
      </c>
      <c r="F15" s="23">
        <v>-2587992</v>
      </c>
      <c r="G15" s="23"/>
      <c r="H15" s="23"/>
      <c r="I15" s="23"/>
      <c r="J15" s="23"/>
      <c r="K15" s="23">
        <v>-732254</v>
      </c>
      <c r="L15" s="23"/>
      <c r="M15" s="23"/>
      <c r="N15" s="23">
        <v>-732254</v>
      </c>
      <c r="O15" s="23">
        <v>-455925</v>
      </c>
      <c r="P15" s="23"/>
      <c r="Q15" s="23"/>
      <c r="R15" s="23">
        <v>-455925</v>
      </c>
      <c r="S15" s="23"/>
      <c r="T15" s="23"/>
      <c r="U15" s="23"/>
      <c r="V15" s="23"/>
      <c r="W15" s="23">
        <v>-1188179</v>
      </c>
      <c r="X15" s="23">
        <v>-1940994</v>
      </c>
      <c r="Y15" s="23">
        <v>752815</v>
      </c>
      <c r="Z15" s="24">
        <v>-38.79</v>
      </c>
      <c r="AA15" s="25">
        <v>-2587992</v>
      </c>
    </row>
    <row r="16" spans="1:27" ht="12.75">
      <c r="A16" s="26" t="s">
        <v>43</v>
      </c>
      <c r="B16" s="20"/>
      <c r="C16" s="21"/>
      <c r="D16" s="21"/>
      <c r="E16" s="22">
        <v>-3939996</v>
      </c>
      <c r="F16" s="23">
        <v>-3939996</v>
      </c>
      <c r="G16" s="23"/>
      <c r="H16" s="23"/>
      <c r="I16" s="23"/>
      <c r="J16" s="23"/>
      <c r="K16" s="23">
        <v>-59995</v>
      </c>
      <c r="L16" s="23">
        <v>-324753</v>
      </c>
      <c r="M16" s="23"/>
      <c r="N16" s="23">
        <v>-384748</v>
      </c>
      <c r="O16" s="23">
        <v>-116358</v>
      </c>
      <c r="P16" s="23">
        <v>-240091</v>
      </c>
      <c r="Q16" s="23">
        <v>-57033</v>
      </c>
      <c r="R16" s="23">
        <v>-413482</v>
      </c>
      <c r="S16" s="23"/>
      <c r="T16" s="23"/>
      <c r="U16" s="23"/>
      <c r="V16" s="23"/>
      <c r="W16" s="23">
        <v>-798230</v>
      </c>
      <c r="X16" s="23">
        <v>-2954997</v>
      </c>
      <c r="Y16" s="23">
        <v>2156767</v>
      </c>
      <c r="Z16" s="24">
        <v>-72.99</v>
      </c>
      <c r="AA16" s="25">
        <v>-3939996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12380</v>
      </c>
      <c r="F17" s="31">
        <f t="shared" si="0"/>
        <v>12380</v>
      </c>
      <c r="G17" s="31">
        <f t="shared" si="0"/>
        <v>82578839</v>
      </c>
      <c r="H17" s="31">
        <f t="shared" si="0"/>
        <v>-425995750</v>
      </c>
      <c r="I17" s="31">
        <f t="shared" si="0"/>
        <v>-80954341</v>
      </c>
      <c r="J17" s="31">
        <f t="shared" si="0"/>
        <v>-424371252</v>
      </c>
      <c r="K17" s="31">
        <f t="shared" si="0"/>
        <v>18043961</v>
      </c>
      <c r="L17" s="31">
        <f t="shared" si="0"/>
        <v>-6938720</v>
      </c>
      <c r="M17" s="31">
        <f t="shared" si="0"/>
        <v>191429705</v>
      </c>
      <c r="N17" s="31">
        <f t="shared" si="0"/>
        <v>202534946</v>
      </c>
      <c r="O17" s="31">
        <f t="shared" si="0"/>
        <v>7158999</v>
      </c>
      <c r="P17" s="31">
        <f t="shared" si="0"/>
        <v>-940053</v>
      </c>
      <c r="Q17" s="31">
        <f t="shared" si="0"/>
        <v>-11079692</v>
      </c>
      <c r="R17" s="31">
        <f t="shared" si="0"/>
        <v>-4860746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-226697052</v>
      </c>
      <c r="X17" s="31">
        <f t="shared" si="0"/>
        <v>9288</v>
      </c>
      <c r="Y17" s="31">
        <f t="shared" si="0"/>
        <v>-226706340</v>
      </c>
      <c r="Z17" s="32">
        <f>+IF(X17&lt;&gt;0,+(Y17/X17)*100,0)</f>
        <v>-2440852.067183463</v>
      </c>
      <c r="AA17" s="33">
        <f>SUM(AA6:AA16)</f>
        <v>12380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-6996</v>
      </c>
      <c r="F21" s="23">
        <v>-6996</v>
      </c>
      <c r="G21" s="40">
        <v>10181</v>
      </c>
      <c r="H21" s="40">
        <v>20382</v>
      </c>
      <c r="I21" s="40">
        <v>2868</v>
      </c>
      <c r="J21" s="23">
        <v>33431</v>
      </c>
      <c r="K21" s="40"/>
      <c r="L21" s="40"/>
      <c r="M21" s="23"/>
      <c r="N21" s="40"/>
      <c r="O21" s="40"/>
      <c r="P21" s="40">
        <v>7838</v>
      </c>
      <c r="Q21" s="23"/>
      <c r="R21" s="40">
        <v>7838</v>
      </c>
      <c r="S21" s="40"/>
      <c r="T21" s="23"/>
      <c r="U21" s="40"/>
      <c r="V21" s="40"/>
      <c r="W21" s="40">
        <v>41269</v>
      </c>
      <c r="X21" s="23">
        <v>-5247</v>
      </c>
      <c r="Y21" s="40">
        <v>46516</v>
      </c>
      <c r="Z21" s="41">
        <v>-886.53</v>
      </c>
      <c r="AA21" s="42">
        <v>-6996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/>
      <c r="G26" s="23">
        <v>-659520</v>
      </c>
      <c r="H26" s="23"/>
      <c r="I26" s="23"/>
      <c r="J26" s="23">
        <v>-659520</v>
      </c>
      <c r="K26" s="23">
        <v>-26559</v>
      </c>
      <c r="L26" s="23">
        <v>-118390</v>
      </c>
      <c r="M26" s="23"/>
      <c r="N26" s="23">
        <v>-144949</v>
      </c>
      <c r="O26" s="23"/>
      <c r="P26" s="23">
        <v>-858041</v>
      </c>
      <c r="Q26" s="23"/>
      <c r="R26" s="23">
        <v>-858041</v>
      </c>
      <c r="S26" s="23"/>
      <c r="T26" s="23"/>
      <c r="U26" s="23"/>
      <c r="V26" s="23"/>
      <c r="W26" s="23">
        <v>-1662510</v>
      </c>
      <c r="X26" s="23"/>
      <c r="Y26" s="23">
        <v>-1662510</v>
      </c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-6996</v>
      </c>
      <c r="F27" s="31">
        <f t="shared" si="1"/>
        <v>-6996</v>
      </c>
      <c r="G27" s="31">
        <f t="shared" si="1"/>
        <v>-649339</v>
      </c>
      <c r="H27" s="31">
        <f t="shared" si="1"/>
        <v>20382</v>
      </c>
      <c r="I27" s="31">
        <f t="shared" si="1"/>
        <v>2868</v>
      </c>
      <c r="J27" s="31">
        <f t="shared" si="1"/>
        <v>-626089</v>
      </c>
      <c r="K27" s="31">
        <f t="shared" si="1"/>
        <v>-26559</v>
      </c>
      <c r="L27" s="31">
        <f t="shared" si="1"/>
        <v>-118390</v>
      </c>
      <c r="M27" s="31">
        <f t="shared" si="1"/>
        <v>0</v>
      </c>
      <c r="N27" s="31">
        <f t="shared" si="1"/>
        <v>-144949</v>
      </c>
      <c r="O27" s="31">
        <f t="shared" si="1"/>
        <v>0</v>
      </c>
      <c r="P27" s="31">
        <f t="shared" si="1"/>
        <v>-850203</v>
      </c>
      <c r="Q27" s="31">
        <f t="shared" si="1"/>
        <v>0</v>
      </c>
      <c r="R27" s="31">
        <f t="shared" si="1"/>
        <v>-850203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-1621241</v>
      </c>
      <c r="X27" s="31">
        <f t="shared" si="1"/>
        <v>-5247</v>
      </c>
      <c r="Y27" s="31">
        <f t="shared" si="1"/>
        <v>-1615994</v>
      </c>
      <c r="Z27" s="32">
        <f>+IF(X27&lt;&gt;0,+(Y27/X27)*100,0)</f>
        <v>30798.43720221079</v>
      </c>
      <c r="AA27" s="33">
        <f>SUM(AA21:AA26)</f>
        <v>-6996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5384</v>
      </c>
      <c r="F38" s="37">
        <f t="shared" si="3"/>
        <v>5384</v>
      </c>
      <c r="G38" s="37">
        <f t="shared" si="3"/>
        <v>81929500</v>
      </c>
      <c r="H38" s="37">
        <f t="shared" si="3"/>
        <v>-425975368</v>
      </c>
      <c r="I38" s="37">
        <f t="shared" si="3"/>
        <v>-80951473</v>
      </c>
      <c r="J38" s="37">
        <f t="shared" si="3"/>
        <v>-424997341</v>
      </c>
      <c r="K38" s="37">
        <f t="shared" si="3"/>
        <v>18017402</v>
      </c>
      <c r="L38" s="37">
        <f t="shared" si="3"/>
        <v>-7057110</v>
      </c>
      <c r="M38" s="37">
        <f t="shared" si="3"/>
        <v>191429705</v>
      </c>
      <c r="N38" s="37">
        <f t="shared" si="3"/>
        <v>202389997</v>
      </c>
      <c r="O38" s="37">
        <f t="shared" si="3"/>
        <v>7158999</v>
      </c>
      <c r="P38" s="37">
        <f t="shared" si="3"/>
        <v>-1790256</v>
      </c>
      <c r="Q38" s="37">
        <f t="shared" si="3"/>
        <v>-11079692</v>
      </c>
      <c r="R38" s="37">
        <f t="shared" si="3"/>
        <v>-5710949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-228318293</v>
      </c>
      <c r="X38" s="37">
        <f t="shared" si="3"/>
        <v>4041</v>
      </c>
      <c r="Y38" s="37">
        <f t="shared" si="3"/>
        <v>-228322334</v>
      </c>
      <c r="Z38" s="38">
        <f>+IF(X38&lt;&gt;0,+(Y38/X38)*100,0)</f>
        <v>-5650144.370205395</v>
      </c>
      <c r="AA38" s="39">
        <f>+AA17+AA27+AA36</f>
        <v>5384</v>
      </c>
    </row>
    <row r="39" spans="1:27" ht="12.75">
      <c r="A39" s="26" t="s">
        <v>59</v>
      </c>
      <c r="B39" s="20"/>
      <c r="C39" s="35"/>
      <c r="D39" s="35"/>
      <c r="E39" s="36">
        <v>25051000</v>
      </c>
      <c r="F39" s="37">
        <v>25051000</v>
      </c>
      <c r="G39" s="37">
        <v>29421048</v>
      </c>
      <c r="H39" s="37">
        <v>111350548</v>
      </c>
      <c r="I39" s="37">
        <v>-314624820</v>
      </c>
      <c r="J39" s="37">
        <v>29421048</v>
      </c>
      <c r="K39" s="37">
        <v>-395576293</v>
      </c>
      <c r="L39" s="37">
        <v>-377558891</v>
      </c>
      <c r="M39" s="37">
        <v>-384616001</v>
      </c>
      <c r="N39" s="37">
        <v>-395576293</v>
      </c>
      <c r="O39" s="37">
        <v>-193186296</v>
      </c>
      <c r="P39" s="37">
        <v>-186027297</v>
      </c>
      <c r="Q39" s="37">
        <v>-187817553</v>
      </c>
      <c r="R39" s="37">
        <v>-193186296</v>
      </c>
      <c r="S39" s="37"/>
      <c r="T39" s="37"/>
      <c r="U39" s="37"/>
      <c r="V39" s="37"/>
      <c r="W39" s="37">
        <v>29421048</v>
      </c>
      <c r="X39" s="37">
        <v>25051000</v>
      </c>
      <c r="Y39" s="37">
        <v>4370048</v>
      </c>
      <c r="Z39" s="38">
        <v>17.44</v>
      </c>
      <c r="AA39" s="39">
        <v>25051000</v>
      </c>
    </row>
    <row r="40" spans="1:27" ht="12.75">
      <c r="A40" s="45" t="s">
        <v>60</v>
      </c>
      <c r="B40" s="46"/>
      <c r="C40" s="47"/>
      <c r="D40" s="47"/>
      <c r="E40" s="48">
        <v>25056384</v>
      </c>
      <c r="F40" s="49">
        <v>25056384</v>
      </c>
      <c r="G40" s="49">
        <v>111350548</v>
      </c>
      <c r="H40" s="49">
        <v>-314624820</v>
      </c>
      <c r="I40" s="49">
        <v>-395576293</v>
      </c>
      <c r="J40" s="49">
        <v>-395576293</v>
      </c>
      <c r="K40" s="49">
        <v>-377558891</v>
      </c>
      <c r="L40" s="49">
        <v>-384616001</v>
      </c>
      <c r="M40" s="49">
        <v>-193186296</v>
      </c>
      <c r="N40" s="49">
        <v>-193186296</v>
      </c>
      <c r="O40" s="49">
        <v>-186027297</v>
      </c>
      <c r="P40" s="49">
        <v>-187817553</v>
      </c>
      <c r="Q40" s="49">
        <v>-198897245</v>
      </c>
      <c r="R40" s="49">
        <v>-198897245</v>
      </c>
      <c r="S40" s="49"/>
      <c r="T40" s="49"/>
      <c r="U40" s="49"/>
      <c r="V40" s="49"/>
      <c r="W40" s="49">
        <v>-198897245</v>
      </c>
      <c r="X40" s="49">
        <v>25055041</v>
      </c>
      <c r="Y40" s="49">
        <v>-223952286</v>
      </c>
      <c r="Z40" s="50">
        <v>-893.84</v>
      </c>
      <c r="AA40" s="51">
        <v>25056384</v>
      </c>
    </row>
    <row r="41" spans="1:27" ht="12.75">
      <c r="A41" s="52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2017-05-05T07:39:33Z</dcterms:created>
  <dcterms:modified xsi:type="dcterms:W3CDTF">2017-05-05T07:39:33Z</dcterms:modified>
  <cp:category/>
  <cp:version/>
  <cp:contentType/>
  <cp:contentStatus/>
</cp:coreProperties>
</file>