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PT" sheetId="1" r:id="rId1"/>
    <sheet name="WC011" sheetId="2" r:id="rId2"/>
    <sheet name="WC012" sheetId="3" r:id="rId3"/>
    <sheet name="WC013" sheetId="4" r:id="rId4"/>
    <sheet name="WC014" sheetId="5" r:id="rId5"/>
    <sheet name="WC015" sheetId="6" r:id="rId6"/>
    <sheet name="DC1" sheetId="7" r:id="rId7"/>
    <sheet name="WC022" sheetId="8" r:id="rId8"/>
    <sheet name="WC023" sheetId="9" r:id="rId9"/>
    <sheet name="WC024" sheetId="10" r:id="rId10"/>
    <sheet name="WC025" sheetId="11" r:id="rId11"/>
    <sheet name="WC026" sheetId="12" r:id="rId12"/>
    <sheet name="DC2" sheetId="13" r:id="rId13"/>
    <sheet name="WC031" sheetId="14" r:id="rId14"/>
    <sheet name="WC032" sheetId="15" r:id="rId15"/>
    <sheet name="WC033" sheetId="16" r:id="rId16"/>
    <sheet name="WC034" sheetId="17" r:id="rId17"/>
    <sheet name="DC3" sheetId="18" r:id="rId18"/>
    <sheet name="WC041" sheetId="19" r:id="rId19"/>
    <sheet name="WC042" sheetId="20" r:id="rId20"/>
    <sheet name="WC043" sheetId="21" r:id="rId21"/>
    <sheet name="WC044" sheetId="22" r:id="rId22"/>
    <sheet name="WC045" sheetId="23" r:id="rId23"/>
    <sheet name="WC047" sheetId="24" r:id="rId24"/>
    <sheet name="WC048" sheetId="25" r:id="rId25"/>
    <sheet name="DC4" sheetId="26" r:id="rId26"/>
    <sheet name="WC051" sheetId="27" r:id="rId27"/>
    <sheet name="WC052" sheetId="28" r:id="rId28"/>
    <sheet name="WC053" sheetId="29" r:id="rId29"/>
    <sheet name="DC5" sheetId="30" r:id="rId30"/>
    <sheet name="Summary" sheetId="31" r:id="rId31"/>
  </sheets>
  <definedNames>
    <definedName name="_xlnm.Print_Area" localSheetId="0">'CPT'!$A$1:$AA$43</definedName>
    <definedName name="_xlnm.Print_Area" localSheetId="6">'DC1'!$A$1:$AA$43</definedName>
    <definedName name="_xlnm.Print_Area" localSheetId="12">'DC2'!$A$1:$AA$43</definedName>
    <definedName name="_xlnm.Print_Area" localSheetId="17">'DC3'!$A$1:$AA$43</definedName>
    <definedName name="_xlnm.Print_Area" localSheetId="25">'DC4'!$A$1:$AA$43</definedName>
    <definedName name="_xlnm.Print_Area" localSheetId="29">'DC5'!$A$1:$AA$43</definedName>
    <definedName name="_xlnm.Print_Area" localSheetId="30">'Summary'!$A$1:$AA$43</definedName>
    <definedName name="_xlnm.Print_Area" localSheetId="1">'WC011'!$A$1:$AA$43</definedName>
    <definedName name="_xlnm.Print_Area" localSheetId="2">'WC012'!$A$1:$AA$43</definedName>
    <definedName name="_xlnm.Print_Area" localSheetId="3">'WC013'!$A$1:$AA$43</definedName>
    <definedName name="_xlnm.Print_Area" localSheetId="4">'WC014'!$A$1:$AA$43</definedName>
    <definedName name="_xlnm.Print_Area" localSheetId="5">'WC015'!$A$1:$AA$43</definedName>
    <definedName name="_xlnm.Print_Area" localSheetId="7">'WC022'!$A$1:$AA$43</definedName>
    <definedName name="_xlnm.Print_Area" localSheetId="8">'WC023'!$A$1:$AA$43</definedName>
    <definedName name="_xlnm.Print_Area" localSheetId="9">'WC024'!$A$1:$AA$43</definedName>
    <definedName name="_xlnm.Print_Area" localSheetId="10">'WC025'!$A$1:$AA$43</definedName>
    <definedName name="_xlnm.Print_Area" localSheetId="11">'WC026'!$A$1:$AA$43</definedName>
    <definedName name="_xlnm.Print_Area" localSheetId="13">'WC031'!$A$1:$AA$43</definedName>
    <definedName name="_xlnm.Print_Area" localSheetId="14">'WC032'!$A$1:$AA$43</definedName>
    <definedName name="_xlnm.Print_Area" localSheetId="15">'WC033'!$A$1:$AA$43</definedName>
    <definedName name="_xlnm.Print_Area" localSheetId="16">'WC034'!$A$1:$AA$43</definedName>
    <definedName name="_xlnm.Print_Area" localSheetId="18">'WC041'!$A$1:$AA$43</definedName>
    <definedName name="_xlnm.Print_Area" localSheetId="19">'WC042'!$A$1:$AA$43</definedName>
    <definedName name="_xlnm.Print_Area" localSheetId="20">'WC043'!$A$1:$AA$43</definedName>
    <definedName name="_xlnm.Print_Area" localSheetId="21">'WC044'!$A$1:$AA$43</definedName>
    <definedName name="_xlnm.Print_Area" localSheetId="22">'WC045'!$A$1:$AA$43</definedName>
    <definedName name="_xlnm.Print_Area" localSheetId="23">'WC047'!$A$1:$AA$43</definedName>
    <definedName name="_xlnm.Print_Area" localSheetId="24">'WC048'!$A$1:$AA$43</definedName>
    <definedName name="_xlnm.Print_Area" localSheetId="26">'WC051'!$A$1:$AA$43</definedName>
    <definedName name="_xlnm.Print_Area" localSheetId="27">'WC052'!$A$1:$AA$43</definedName>
    <definedName name="_xlnm.Print_Area" localSheetId="28">'WC053'!$A$1:$AA$43</definedName>
  </definedNames>
  <calcPr fullCalcOnLoad="1"/>
</workbook>
</file>

<file path=xl/sharedStrings.xml><?xml version="1.0" encoding="utf-8"?>
<sst xmlns="http://schemas.openxmlformats.org/spreadsheetml/2006/main" count="2139" uniqueCount="94">
  <si>
    <t>Western Cape: Cape Town(CPT) - Table C7 Quarterly Budget Statement - Cash Flows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</si>
  <si>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</si>
  <si>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</si>
  <si>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</si>
  <si>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</si>
  <si>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</si>
  <si>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</si>
  <si>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</si>
  <si>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</si>
  <si>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</si>
  <si>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</si>
  <si>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</si>
  <si>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</si>
  <si>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</si>
  <si>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</si>
  <si>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</si>
  <si>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</si>
  <si>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</si>
  <si>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</si>
  <si>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</si>
  <si>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</si>
  <si>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</si>
  <si>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</si>
  <si>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</si>
  <si>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</si>
  <si>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</si>
  <si>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</si>
  <si>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</si>
  <si>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</si>
  <si>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</si>
  <si>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</si>
  <si>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</si>
  <si>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</si>
  <si>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</si>
  <si>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</si>
  <si>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</si>
  <si>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</si>
  <si>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</si>
  <si>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</si>
  <si>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</si>
  <si>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</si>
  <si>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</si>
  <si>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</si>
  <si>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</si>
  <si>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</si>
  <si>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</si>
  <si>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</si>
  <si>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</si>
  <si>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</si>
  <si>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</si>
  <si>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</si>
  <si>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</si>
  <si>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</si>
  <si>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</si>
  <si>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</si>
  <si>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</si>
  <si>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</si>
  <si>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</si>
  <si>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</si>
  <si>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</si>
  <si>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</si>
  <si>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Matzikama(WC011) - Table C7 Quarterly Budget Statement - Cash Flows for 3rd Quarter ended 31 March 2017 (Figures Finalised as at 2017/05/04)</t>
  </si>
  <si>
    <t>Western Cape: Cederberg(WC012) - Table C7 Quarterly Budget Statement - Cash Flows for 3rd Quarter ended 31 March 2017 (Figures Finalised as at 2017/05/04)</t>
  </si>
  <si>
    <t>Western Cape: Bergrivier(WC013) - Table C7 Quarterly Budget Statement - Cash Flows for 3rd Quarter ended 31 March 2017 (Figures Finalised as at 2017/05/04)</t>
  </si>
  <si>
    <t>Western Cape: Saldanha Bay(WC014) - Table C7 Quarterly Budget Statement - Cash Flows for 3rd Quarter ended 31 March 2017 (Figures Finalised as at 2017/05/04)</t>
  </si>
  <si>
    <t>Western Cape: Swartland(WC015) - Table C7 Quarterly Budget Statement - Cash Flows for 3rd Quarter ended 31 March 2017 (Figures Finalised as at 2017/05/04)</t>
  </si>
  <si>
    <t>Western Cape: West Coast(DC1) - Table C7 Quarterly Budget Statement - Cash Flows for 3rd Quarter ended 31 March 2017 (Figures Finalised as at 2017/05/04)</t>
  </si>
  <si>
    <t>Western Cape: Witzenberg(WC022) - Table C7 Quarterly Budget Statement - Cash Flows for 3rd Quarter ended 31 March 2017 (Figures Finalised as at 2017/05/04)</t>
  </si>
  <si>
    <t>Western Cape: Drakenstein(WC023) - Table C7 Quarterly Budget Statement - Cash Flows for 3rd Quarter ended 31 March 2017 (Figures Finalised as at 2017/05/04)</t>
  </si>
  <si>
    <t>Western Cape: Stellenbosch(WC024) - Table C7 Quarterly Budget Statement - Cash Flows for 3rd Quarter ended 31 March 2017 (Figures Finalised as at 2017/05/04)</t>
  </si>
  <si>
    <t>Western Cape: Breede Valley(WC025) - Table C7 Quarterly Budget Statement - Cash Flows for 3rd Quarter ended 31 March 2017 (Figures Finalised as at 2017/05/04)</t>
  </si>
  <si>
    <t>Western Cape: Langeberg(WC026) - Table C7 Quarterly Budget Statement - Cash Flows for 3rd Quarter ended 31 March 2017 (Figures Finalised as at 2017/05/04)</t>
  </si>
  <si>
    <t>Western Cape: Cape Winelands DM(DC2) - Table C7 Quarterly Budget Statement - Cash Flows for 3rd Quarter ended 31 March 2017 (Figures Finalised as at 2017/05/04)</t>
  </si>
  <si>
    <t>Western Cape: Theewaterskloof(WC031) - Table C7 Quarterly Budget Statement - Cash Flows for 3rd Quarter ended 31 March 2017 (Figures Finalised as at 2017/05/04)</t>
  </si>
  <si>
    <t>Western Cape: Overstrand(WC032) - Table C7 Quarterly Budget Statement - Cash Flows for 3rd Quarter ended 31 March 2017 (Figures Finalised as at 2017/05/04)</t>
  </si>
  <si>
    <t>Western Cape: Cape Agulhas(WC033) - Table C7 Quarterly Budget Statement - Cash Flows for 3rd Quarter ended 31 March 2017 (Figures Finalised as at 2017/05/04)</t>
  </si>
  <si>
    <t>Western Cape: Swellendam(WC034) - Table C7 Quarterly Budget Statement - Cash Flows for 3rd Quarter ended 31 March 2017 (Figures Finalised as at 2017/05/04)</t>
  </si>
  <si>
    <t>Western Cape: Overberg(DC3) - Table C7 Quarterly Budget Statement - Cash Flows for 3rd Quarter ended 31 March 2017 (Figures Finalised as at 2017/05/04)</t>
  </si>
  <si>
    <t>Western Cape: Kannaland(WC041) - Table C7 Quarterly Budget Statement - Cash Flows for 3rd Quarter ended 31 March 2017 (Figures Finalised as at 2017/05/04)</t>
  </si>
  <si>
    <t>Western Cape: Hessequa(WC042) - Table C7 Quarterly Budget Statement - Cash Flows for 3rd Quarter ended 31 March 2017 (Figures Finalised as at 2017/05/04)</t>
  </si>
  <si>
    <t>Western Cape: Mossel Bay(WC043) - Table C7 Quarterly Budget Statement - Cash Flows for 3rd Quarter ended 31 March 2017 (Figures Finalised as at 2017/05/04)</t>
  </si>
  <si>
    <t>Western Cape: George(WC044) - Table C7 Quarterly Budget Statement - Cash Flows for 3rd Quarter ended 31 March 2017 (Figures Finalised as at 2017/05/04)</t>
  </si>
  <si>
    <t>Western Cape: Oudtshoorn(WC045) - Table C7 Quarterly Budget Statement - Cash Flows for 3rd Quarter ended 31 March 2017 (Figures Finalised as at 2017/05/04)</t>
  </si>
  <si>
    <t>Western Cape: Bitou(WC047) - Table C7 Quarterly Budget Statement - Cash Flows for 3rd Quarter ended 31 March 2017 (Figures Finalised as at 2017/05/04)</t>
  </si>
  <si>
    <t>Western Cape: Knysna(WC048) - Table C7 Quarterly Budget Statement - Cash Flows for 3rd Quarter ended 31 March 2017 (Figures Finalised as at 2017/05/04)</t>
  </si>
  <si>
    <t>Western Cape: Eden(DC4) - Table C7 Quarterly Budget Statement - Cash Flows for 3rd Quarter ended 31 March 2017 (Figures Finalised as at 2017/05/04)</t>
  </si>
  <si>
    <t>Western Cape: Laingsburg(WC051) - Table C7 Quarterly Budget Statement - Cash Flows for 3rd Quarter ended 31 March 2017 (Figures Finalised as at 2017/05/04)</t>
  </si>
  <si>
    <t>Western Cape: Prince Albert(WC052) - Table C7 Quarterly Budget Statement - Cash Flows for 3rd Quarter ended 31 March 2017 (Figures Finalised as at 2017/05/04)</t>
  </si>
  <si>
    <t>Western Cape: Beaufort West(WC053) - Table C7 Quarterly Budget Statement - Cash Flows for 3rd Quarter ended 31 March 2017 (Figures Finalised as at 2017/05/04)</t>
  </si>
  <si>
    <t>Western Cape: Central Karoo(DC5) - Table C7 Quarterly Budget Statement - Cash Flows for 3rd Quarter ended 31 March 2017 (Figures Finalised as at 2017/05/04)</t>
  </si>
  <si>
    <t>Summary - Table C7 Quarterly Budget Statement - Cash Flows for 3rd Quarter ended 31 March 2017 (Figures Finalised as at 2017/05/04)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</si>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</sst>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6739787000</v>
      </c>
      <c r="D6" s="21"/>
      <c r="E6" s="22">
        <v>6864643627</v>
      </c>
      <c r="F6" s="23">
        <v>7392305836</v>
      </c>
      <c r="G6" s="23">
        <v>589653723</v>
      </c>
      <c r="H6" s="23">
        <v>728180073</v>
      </c>
      <c r="I6" s="23">
        <v>826302435</v>
      </c>
      <c r="J6" s="23">
        <v>2144136231</v>
      </c>
      <c r="K6" s="23">
        <v>623727663</v>
      </c>
      <c r="L6" s="23">
        <v>748903355</v>
      </c>
      <c r="M6" s="23">
        <v>592668807</v>
      </c>
      <c r="N6" s="23">
        <v>1965299825</v>
      </c>
      <c r="O6" s="23">
        <v>731809785</v>
      </c>
      <c r="P6" s="23">
        <v>704482537</v>
      </c>
      <c r="Q6" s="23">
        <v>728351772</v>
      </c>
      <c r="R6" s="23">
        <v>2164644094</v>
      </c>
      <c r="S6" s="23"/>
      <c r="T6" s="23"/>
      <c r="U6" s="23"/>
      <c r="V6" s="23"/>
      <c r="W6" s="23">
        <v>6274080150</v>
      </c>
      <c r="X6" s="23">
        <v>5812190395</v>
      </c>
      <c r="Y6" s="23">
        <v>461889755</v>
      </c>
      <c r="Z6" s="24">
        <v>7.95</v>
      </c>
      <c r="AA6" s="25">
        <v>7392305836</v>
      </c>
    </row>
    <row r="7" spans="1:27" ht="12.75">
      <c r="A7" s="26" t="s">
        <v>34</v>
      </c>
      <c r="B7" s="20"/>
      <c r="C7" s="21">
        <v>17552069000</v>
      </c>
      <c r="D7" s="21"/>
      <c r="E7" s="22">
        <v>16909999806</v>
      </c>
      <c r="F7" s="23">
        <v>16975854375</v>
      </c>
      <c r="G7" s="23">
        <v>1372943951</v>
      </c>
      <c r="H7" s="23">
        <v>1535508123</v>
      </c>
      <c r="I7" s="23">
        <v>1502993841</v>
      </c>
      <c r="J7" s="23">
        <v>4411445915</v>
      </c>
      <c r="K7" s="23">
        <v>1512655768</v>
      </c>
      <c r="L7" s="23">
        <v>1494287188</v>
      </c>
      <c r="M7" s="23">
        <v>1408065055</v>
      </c>
      <c r="N7" s="23">
        <v>4415008011</v>
      </c>
      <c r="O7" s="23">
        <v>1518999712</v>
      </c>
      <c r="P7" s="23">
        <v>1418821785</v>
      </c>
      <c r="Q7" s="23">
        <v>1559330916</v>
      </c>
      <c r="R7" s="23">
        <v>4497152413</v>
      </c>
      <c r="S7" s="23"/>
      <c r="T7" s="23"/>
      <c r="U7" s="23"/>
      <c r="V7" s="23"/>
      <c r="W7" s="23">
        <v>13323606339</v>
      </c>
      <c r="X7" s="23">
        <v>13058570278</v>
      </c>
      <c r="Y7" s="23">
        <v>265036061</v>
      </c>
      <c r="Z7" s="24">
        <v>2.03</v>
      </c>
      <c r="AA7" s="25">
        <v>16975854375</v>
      </c>
    </row>
    <row r="8" spans="1:27" ht="12.75">
      <c r="A8" s="26" t="s">
        <v>35</v>
      </c>
      <c r="B8" s="20"/>
      <c r="C8" s="21">
        <v>1363874000</v>
      </c>
      <c r="D8" s="21"/>
      <c r="E8" s="22">
        <v>3422843700</v>
      </c>
      <c r="F8" s="23">
        <v>3369434103</v>
      </c>
      <c r="G8" s="23">
        <v>68690451</v>
      </c>
      <c r="H8" s="23">
        <v>839659991</v>
      </c>
      <c r="I8" s="23">
        <v>89089557</v>
      </c>
      <c r="J8" s="23">
        <v>997439999</v>
      </c>
      <c r="K8" s="23">
        <v>142748736</v>
      </c>
      <c r="L8" s="23">
        <v>192327849</v>
      </c>
      <c r="M8" s="23">
        <v>889366121</v>
      </c>
      <c r="N8" s="23">
        <v>1224442706</v>
      </c>
      <c r="O8" s="23">
        <v>152201826</v>
      </c>
      <c r="P8" s="23">
        <v>161546079</v>
      </c>
      <c r="Q8" s="23">
        <v>832834357</v>
      </c>
      <c r="R8" s="23">
        <v>1146582262</v>
      </c>
      <c r="S8" s="23"/>
      <c r="T8" s="23"/>
      <c r="U8" s="23"/>
      <c r="V8" s="23"/>
      <c r="W8" s="23">
        <v>3368464967</v>
      </c>
      <c r="X8" s="23">
        <v>3074450354</v>
      </c>
      <c r="Y8" s="23">
        <v>294014613</v>
      </c>
      <c r="Z8" s="24">
        <v>9.56</v>
      </c>
      <c r="AA8" s="25">
        <v>3369434103</v>
      </c>
    </row>
    <row r="9" spans="1:27" ht="12.75">
      <c r="A9" s="26" t="s">
        <v>36</v>
      </c>
      <c r="B9" s="20"/>
      <c r="C9" s="21">
        <v>3589931000</v>
      </c>
      <c r="D9" s="21"/>
      <c r="E9" s="22">
        <v>3802940091</v>
      </c>
      <c r="F9" s="23">
        <v>3888894548</v>
      </c>
      <c r="G9" s="23">
        <v>853048006</v>
      </c>
      <c r="H9" s="23">
        <v>297253876</v>
      </c>
      <c r="I9" s="23"/>
      <c r="J9" s="23">
        <v>1150301882</v>
      </c>
      <c r="K9" s="23">
        <v>86298168</v>
      </c>
      <c r="L9" s="23">
        <v>449035453</v>
      </c>
      <c r="M9" s="23">
        <v>542403162</v>
      </c>
      <c r="N9" s="23">
        <v>1077736783</v>
      </c>
      <c r="O9" s="23">
        <v>297220143</v>
      </c>
      <c r="P9" s="23">
        <v>133511380</v>
      </c>
      <c r="Q9" s="23">
        <v>805605305</v>
      </c>
      <c r="R9" s="23">
        <v>1236336828</v>
      </c>
      <c r="S9" s="23"/>
      <c r="T9" s="23"/>
      <c r="U9" s="23"/>
      <c r="V9" s="23"/>
      <c r="W9" s="23">
        <v>3464375493</v>
      </c>
      <c r="X9" s="23">
        <v>3427667407</v>
      </c>
      <c r="Y9" s="23">
        <v>36708086</v>
      </c>
      <c r="Z9" s="24">
        <v>1.07</v>
      </c>
      <c r="AA9" s="25">
        <v>3888894548</v>
      </c>
    </row>
    <row r="10" spans="1:27" ht="12.75">
      <c r="A10" s="26" t="s">
        <v>37</v>
      </c>
      <c r="B10" s="20"/>
      <c r="C10" s="21">
        <v>2131537000</v>
      </c>
      <c r="D10" s="21"/>
      <c r="E10" s="22">
        <v>2264840098</v>
      </c>
      <c r="F10" s="23">
        <v>2286412350</v>
      </c>
      <c r="G10" s="23">
        <v>605689730</v>
      </c>
      <c r="H10" s="23">
        <v>83129235</v>
      </c>
      <c r="I10" s="23">
        <v>120775753</v>
      </c>
      <c r="J10" s="23">
        <v>809594718</v>
      </c>
      <c r="K10" s="23">
        <v>227043006</v>
      </c>
      <c r="L10" s="23">
        <v>114377388</v>
      </c>
      <c r="M10" s="23"/>
      <c r="N10" s="23">
        <v>341420394</v>
      </c>
      <c r="O10" s="23">
        <v>81448031</v>
      </c>
      <c r="P10" s="23">
        <v>802799789</v>
      </c>
      <c r="Q10" s="23">
        <v>117030761</v>
      </c>
      <c r="R10" s="23">
        <v>1001278581</v>
      </c>
      <c r="S10" s="23"/>
      <c r="T10" s="23"/>
      <c r="U10" s="23"/>
      <c r="V10" s="23"/>
      <c r="W10" s="23">
        <v>2152293693</v>
      </c>
      <c r="X10" s="23">
        <v>1729562894</v>
      </c>
      <c r="Y10" s="23">
        <v>422730799</v>
      </c>
      <c r="Z10" s="24">
        <v>24.44</v>
      </c>
      <c r="AA10" s="25">
        <v>2286412350</v>
      </c>
    </row>
    <row r="11" spans="1:27" ht="12.75">
      <c r="A11" s="26" t="s">
        <v>38</v>
      </c>
      <c r="B11" s="20"/>
      <c r="C11" s="21">
        <v>878939000</v>
      </c>
      <c r="D11" s="21"/>
      <c r="E11" s="22">
        <v>610777912</v>
      </c>
      <c r="F11" s="23">
        <v>619314489</v>
      </c>
      <c r="G11" s="23">
        <v>48741860</v>
      </c>
      <c r="H11" s="23">
        <v>48688491</v>
      </c>
      <c r="I11" s="23">
        <v>49406233</v>
      </c>
      <c r="J11" s="23">
        <v>146836584</v>
      </c>
      <c r="K11" s="23">
        <v>45727581</v>
      </c>
      <c r="L11" s="23">
        <v>45701623</v>
      </c>
      <c r="M11" s="23">
        <v>60731890</v>
      </c>
      <c r="N11" s="23">
        <v>152161094</v>
      </c>
      <c r="O11" s="23">
        <v>50807936</v>
      </c>
      <c r="P11" s="23">
        <v>48509678</v>
      </c>
      <c r="Q11" s="23">
        <v>51495155</v>
      </c>
      <c r="R11" s="23">
        <v>150812769</v>
      </c>
      <c r="S11" s="23"/>
      <c r="T11" s="23"/>
      <c r="U11" s="23"/>
      <c r="V11" s="23"/>
      <c r="W11" s="23">
        <v>449810447</v>
      </c>
      <c r="X11" s="23">
        <v>412341463</v>
      </c>
      <c r="Y11" s="23">
        <v>37468984</v>
      </c>
      <c r="Z11" s="24">
        <v>9.09</v>
      </c>
      <c r="AA11" s="25">
        <v>619314489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-24938894000</v>
      </c>
      <c r="D14" s="21"/>
      <c r="E14" s="22">
        <v>-28762135588</v>
      </c>
      <c r="F14" s="23">
        <v>-29329726724</v>
      </c>
      <c r="G14" s="23">
        <v>-3437550664</v>
      </c>
      <c r="H14" s="23">
        <v>-2754734833</v>
      </c>
      <c r="I14" s="23">
        <v>-2853893662</v>
      </c>
      <c r="J14" s="23">
        <v>-9046179159</v>
      </c>
      <c r="K14" s="23">
        <v>-2413407232</v>
      </c>
      <c r="L14" s="23">
        <v>-2908135432</v>
      </c>
      <c r="M14" s="23">
        <v>-2349459269</v>
      </c>
      <c r="N14" s="23">
        <v>-7671001933</v>
      </c>
      <c r="O14" s="23">
        <v>-2196465268</v>
      </c>
      <c r="P14" s="23">
        <v>-2239443054</v>
      </c>
      <c r="Q14" s="23">
        <v>-2416693303</v>
      </c>
      <c r="R14" s="23">
        <v>-6852601625</v>
      </c>
      <c r="S14" s="23"/>
      <c r="T14" s="23"/>
      <c r="U14" s="23"/>
      <c r="V14" s="23"/>
      <c r="W14" s="23">
        <v>-23569782717</v>
      </c>
      <c r="X14" s="23">
        <v>-23149823374</v>
      </c>
      <c r="Y14" s="23">
        <v>-419959343</v>
      </c>
      <c r="Z14" s="24">
        <v>1.81</v>
      </c>
      <c r="AA14" s="25">
        <v>-29329726724</v>
      </c>
    </row>
    <row r="15" spans="1:27" ht="12.75">
      <c r="A15" s="26" t="s">
        <v>42</v>
      </c>
      <c r="B15" s="20"/>
      <c r="C15" s="21">
        <v>-710755000</v>
      </c>
      <c r="D15" s="21"/>
      <c r="E15" s="22">
        <v>-818248427</v>
      </c>
      <c r="F15" s="23">
        <v>-813067872</v>
      </c>
      <c r="G15" s="23"/>
      <c r="H15" s="23">
        <v>-3016</v>
      </c>
      <c r="I15" s="23">
        <v>-178815949</v>
      </c>
      <c r="J15" s="23">
        <v>-178818965</v>
      </c>
      <c r="K15" s="23"/>
      <c r="L15" s="23"/>
      <c r="M15" s="23">
        <v>-143504619</v>
      </c>
      <c r="N15" s="23">
        <v>-143504619</v>
      </c>
      <c r="O15" s="23">
        <v>-15363188</v>
      </c>
      <c r="P15" s="23"/>
      <c r="Q15" s="23">
        <v>-175644020</v>
      </c>
      <c r="R15" s="23">
        <v>-191007208</v>
      </c>
      <c r="S15" s="23"/>
      <c r="T15" s="23"/>
      <c r="U15" s="23"/>
      <c r="V15" s="23"/>
      <c r="W15" s="23">
        <v>-513330792</v>
      </c>
      <c r="X15" s="23">
        <v>-567745555</v>
      </c>
      <c r="Y15" s="23">
        <v>54414763</v>
      </c>
      <c r="Z15" s="24">
        <v>-9.58</v>
      </c>
      <c r="AA15" s="25">
        <v>-813067872</v>
      </c>
    </row>
    <row r="16" spans="1:27" ht="12.75">
      <c r="A16" s="26" t="s">
        <v>43</v>
      </c>
      <c r="B16" s="20"/>
      <c r="C16" s="21">
        <v>-148246000</v>
      </c>
      <c r="D16" s="21"/>
      <c r="E16" s="22">
        <v>-115153725</v>
      </c>
      <c r="F16" s="23">
        <v>-124353430</v>
      </c>
      <c r="G16" s="23">
        <v>-1160000</v>
      </c>
      <c r="H16" s="23">
        <v>-45000</v>
      </c>
      <c r="I16" s="23"/>
      <c r="J16" s="23">
        <v>-1205000</v>
      </c>
      <c r="K16" s="23"/>
      <c r="L16" s="23"/>
      <c r="M16" s="23">
        <v>-38000</v>
      </c>
      <c r="N16" s="23">
        <v>-38000</v>
      </c>
      <c r="O16" s="23"/>
      <c r="P16" s="23">
        <v>-114000</v>
      </c>
      <c r="Q16" s="23"/>
      <c r="R16" s="23">
        <v>-114000</v>
      </c>
      <c r="S16" s="23"/>
      <c r="T16" s="23"/>
      <c r="U16" s="23"/>
      <c r="V16" s="23"/>
      <c r="W16" s="23">
        <v>-1357000</v>
      </c>
      <c r="X16" s="23">
        <v>-32612974</v>
      </c>
      <c r="Y16" s="23">
        <v>31255974</v>
      </c>
      <c r="Z16" s="24">
        <v>-95.84</v>
      </c>
      <c r="AA16" s="25">
        <v>-124353430</v>
      </c>
    </row>
    <row r="17" spans="1:27" ht="12.75">
      <c r="A17" s="27" t="s">
        <v>44</v>
      </c>
      <c r="B17" s="28"/>
      <c r="C17" s="29">
        <f aca="true" t="shared" si="0" ref="C17:Y17">SUM(C6:C16)</f>
        <v>6458242000</v>
      </c>
      <c r="D17" s="29">
        <f>SUM(D6:D16)</f>
        <v>0</v>
      </c>
      <c r="E17" s="30">
        <f t="shared" si="0"/>
        <v>4180507494</v>
      </c>
      <c r="F17" s="31">
        <f t="shared" si="0"/>
        <v>4265067675</v>
      </c>
      <c r="G17" s="31">
        <f t="shared" si="0"/>
        <v>100057057</v>
      </c>
      <c r="H17" s="31">
        <f t="shared" si="0"/>
        <v>777636940</v>
      </c>
      <c r="I17" s="31">
        <f t="shared" si="0"/>
        <v>-444141792</v>
      </c>
      <c r="J17" s="31">
        <f t="shared" si="0"/>
        <v>433552205</v>
      </c>
      <c r="K17" s="31">
        <f t="shared" si="0"/>
        <v>224793690</v>
      </c>
      <c r="L17" s="31">
        <f t="shared" si="0"/>
        <v>136497424</v>
      </c>
      <c r="M17" s="31">
        <f t="shared" si="0"/>
        <v>1000233147</v>
      </c>
      <c r="N17" s="31">
        <f t="shared" si="0"/>
        <v>1361524261</v>
      </c>
      <c r="O17" s="31">
        <f t="shared" si="0"/>
        <v>620658977</v>
      </c>
      <c r="P17" s="31">
        <f t="shared" si="0"/>
        <v>1030114194</v>
      </c>
      <c r="Q17" s="31">
        <f t="shared" si="0"/>
        <v>1502310943</v>
      </c>
      <c r="R17" s="31">
        <f t="shared" si="0"/>
        <v>3153084114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4948160580</v>
      </c>
      <c r="X17" s="31">
        <f t="shared" si="0"/>
        <v>3764600888</v>
      </c>
      <c r="Y17" s="31">
        <f t="shared" si="0"/>
        <v>1183559692</v>
      </c>
      <c r="Z17" s="32">
        <f>+IF(X17&lt;&gt;0,+(Y17/X17)*100,0)</f>
        <v>31.43918113000243</v>
      </c>
      <c r="AA17" s="33">
        <f>SUM(AA6:AA16)</f>
        <v>4265067675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130308000</v>
      </c>
      <c r="D21" s="21"/>
      <c r="E21" s="22">
        <v>79500000</v>
      </c>
      <c r="F21" s="23">
        <v>40500000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40500000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26374000</v>
      </c>
      <c r="D23" s="44"/>
      <c r="E23" s="22">
        <v>3577890</v>
      </c>
      <c r="F23" s="23">
        <v>2584750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>
        <v>2584750</v>
      </c>
    </row>
    <row r="24" spans="1:27" ht="12.75">
      <c r="A24" s="26" t="s">
        <v>49</v>
      </c>
      <c r="B24" s="20"/>
      <c r="C24" s="21">
        <v>-554355000</v>
      </c>
      <c r="D24" s="21"/>
      <c r="E24" s="22">
        <v>-89309927</v>
      </c>
      <c r="F24" s="23">
        <v>-89309927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>
        <v>-89309927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-5874989000</v>
      </c>
      <c r="D26" s="21"/>
      <c r="E26" s="22">
        <v>-6124128505</v>
      </c>
      <c r="F26" s="23">
        <v>-6135414021</v>
      </c>
      <c r="G26" s="23">
        <v>-594798794</v>
      </c>
      <c r="H26" s="23">
        <v>-120578597</v>
      </c>
      <c r="I26" s="23">
        <v>-137238474</v>
      </c>
      <c r="J26" s="23">
        <v>-852615865</v>
      </c>
      <c r="K26" s="23">
        <v>-164993433</v>
      </c>
      <c r="L26" s="23">
        <v>-286162148</v>
      </c>
      <c r="M26" s="23">
        <v>-537976850</v>
      </c>
      <c r="N26" s="23">
        <v>-989132431</v>
      </c>
      <c r="O26" s="23">
        <v>-266759649</v>
      </c>
      <c r="P26" s="23">
        <v>-172749735</v>
      </c>
      <c r="Q26" s="23">
        <v>-423914027</v>
      </c>
      <c r="R26" s="23">
        <v>-863423411</v>
      </c>
      <c r="S26" s="23"/>
      <c r="T26" s="23"/>
      <c r="U26" s="23"/>
      <c r="V26" s="23"/>
      <c r="W26" s="23">
        <v>-2705171707</v>
      </c>
      <c r="X26" s="23">
        <v>-2754563294</v>
      </c>
      <c r="Y26" s="23">
        <v>49391587</v>
      </c>
      <c r="Z26" s="24">
        <v>-1.79</v>
      </c>
      <c r="AA26" s="25">
        <v>-6135414021</v>
      </c>
    </row>
    <row r="27" spans="1:27" ht="12.75">
      <c r="A27" s="27" t="s">
        <v>51</v>
      </c>
      <c r="B27" s="28"/>
      <c r="C27" s="29">
        <f aca="true" t="shared" si="1" ref="C27:Y27">SUM(C21:C26)</f>
        <v>-6272662000</v>
      </c>
      <c r="D27" s="29">
        <f>SUM(D21:D26)</f>
        <v>0</v>
      </c>
      <c r="E27" s="30">
        <f t="shared" si="1"/>
        <v>-6130360542</v>
      </c>
      <c r="F27" s="31">
        <f t="shared" si="1"/>
        <v>-6181639198</v>
      </c>
      <c r="G27" s="31">
        <f t="shared" si="1"/>
        <v>-594798794</v>
      </c>
      <c r="H27" s="31">
        <f t="shared" si="1"/>
        <v>-120578597</v>
      </c>
      <c r="I27" s="31">
        <f t="shared" si="1"/>
        <v>-137238474</v>
      </c>
      <c r="J27" s="31">
        <f t="shared" si="1"/>
        <v>-852615865</v>
      </c>
      <c r="K27" s="31">
        <f t="shared" si="1"/>
        <v>-164993433</v>
      </c>
      <c r="L27" s="31">
        <f t="shared" si="1"/>
        <v>-286162148</v>
      </c>
      <c r="M27" s="31">
        <f t="shared" si="1"/>
        <v>-537976850</v>
      </c>
      <c r="N27" s="31">
        <f t="shared" si="1"/>
        <v>-989132431</v>
      </c>
      <c r="O27" s="31">
        <f t="shared" si="1"/>
        <v>-266759649</v>
      </c>
      <c r="P27" s="31">
        <f t="shared" si="1"/>
        <v>-172749735</v>
      </c>
      <c r="Q27" s="31">
        <f t="shared" si="1"/>
        <v>-423914027</v>
      </c>
      <c r="R27" s="31">
        <f t="shared" si="1"/>
        <v>-863423411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-2705171707</v>
      </c>
      <c r="X27" s="31">
        <f t="shared" si="1"/>
        <v>-2754563294</v>
      </c>
      <c r="Y27" s="31">
        <f t="shared" si="1"/>
        <v>49391587</v>
      </c>
      <c r="Z27" s="32">
        <f>+IF(X27&lt;&gt;0,+(Y27/X27)*100,0)</f>
        <v>-1.7930823048279536</v>
      </c>
      <c r="AA27" s="33">
        <f>SUM(AA21:AA26)</f>
        <v>-6181639198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50000000</v>
      </c>
      <c r="D32" s="21"/>
      <c r="E32" s="22">
        <v>2840001400</v>
      </c>
      <c r="F32" s="23">
        <v>2741212000</v>
      </c>
      <c r="G32" s="23">
        <v>60000000</v>
      </c>
      <c r="H32" s="23">
        <v>90500000</v>
      </c>
      <c r="I32" s="23"/>
      <c r="J32" s="23">
        <v>150500000</v>
      </c>
      <c r="K32" s="23">
        <v>37500000</v>
      </c>
      <c r="L32" s="23"/>
      <c r="M32" s="23">
        <v>5000000</v>
      </c>
      <c r="N32" s="23">
        <v>42500000</v>
      </c>
      <c r="O32" s="23"/>
      <c r="P32" s="23"/>
      <c r="Q32" s="23"/>
      <c r="R32" s="23"/>
      <c r="S32" s="23"/>
      <c r="T32" s="23"/>
      <c r="U32" s="23"/>
      <c r="V32" s="23"/>
      <c r="W32" s="23">
        <v>193000000</v>
      </c>
      <c r="X32" s="23">
        <v>241212000</v>
      </c>
      <c r="Y32" s="23">
        <v>-48212000</v>
      </c>
      <c r="Z32" s="24">
        <v>-19.99</v>
      </c>
      <c r="AA32" s="25">
        <v>2741212000</v>
      </c>
    </row>
    <row r="33" spans="1:27" ht="12.75">
      <c r="A33" s="26" t="s">
        <v>55</v>
      </c>
      <c r="B33" s="20"/>
      <c r="C33" s="21">
        <v>62566000</v>
      </c>
      <c r="D33" s="21"/>
      <c r="E33" s="22">
        <v>29948380</v>
      </c>
      <c r="F33" s="23">
        <v>32463300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>
        <v>32463300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-286957000</v>
      </c>
      <c r="D35" s="21"/>
      <c r="E35" s="22">
        <v>-494800073</v>
      </c>
      <c r="F35" s="23">
        <v>-491821355</v>
      </c>
      <c r="G35" s="23"/>
      <c r="H35" s="23"/>
      <c r="I35" s="23">
        <v>-88055140</v>
      </c>
      <c r="J35" s="23">
        <v>-88055140</v>
      </c>
      <c r="K35" s="23"/>
      <c r="L35" s="23"/>
      <c r="M35" s="23">
        <v>-20000000</v>
      </c>
      <c r="N35" s="23">
        <v>-20000000</v>
      </c>
      <c r="O35" s="23">
        <v>-34020991</v>
      </c>
      <c r="P35" s="23"/>
      <c r="Q35" s="23">
        <v>-88055140</v>
      </c>
      <c r="R35" s="23">
        <v>-122076131</v>
      </c>
      <c r="S35" s="23"/>
      <c r="T35" s="23"/>
      <c r="U35" s="23"/>
      <c r="V35" s="23"/>
      <c r="W35" s="23">
        <v>-230131271</v>
      </c>
      <c r="X35" s="23">
        <v>-313819896</v>
      </c>
      <c r="Y35" s="23">
        <v>83688625</v>
      </c>
      <c r="Z35" s="24">
        <v>-26.67</v>
      </c>
      <c r="AA35" s="25">
        <v>-491821355</v>
      </c>
    </row>
    <row r="36" spans="1:27" ht="12.75">
      <c r="A36" s="27" t="s">
        <v>57</v>
      </c>
      <c r="B36" s="28"/>
      <c r="C36" s="29">
        <f aca="true" t="shared" si="2" ref="C36:Y36">SUM(C31:C35)</f>
        <v>-174391000</v>
      </c>
      <c r="D36" s="29">
        <f>SUM(D31:D35)</f>
        <v>0</v>
      </c>
      <c r="E36" s="30">
        <f t="shared" si="2"/>
        <v>2375149707</v>
      </c>
      <c r="F36" s="31">
        <f t="shared" si="2"/>
        <v>2281853945</v>
      </c>
      <c r="G36" s="31">
        <f t="shared" si="2"/>
        <v>60000000</v>
      </c>
      <c r="H36" s="31">
        <f t="shared" si="2"/>
        <v>90500000</v>
      </c>
      <c r="I36" s="31">
        <f t="shared" si="2"/>
        <v>-88055140</v>
      </c>
      <c r="J36" s="31">
        <f t="shared" si="2"/>
        <v>62444860</v>
      </c>
      <c r="K36" s="31">
        <f t="shared" si="2"/>
        <v>37500000</v>
      </c>
      <c r="L36" s="31">
        <f t="shared" si="2"/>
        <v>0</v>
      </c>
      <c r="M36" s="31">
        <f t="shared" si="2"/>
        <v>-15000000</v>
      </c>
      <c r="N36" s="31">
        <f t="shared" si="2"/>
        <v>22500000</v>
      </c>
      <c r="O36" s="31">
        <f t="shared" si="2"/>
        <v>-34020991</v>
      </c>
      <c r="P36" s="31">
        <f t="shared" si="2"/>
        <v>0</v>
      </c>
      <c r="Q36" s="31">
        <f t="shared" si="2"/>
        <v>-88055140</v>
      </c>
      <c r="R36" s="31">
        <f t="shared" si="2"/>
        <v>-122076131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-37131271</v>
      </c>
      <c r="X36" s="31">
        <f t="shared" si="2"/>
        <v>-72607896</v>
      </c>
      <c r="Y36" s="31">
        <f t="shared" si="2"/>
        <v>35476625</v>
      </c>
      <c r="Z36" s="32">
        <f>+IF(X36&lt;&gt;0,+(Y36/X36)*100,0)</f>
        <v>-48.86056056492809</v>
      </c>
      <c r="AA36" s="33">
        <f>SUM(AA31:AA35)</f>
        <v>2281853945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11189000</v>
      </c>
      <c r="D38" s="35">
        <f>+D17+D27+D36</f>
        <v>0</v>
      </c>
      <c r="E38" s="36">
        <f t="shared" si="3"/>
        <v>425296659</v>
      </c>
      <c r="F38" s="37">
        <f t="shared" si="3"/>
        <v>365282422</v>
      </c>
      <c r="G38" s="37">
        <f t="shared" si="3"/>
        <v>-434741737</v>
      </c>
      <c r="H38" s="37">
        <f t="shared" si="3"/>
        <v>747558343</v>
      </c>
      <c r="I38" s="37">
        <f t="shared" si="3"/>
        <v>-669435406</v>
      </c>
      <c r="J38" s="37">
        <f t="shared" si="3"/>
        <v>-356618800</v>
      </c>
      <c r="K38" s="37">
        <f t="shared" si="3"/>
        <v>97300257</v>
      </c>
      <c r="L38" s="37">
        <f t="shared" si="3"/>
        <v>-149664724</v>
      </c>
      <c r="M38" s="37">
        <f t="shared" si="3"/>
        <v>447256297</v>
      </c>
      <c r="N38" s="37">
        <f t="shared" si="3"/>
        <v>394891830</v>
      </c>
      <c r="O38" s="37">
        <f t="shared" si="3"/>
        <v>319878337</v>
      </c>
      <c r="P38" s="37">
        <f t="shared" si="3"/>
        <v>857364459</v>
      </c>
      <c r="Q38" s="37">
        <f t="shared" si="3"/>
        <v>990341776</v>
      </c>
      <c r="R38" s="37">
        <f t="shared" si="3"/>
        <v>2167584572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2205857602</v>
      </c>
      <c r="X38" s="37">
        <f t="shared" si="3"/>
        <v>937429698</v>
      </c>
      <c r="Y38" s="37">
        <f t="shared" si="3"/>
        <v>1268427904</v>
      </c>
      <c r="Z38" s="38">
        <f>+IF(X38&lt;&gt;0,+(Y38/X38)*100,0)</f>
        <v>135.30912309543666</v>
      </c>
      <c r="AA38" s="39">
        <f>+AA17+AA27+AA36</f>
        <v>365282422</v>
      </c>
    </row>
    <row r="39" spans="1:27" ht="12.75">
      <c r="A39" s="26" t="s">
        <v>59</v>
      </c>
      <c r="B39" s="20"/>
      <c r="C39" s="35">
        <v>3199148000</v>
      </c>
      <c r="D39" s="35"/>
      <c r="E39" s="36">
        <v>1347361649</v>
      </c>
      <c r="F39" s="37">
        <v>3481910806</v>
      </c>
      <c r="G39" s="37">
        <v>1197922305</v>
      </c>
      <c r="H39" s="37">
        <v>763180568</v>
      </c>
      <c r="I39" s="37">
        <v>1510738911</v>
      </c>
      <c r="J39" s="37">
        <v>1197922305</v>
      </c>
      <c r="K39" s="37">
        <v>841303505</v>
      </c>
      <c r="L39" s="37">
        <v>938603762</v>
      </c>
      <c r="M39" s="37">
        <v>788939038</v>
      </c>
      <c r="N39" s="37">
        <v>841303505</v>
      </c>
      <c r="O39" s="37">
        <v>1236195335</v>
      </c>
      <c r="P39" s="37">
        <v>1556073672</v>
      </c>
      <c r="Q39" s="37">
        <v>2413438131</v>
      </c>
      <c r="R39" s="37">
        <v>1236195335</v>
      </c>
      <c r="S39" s="37"/>
      <c r="T39" s="37"/>
      <c r="U39" s="37"/>
      <c r="V39" s="37"/>
      <c r="W39" s="37">
        <v>1197922305</v>
      </c>
      <c r="X39" s="37">
        <v>3481910806</v>
      </c>
      <c r="Y39" s="37">
        <v>-2283988501</v>
      </c>
      <c r="Z39" s="38">
        <v>-65.6</v>
      </c>
      <c r="AA39" s="39">
        <v>3481910806</v>
      </c>
    </row>
    <row r="40" spans="1:27" ht="12.75">
      <c r="A40" s="45" t="s">
        <v>60</v>
      </c>
      <c r="B40" s="46"/>
      <c r="C40" s="47">
        <v>3210337000</v>
      </c>
      <c r="D40" s="47"/>
      <c r="E40" s="48">
        <v>1772658306</v>
      </c>
      <c r="F40" s="49">
        <v>3847193228</v>
      </c>
      <c r="G40" s="49">
        <v>763180568</v>
      </c>
      <c r="H40" s="49">
        <v>1510738911</v>
      </c>
      <c r="I40" s="49">
        <v>841303505</v>
      </c>
      <c r="J40" s="49">
        <v>841303505</v>
      </c>
      <c r="K40" s="49">
        <v>938603762</v>
      </c>
      <c r="L40" s="49">
        <v>788939038</v>
      </c>
      <c r="M40" s="49">
        <v>1236195335</v>
      </c>
      <c r="N40" s="49">
        <v>1236195335</v>
      </c>
      <c r="O40" s="49">
        <v>1556073672</v>
      </c>
      <c r="P40" s="49">
        <v>2413438131</v>
      </c>
      <c r="Q40" s="49">
        <v>3403779907</v>
      </c>
      <c r="R40" s="49">
        <v>3403779907</v>
      </c>
      <c r="S40" s="49"/>
      <c r="T40" s="49"/>
      <c r="U40" s="49"/>
      <c r="V40" s="49"/>
      <c r="W40" s="49">
        <v>3403779907</v>
      </c>
      <c r="X40" s="49">
        <v>4419340504</v>
      </c>
      <c r="Y40" s="49">
        <v>-1015560597</v>
      </c>
      <c r="Z40" s="50">
        <v>-22.98</v>
      </c>
      <c r="AA40" s="51">
        <v>3847193228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266402160</v>
      </c>
      <c r="D6" s="21"/>
      <c r="E6" s="22">
        <v>281199938</v>
      </c>
      <c r="F6" s="23">
        <v>282477997</v>
      </c>
      <c r="G6" s="23">
        <v>26728606</v>
      </c>
      <c r="H6" s="23">
        <v>30093955</v>
      </c>
      <c r="I6" s="23">
        <v>26541665</v>
      </c>
      <c r="J6" s="23">
        <v>83364226</v>
      </c>
      <c r="K6" s="23">
        <v>42995963</v>
      </c>
      <c r="L6" s="23">
        <v>22982231</v>
      </c>
      <c r="M6" s="23">
        <v>17730082</v>
      </c>
      <c r="N6" s="23">
        <v>83708276</v>
      </c>
      <c r="O6" s="23">
        <v>17811824</v>
      </c>
      <c r="P6" s="23">
        <v>17966969</v>
      </c>
      <c r="Q6" s="23">
        <v>18097001</v>
      </c>
      <c r="R6" s="23">
        <v>53875794</v>
      </c>
      <c r="S6" s="23"/>
      <c r="T6" s="23"/>
      <c r="U6" s="23"/>
      <c r="V6" s="23"/>
      <c r="W6" s="23">
        <v>220948296</v>
      </c>
      <c r="X6" s="23">
        <v>205696130</v>
      </c>
      <c r="Y6" s="23">
        <v>15252166</v>
      </c>
      <c r="Z6" s="24">
        <v>7.41</v>
      </c>
      <c r="AA6" s="25">
        <v>282477997</v>
      </c>
    </row>
    <row r="7" spans="1:27" ht="12.75">
      <c r="A7" s="26" t="s">
        <v>34</v>
      </c>
      <c r="B7" s="20"/>
      <c r="C7" s="21">
        <v>649410699</v>
      </c>
      <c r="D7" s="21"/>
      <c r="E7" s="22">
        <v>700831953</v>
      </c>
      <c r="F7" s="23">
        <v>699029378</v>
      </c>
      <c r="G7" s="23">
        <v>51858332</v>
      </c>
      <c r="H7" s="23">
        <v>43898929</v>
      </c>
      <c r="I7" s="23">
        <v>55497276</v>
      </c>
      <c r="J7" s="23">
        <v>151254537</v>
      </c>
      <c r="K7" s="23">
        <v>55907941</v>
      </c>
      <c r="L7" s="23">
        <v>63962122</v>
      </c>
      <c r="M7" s="23">
        <v>40727519</v>
      </c>
      <c r="N7" s="23">
        <v>160597582</v>
      </c>
      <c r="O7" s="23">
        <v>44956063</v>
      </c>
      <c r="P7" s="23">
        <v>55723568</v>
      </c>
      <c r="Q7" s="23">
        <v>54773019</v>
      </c>
      <c r="R7" s="23">
        <v>155452650</v>
      </c>
      <c r="S7" s="23"/>
      <c r="T7" s="23"/>
      <c r="U7" s="23"/>
      <c r="V7" s="23"/>
      <c r="W7" s="23">
        <v>467304769</v>
      </c>
      <c r="X7" s="23">
        <v>519267433</v>
      </c>
      <c r="Y7" s="23">
        <v>-51962664</v>
      </c>
      <c r="Z7" s="24">
        <v>-10.01</v>
      </c>
      <c r="AA7" s="25">
        <v>699029378</v>
      </c>
    </row>
    <row r="8" spans="1:27" ht="12.75">
      <c r="A8" s="26" t="s">
        <v>35</v>
      </c>
      <c r="B8" s="20"/>
      <c r="C8" s="21">
        <v>107731920</v>
      </c>
      <c r="D8" s="21"/>
      <c r="E8" s="22">
        <v>79291769</v>
      </c>
      <c r="F8" s="23">
        <v>99840254</v>
      </c>
      <c r="G8" s="23">
        <v>100089453</v>
      </c>
      <c r="H8" s="23">
        <v>18896784</v>
      </c>
      <c r="I8" s="23">
        <v>5938306</v>
      </c>
      <c r="J8" s="23">
        <v>124924543</v>
      </c>
      <c r="K8" s="23">
        <v>4724180</v>
      </c>
      <c r="L8" s="23">
        <v>7467890</v>
      </c>
      <c r="M8" s="23">
        <v>3907270</v>
      </c>
      <c r="N8" s="23">
        <v>16099340</v>
      </c>
      <c r="O8" s="23">
        <v>6163598</v>
      </c>
      <c r="P8" s="23">
        <v>4333163</v>
      </c>
      <c r="Q8" s="23">
        <v>5797868</v>
      </c>
      <c r="R8" s="23">
        <v>16294629</v>
      </c>
      <c r="S8" s="23"/>
      <c r="T8" s="23"/>
      <c r="U8" s="23"/>
      <c r="V8" s="23"/>
      <c r="W8" s="23">
        <v>157318512</v>
      </c>
      <c r="X8" s="23">
        <v>31345488</v>
      </c>
      <c r="Y8" s="23">
        <v>125973024</v>
      </c>
      <c r="Z8" s="24">
        <v>401.89</v>
      </c>
      <c r="AA8" s="25">
        <v>99840254</v>
      </c>
    </row>
    <row r="9" spans="1:27" ht="12.75">
      <c r="A9" s="26" t="s">
        <v>36</v>
      </c>
      <c r="B9" s="20"/>
      <c r="C9" s="21">
        <v>115759195</v>
      </c>
      <c r="D9" s="21"/>
      <c r="E9" s="22">
        <v>110550000</v>
      </c>
      <c r="F9" s="23">
        <v>134042714</v>
      </c>
      <c r="G9" s="23"/>
      <c r="H9" s="23"/>
      <c r="I9" s="23"/>
      <c r="J9" s="23"/>
      <c r="K9" s="23"/>
      <c r="L9" s="23">
        <v>2267754</v>
      </c>
      <c r="M9" s="23">
        <v>71986000</v>
      </c>
      <c r="N9" s="23">
        <v>74253754</v>
      </c>
      <c r="O9" s="23">
        <v>3337000</v>
      </c>
      <c r="P9" s="23">
        <v>527000</v>
      </c>
      <c r="Q9" s="23">
        <v>30785623</v>
      </c>
      <c r="R9" s="23">
        <v>34649623</v>
      </c>
      <c r="S9" s="23"/>
      <c r="T9" s="23"/>
      <c r="U9" s="23"/>
      <c r="V9" s="23"/>
      <c r="W9" s="23">
        <v>108903377</v>
      </c>
      <c r="X9" s="23">
        <v>110494000</v>
      </c>
      <c r="Y9" s="23">
        <v>-1590623</v>
      </c>
      <c r="Z9" s="24">
        <v>-1.44</v>
      </c>
      <c r="AA9" s="25">
        <v>134042714</v>
      </c>
    </row>
    <row r="10" spans="1:27" ht="12.75">
      <c r="A10" s="26" t="s">
        <v>37</v>
      </c>
      <c r="B10" s="20"/>
      <c r="C10" s="21">
        <v>120191805</v>
      </c>
      <c r="D10" s="21"/>
      <c r="E10" s="22">
        <v>128731320</v>
      </c>
      <c r="F10" s="23">
        <v>112722320</v>
      </c>
      <c r="G10" s="23">
        <v>363452</v>
      </c>
      <c r="H10" s="23">
        <v>24041548</v>
      </c>
      <c r="I10" s="23"/>
      <c r="J10" s="23">
        <v>24405000</v>
      </c>
      <c r="K10" s="23"/>
      <c r="L10" s="23"/>
      <c r="M10" s="23">
        <v>16350000</v>
      </c>
      <c r="N10" s="23">
        <v>16350000</v>
      </c>
      <c r="O10" s="23"/>
      <c r="P10" s="23"/>
      <c r="Q10" s="23"/>
      <c r="R10" s="23"/>
      <c r="S10" s="23"/>
      <c r="T10" s="23"/>
      <c r="U10" s="23"/>
      <c r="V10" s="23"/>
      <c r="W10" s="23">
        <v>40755000</v>
      </c>
      <c r="X10" s="23">
        <v>118497000</v>
      </c>
      <c r="Y10" s="23">
        <v>-77742000</v>
      </c>
      <c r="Z10" s="24">
        <v>-65.61</v>
      </c>
      <c r="AA10" s="25">
        <v>112722320</v>
      </c>
    </row>
    <row r="11" spans="1:27" ht="12.75">
      <c r="A11" s="26" t="s">
        <v>38</v>
      </c>
      <c r="B11" s="20"/>
      <c r="C11" s="21">
        <v>46347291</v>
      </c>
      <c r="D11" s="21"/>
      <c r="E11" s="22">
        <v>43433003</v>
      </c>
      <c r="F11" s="23">
        <v>51933003</v>
      </c>
      <c r="G11" s="23">
        <v>421605</v>
      </c>
      <c r="H11" s="23">
        <v>4407676</v>
      </c>
      <c r="I11" s="23">
        <v>4939940</v>
      </c>
      <c r="J11" s="23">
        <v>9769221</v>
      </c>
      <c r="K11" s="23">
        <v>596844</v>
      </c>
      <c r="L11" s="23">
        <v>549588</v>
      </c>
      <c r="M11" s="23">
        <v>13181786</v>
      </c>
      <c r="N11" s="23">
        <v>14328218</v>
      </c>
      <c r="O11" s="23">
        <v>1259326</v>
      </c>
      <c r="P11" s="23">
        <v>20975254</v>
      </c>
      <c r="Q11" s="23">
        <v>945042</v>
      </c>
      <c r="R11" s="23">
        <v>23179622</v>
      </c>
      <c r="S11" s="23"/>
      <c r="T11" s="23"/>
      <c r="U11" s="23"/>
      <c r="V11" s="23"/>
      <c r="W11" s="23">
        <v>47277061</v>
      </c>
      <c r="X11" s="23">
        <v>30053066</v>
      </c>
      <c r="Y11" s="23">
        <v>17223995</v>
      </c>
      <c r="Z11" s="24">
        <v>57.31</v>
      </c>
      <c r="AA11" s="25">
        <v>51933003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-1453862520</v>
      </c>
      <c r="D14" s="21"/>
      <c r="E14" s="22">
        <v>-1081273500</v>
      </c>
      <c r="F14" s="23">
        <v>-1128657813</v>
      </c>
      <c r="G14" s="23">
        <v>-93293562</v>
      </c>
      <c r="H14" s="23">
        <v>-146554420</v>
      </c>
      <c r="I14" s="23">
        <v>-83613491</v>
      </c>
      <c r="J14" s="23">
        <v>-323461473</v>
      </c>
      <c r="K14" s="23">
        <v>-14823979</v>
      </c>
      <c r="L14" s="23">
        <v>-93058467</v>
      </c>
      <c r="M14" s="23">
        <v>-85160237</v>
      </c>
      <c r="N14" s="23">
        <v>-193042683</v>
      </c>
      <c r="O14" s="23">
        <v>-73294514</v>
      </c>
      <c r="P14" s="23">
        <v>-76587862</v>
      </c>
      <c r="Q14" s="23">
        <v>-77845308</v>
      </c>
      <c r="R14" s="23">
        <v>-227727684</v>
      </c>
      <c r="S14" s="23"/>
      <c r="T14" s="23"/>
      <c r="U14" s="23"/>
      <c r="V14" s="23"/>
      <c r="W14" s="23">
        <v>-744231840</v>
      </c>
      <c r="X14" s="23">
        <v>-736514508</v>
      </c>
      <c r="Y14" s="23">
        <v>-7717332</v>
      </c>
      <c r="Z14" s="24">
        <v>1.05</v>
      </c>
      <c r="AA14" s="25">
        <v>-1128657813</v>
      </c>
    </row>
    <row r="15" spans="1:27" ht="12.75">
      <c r="A15" s="26" t="s">
        <v>42</v>
      </c>
      <c r="B15" s="20"/>
      <c r="C15" s="21">
        <v>-20390548</v>
      </c>
      <c r="D15" s="21"/>
      <c r="E15" s="22">
        <v>-31471544</v>
      </c>
      <c r="F15" s="23">
        <v>-20221544</v>
      </c>
      <c r="G15" s="23"/>
      <c r="H15" s="23"/>
      <c r="I15" s="23"/>
      <c r="J15" s="23"/>
      <c r="K15" s="23"/>
      <c r="L15" s="23"/>
      <c r="M15" s="23">
        <v>-10107500</v>
      </c>
      <c r="N15" s="23">
        <v>-10107500</v>
      </c>
      <c r="O15" s="23"/>
      <c r="P15" s="23"/>
      <c r="Q15" s="23"/>
      <c r="R15" s="23"/>
      <c r="S15" s="23"/>
      <c r="T15" s="23"/>
      <c r="U15" s="23"/>
      <c r="V15" s="23"/>
      <c r="W15" s="23">
        <v>-10107500</v>
      </c>
      <c r="X15" s="23">
        <v>-10107500</v>
      </c>
      <c r="Y15" s="23"/>
      <c r="Z15" s="24"/>
      <c r="AA15" s="25">
        <v>-20221544</v>
      </c>
    </row>
    <row r="16" spans="1:27" ht="12.75">
      <c r="A16" s="26" t="s">
        <v>43</v>
      </c>
      <c r="B16" s="20"/>
      <c r="C16" s="21">
        <v>-6215883</v>
      </c>
      <c r="D16" s="21"/>
      <c r="E16" s="22">
        <v>-7891444</v>
      </c>
      <c r="F16" s="23">
        <v>-7563444</v>
      </c>
      <c r="G16" s="23">
        <v>-4551610</v>
      </c>
      <c r="H16" s="23">
        <v>-2101786</v>
      </c>
      <c r="I16" s="23"/>
      <c r="J16" s="23">
        <v>-6653396</v>
      </c>
      <c r="K16" s="23"/>
      <c r="L16" s="23"/>
      <c r="M16" s="23"/>
      <c r="N16" s="23"/>
      <c r="O16" s="23"/>
      <c r="P16" s="23">
        <v>-279500</v>
      </c>
      <c r="Q16" s="23"/>
      <c r="R16" s="23">
        <v>-279500</v>
      </c>
      <c r="S16" s="23"/>
      <c r="T16" s="23"/>
      <c r="U16" s="23"/>
      <c r="V16" s="23"/>
      <c r="W16" s="23">
        <v>-6932896</v>
      </c>
      <c r="X16" s="23">
        <v>-5953986</v>
      </c>
      <c r="Y16" s="23">
        <v>-978910</v>
      </c>
      <c r="Z16" s="24">
        <v>16.44</v>
      </c>
      <c r="AA16" s="25">
        <v>-7563444</v>
      </c>
    </row>
    <row r="17" spans="1:27" ht="12.75">
      <c r="A17" s="27" t="s">
        <v>44</v>
      </c>
      <c r="B17" s="28"/>
      <c r="C17" s="29">
        <f aca="true" t="shared" si="0" ref="C17:Y17">SUM(C6:C16)</f>
        <v>-174625881</v>
      </c>
      <c r="D17" s="29">
        <f>SUM(D6:D16)</f>
        <v>0</v>
      </c>
      <c r="E17" s="30">
        <f t="shared" si="0"/>
        <v>223401495</v>
      </c>
      <c r="F17" s="31">
        <f t="shared" si="0"/>
        <v>223602865</v>
      </c>
      <c r="G17" s="31">
        <f t="shared" si="0"/>
        <v>81616276</v>
      </c>
      <c r="H17" s="31">
        <f t="shared" si="0"/>
        <v>-27317314</v>
      </c>
      <c r="I17" s="31">
        <f t="shared" si="0"/>
        <v>9303696</v>
      </c>
      <c r="J17" s="31">
        <f t="shared" si="0"/>
        <v>63602658</v>
      </c>
      <c r="K17" s="31">
        <f t="shared" si="0"/>
        <v>89400949</v>
      </c>
      <c r="L17" s="31">
        <f t="shared" si="0"/>
        <v>4171118</v>
      </c>
      <c r="M17" s="31">
        <f t="shared" si="0"/>
        <v>68614920</v>
      </c>
      <c r="N17" s="31">
        <f t="shared" si="0"/>
        <v>162186987</v>
      </c>
      <c r="O17" s="31">
        <f t="shared" si="0"/>
        <v>233297</v>
      </c>
      <c r="P17" s="31">
        <f t="shared" si="0"/>
        <v>22658592</v>
      </c>
      <c r="Q17" s="31">
        <f t="shared" si="0"/>
        <v>32553245</v>
      </c>
      <c r="R17" s="31">
        <f t="shared" si="0"/>
        <v>55445134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281234779</v>
      </c>
      <c r="X17" s="31">
        <f t="shared" si="0"/>
        <v>262777123</v>
      </c>
      <c r="Y17" s="31">
        <f t="shared" si="0"/>
        <v>18457656</v>
      </c>
      <c r="Z17" s="32">
        <f>+IF(X17&lt;&gt;0,+(Y17/X17)*100,0)</f>
        <v>7.024072639687132</v>
      </c>
      <c r="AA17" s="33">
        <f>SUM(AA6:AA16)</f>
        <v>223602865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352547</v>
      </c>
      <c r="D21" s="21"/>
      <c r="E21" s="22">
        <v>5698254</v>
      </c>
      <c r="F21" s="23">
        <v>5698254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5698254</v>
      </c>
    </row>
    <row r="22" spans="1:27" ht="12.75">
      <c r="A22" s="26" t="s">
        <v>47</v>
      </c>
      <c r="B22" s="20"/>
      <c r="C22" s="21">
        <v>2141944</v>
      </c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>
        <v>-26164773</v>
      </c>
      <c r="N24" s="23">
        <v>-26164773</v>
      </c>
      <c r="O24" s="23">
        <v>54415297</v>
      </c>
      <c r="P24" s="23">
        <v>-27069753</v>
      </c>
      <c r="Q24" s="23">
        <v>60315530</v>
      </c>
      <c r="R24" s="23">
        <v>87661074</v>
      </c>
      <c r="S24" s="23"/>
      <c r="T24" s="23"/>
      <c r="U24" s="23"/>
      <c r="V24" s="23"/>
      <c r="W24" s="23">
        <v>61496301</v>
      </c>
      <c r="X24" s="23"/>
      <c r="Y24" s="23">
        <v>61496301</v>
      </c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-347967057</v>
      </c>
      <c r="D26" s="21"/>
      <c r="E26" s="22">
        <v>-463791713</v>
      </c>
      <c r="F26" s="23">
        <v>-460730382</v>
      </c>
      <c r="G26" s="23">
        <v>-57000</v>
      </c>
      <c r="H26" s="23">
        <v>-8557667</v>
      </c>
      <c r="I26" s="23">
        <v>-20690727</v>
      </c>
      <c r="J26" s="23">
        <v>-29305394</v>
      </c>
      <c r="K26" s="23">
        <v>-18545431</v>
      </c>
      <c r="L26" s="23">
        <v>-24147941</v>
      </c>
      <c r="M26" s="23">
        <v>-25905463</v>
      </c>
      <c r="N26" s="23">
        <v>-68598835</v>
      </c>
      <c r="O26" s="23">
        <v>-15366193</v>
      </c>
      <c r="P26" s="23">
        <v>-18019809</v>
      </c>
      <c r="Q26" s="23">
        <v>-24967559</v>
      </c>
      <c r="R26" s="23">
        <v>-58353561</v>
      </c>
      <c r="S26" s="23"/>
      <c r="T26" s="23"/>
      <c r="U26" s="23"/>
      <c r="V26" s="23"/>
      <c r="W26" s="23">
        <v>-156257790</v>
      </c>
      <c r="X26" s="23">
        <v>-312967698</v>
      </c>
      <c r="Y26" s="23">
        <v>156709908</v>
      </c>
      <c r="Z26" s="24">
        <v>-50.07</v>
      </c>
      <c r="AA26" s="25">
        <v>-460730382</v>
      </c>
    </row>
    <row r="27" spans="1:27" ht="12.75">
      <c r="A27" s="27" t="s">
        <v>51</v>
      </c>
      <c r="B27" s="28"/>
      <c r="C27" s="29">
        <f aca="true" t="shared" si="1" ref="C27:Y27">SUM(C21:C26)</f>
        <v>-345472566</v>
      </c>
      <c r="D27" s="29">
        <f>SUM(D21:D26)</f>
        <v>0</v>
      </c>
      <c r="E27" s="30">
        <f t="shared" si="1"/>
        <v>-458093459</v>
      </c>
      <c r="F27" s="31">
        <f t="shared" si="1"/>
        <v>-455032128</v>
      </c>
      <c r="G27" s="31">
        <f t="shared" si="1"/>
        <v>-57000</v>
      </c>
      <c r="H27" s="31">
        <f t="shared" si="1"/>
        <v>-8557667</v>
      </c>
      <c r="I27" s="31">
        <f t="shared" si="1"/>
        <v>-20690727</v>
      </c>
      <c r="J27" s="31">
        <f t="shared" si="1"/>
        <v>-29305394</v>
      </c>
      <c r="K27" s="31">
        <f t="shared" si="1"/>
        <v>-18545431</v>
      </c>
      <c r="L27" s="31">
        <f t="shared" si="1"/>
        <v>-24147941</v>
      </c>
      <c r="M27" s="31">
        <f t="shared" si="1"/>
        <v>-52070236</v>
      </c>
      <c r="N27" s="31">
        <f t="shared" si="1"/>
        <v>-94763608</v>
      </c>
      <c r="O27" s="31">
        <f t="shared" si="1"/>
        <v>39049104</v>
      </c>
      <c r="P27" s="31">
        <f t="shared" si="1"/>
        <v>-45089562</v>
      </c>
      <c r="Q27" s="31">
        <f t="shared" si="1"/>
        <v>35347971</v>
      </c>
      <c r="R27" s="31">
        <f t="shared" si="1"/>
        <v>29307513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-94761489</v>
      </c>
      <c r="X27" s="31">
        <f t="shared" si="1"/>
        <v>-312967698</v>
      </c>
      <c r="Y27" s="31">
        <f t="shared" si="1"/>
        <v>218206209</v>
      </c>
      <c r="Z27" s="32">
        <f>+IF(X27&lt;&gt;0,+(Y27/X27)*100,0)</f>
        <v>-69.72163913222764</v>
      </c>
      <c r="AA27" s="33">
        <f>SUM(AA21:AA26)</f>
        <v>-455032128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50000000</v>
      </c>
      <c r="D32" s="21"/>
      <c r="E32" s="22">
        <v>161000000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1386835</v>
      </c>
      <c r="F33" s="23">
        <v>1386835</v>
      </c>
      <c r="G33" s="23">
        <v>27620</v>
      </c>
      <c r="H33" s="40"/>
      <c r="I33" s="40"/>
      <c r="J33" s="40">
        <v>27620</v>
      </c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>
        <v>27620</v>
      </c>
      <c r="X33" s="40"/>
      <c r="Y33" s="23">
        <v>27620</v>
      </c>
      <c r="Z33" s="24"/>
      <c r="AA33" s="25">
        <v>1386835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-11144642</v>
      </c>
      <c r="D35" s="21"/>
      <c r="E35" s="22">
        <v>-11957516</v>
      </c>
      <c r="F35" s="23">
        <v>-11957516</v>
      </c>
      <c r="G35" s="23"/>
      <c r="H35" s="23"/>
      <c r="I35" s="23"/>
      <c r="J35" s="23"/>
      <c r="K35" s="23"/>
      <c r="L35" s="23"/>
      <c r="M35" s="23">
        <v>-5660095</v>
      </c>
      <c r="N35" s="23">
        <v>-5660095</v>
      </c>
      <c r="O35" s="23"/>
      <c r="P35" s="23"/>
      <c r="Q35" s="23"/>
      <c r="R35" s="23"/>
      <c r="S35" s="23"/>
      <c r="T35" s="23"/>
      <c r="U35" s="23"/>
      <c r="V35" s="23"/>
      <c r="W35" s="23">
        <v>-5660095</v>
      </c>
      <c r="X35" s="23">
        <v>-4005735</v>
      </c>
      <c r="Y35" s="23">
        <v>-1654360</v>
      </c>
      <c r="Z35" s="24">
        <v>41.3</v>
      </c>
      <c r="AA35" s="25">
        <v>-11957516</v>
      </c>
    </row>
    <row r="36" spans="1:27" ht="12.75">
      <c r="A36" s="27" t="s">
        <v>57</v>
      </c>
      <c r="B36" s="28"/>
      <c r="C36" s="29">
        <f aca="true" t="shared" si="2" ref="C36:Y36">SUM(C31:C35)</f>
        <v>38855358</v>
      </c>
      <c r="D36" s="29">
        <f>SUM(D31:D35)</f>
        <v>0</v>
      </c>
      <c r="E36" s="30">
        <f t="shared" si="2"/>
        <v>150429319</v>
      </c>
      <c r="F36" s="31">
        <f t="shared" si="2"/>
        <v>-10570681</v>
      </c>
      <c r="G36" s="31">
        <f t="shared" si="2"/>
        <v>27620</v>
      </c>
      <c r="H36" s="31">
        <f t="shared" si="2"/>
        <v>0</v>
      </c>
      <c r="I36" s="31">
        <f t="shared" si="2"/>
        <v>0</v>
      </c>
      <c r="J36" s="31">
        <f t="shared" si="2"/>
        <v>27620</v>
      </c>
      <c r="K36" s="31">
        <f t="shared" si="2"/>
        <v>0</v>
      </c>
      <c r="L36" s="31">
        <f t="shared" si="2"/>
        <v>0</v>
      </c>
      <c r="M36" s="31">
        <f t="shared" si="2"/>
        <v>-5660095</v>
      </c>
      <c r="N36" s="31">
        <f t="shared" si="2"/>
        <v>-5660095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-5632475</v>
      </c>
      <c r="X36" s="31">
        <f t="shared" si="2"/>
        <v>-4005735</v>
      </c>
      <c r="Y36" s="31">
        <f t="shared" si="2"/>
        <v>-1626740</v>
      </c>
      <c r="Z36" s="32">
        <f>+IF(X36&lt;&gt;0,+(Y36/X36)*100,0)</f>
        <v>40.61027501819267</v>
      </c>
      <c r="AA36" s="33">
        <f>SUM(AA31:AA35)</f>
        <v>-10570681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-481243089</v>
      </c>
      <c r="D38" s="35">
        <f>+D17+D27+D36</f>
        <v>0</v>
      </c>
      <c r="E38" s="36">
        <f t="shared" si="3"/>
        <v>-84262645</v>
      </c>
      <c r="F38" s="37">
        <f t="shared" si="3"/>
        <v>-241999944</v>
      </c>
      <c r="G38" s="37">
        <f t="shared" si="3"/>
        <v>81586896</v>
      </c>
      <c r="H38" s="37">
        <f t="shared" si="3"/>
        <v>-35874981</v>
      </c>
      <c r="I38" s="37">
        <f t="shared" si="3"/>
        <v>-11387031</v>
      </c>
      <c r="J38" s="37">
        <f t="shared" si="3"/>
        <v>34324884</v>
      </c>
      <c r="K38" s="37">
        <f t="shared" si="3"/>
        <v>70855518</v>
      </c>
      <c r="L38" s="37">
        <f t="shared" si="3"/>
        <v>-19976823</v>
      </c>
      <c r="M38" s="37">
        <f t="shared" si="3"/>
        <v>10884589</v>
      </c>
      <c r="N38" s="37">
        <f t="shared" si="3"/>
        <v>61763284</v>
      </c>
      <c r="O38" s="37">
        <f t="shared" si="3"/>
        <v>39282401</v>
      </c>
      <c r="P38" s="37">
        <f t="shared" si="3"/>
        <v>-22430970</v>
      </c>
      <c r="Q38" s="37">
        <f t="shared" si="3"/>
        <v>67901216</v>
      </c>
      <c r="R38" s="37">
        <f t="shared" si="3"/>
        <v>84752647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180840815</v>
      </c>
      <c r="X38" s="37">
        <f t="shared" si="3"/>
        <v>-54196310</v>
      </c>
      <c r="Y38" s="37">
        <f t="shared" si="3"/>
        <v>235037125</v>
      </c>
      <c r="Z38" s="38">
        <f>+IF(X38&lt;&gt;0,+(Y38/X38)*100,0)</f>
        <v>-433.67735736990215</v>
      </c>
      <c r="AA38" s="39">
        <f>+AA17+AA27+AA36</f>
        <v>-241999944</v>
      </c>
    </row>
    <row r="39" spans="1:27" ht="12.75">
      <c r="A39" s="26" t="s">
        <v>59</v>
      </c>
      <c r="B39" s="20"/>
      <c r="C39" s="35">
        <v>609430081</v>
      </c>
      <c r="D39" s="35"/>
      <c r="E39" s="36">
        <v>479988501</v>
      </c>
      <c r="F39" s="37">
        <v>613807934</v>
      </c>
      <c r="G39" s="37">
        <v>613807934</v>
      </c>
      <c r="H39" s="37">
        <v>695394830</v>
      </c>
      <c r="I39" s="37">
        <v>659519849</v>
      </c>
      <c r="J39" s="37">
        <v>613807934</v>
      </c>
      <c r="K39" s="37">
        <v>648132818</v>
      </c>
      <c r="L39" s="37">
        <v>718988336</v>
      </c>
      <c r="M39" s="37">
        <v>699011513</v>
      </c>
      <c r="N39" s="37">
        <v>648132818</v>
      </c>
      <c r="O39" s="37">
        <v>709896102</v>
      </c>
      <c r="P39" s="37">
        <v>749178503</v>
      </c>
      <c r="Q39" s="37">
        <v>726747533</v>
      </c>
      <c r="R39" s="37">
        <v>709896102</v>
      </c>
      <c r="S39" s="37"/>
      <c r="T39" s="37"/>
      <c r="U39" s="37"/>
      <c r="V39" s="37"/>
      <c r="W39" s="37">
        <v>613807934</v>
      </c>
      <c r="X39" s="37">
        <v>613807934</v>
      </c>
      <c r="Y39" s="37"/>
      <c r="Z39" s="38"/>
      <c r="AA39" s="39">
        <v>613807934</v>
      </c>
    </row>
    <row r="40" spans="1:27" ht="12.75">
      <c r="A40" s="45" t="s">
        <v>60</v>
      </c>
      <c r="B40" s="46"/>
      <c r="C40" s="47">
        <v>128186992</v>
      </c>
      <c r="D40" s="47"/>
      <c r="E40" s="48">
        <v>395725856</v>
      </c>
      <c r="F40" s="49">
        <v>371807990</v>
      </c>
      <c r="G40" s="49">
        <v>695394830</v>
      </c>
      <c r="H40" s="49">
        <v>659519849</v>
      </c>
      <c r="I40" s="49">
        <v>648132818</v>
      </c>
      <c r="J40" s="49">
        <v>648132818</v>
      </c>
      <c r="K40" s="49">
        <v>718988336</v>
      </c>
      <c r="L40" s="49">
        <v>699011513</v>
      </c>
      <c r="M40" s="49">
        <v>709896102</v>
      </c>
      <c r="N40" s="49">
        <v>709896102</v>
      </c>
      <c r="O40" s="49">
        <v>749178503</v>
      </c>
      <c r="P40" s="49">
        <v>726747533</v>
      </c>
      <c r="Q40" s="49">
        <v>794648749</v>
      </c>
      <c r="R40" s="49">
        <v>794648749</v>
      </c>
      <c r="S40" s="49"/>
      <c r="T40" s="49"/>
      <c r="U40" s="49"/>
      <c r="V40" s="49"/>
      <c r="W40" s="49">
        <v>794648749</v>
      </c>
      <c r="X40" s="49">
        <v>559611624</v>
      </c>
      <c r="Y40" s="49">
        <v>235037125</v>
      </c>
      <c r="Z40" s="50">
        <v>42</v>
      </c>
      <c r="AA40" s="51">
        <v>371807990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97321904</v>
      </c>
      <c r="D6" s="21"/>
      <c r="E6" s="22">
        <v>108599166</v>
      </c>
      <c r="F6" s="23">
        <v>108599165</v>
      </c>
      <c r="G6" s="23">
        <v>5763228</v>
      </c>
      <c r="H6" s="23">
        <v>7289401</v>
      </c>
      <c r="I6" s="23">
        <v>8505398</v>
      </c>
      <c r="J6" s="23">
        <v>21558027</v>
      </c>
      <c r="K6" s="23">
        <v>11168575</v>
      </c>
      <c r="L6" s="23">
        <v>7027888</v>
      </c>
      <c r="M6" s="23">
        <v>6732663</v>
      </c>
      <c r="N6" s="23">
        <v>24929126</v>
      </c>
      <c r="O6" s="23">
        <v>7289002</v>
      </c>
      <c r="P6" s="23">
        <v>6959402</v>
      </c>
      <c r="Q6" s="23">
        <v>7549852</v>
      </c>
      <c r="R6" s="23">
        <v>21798256</v>
      </c>
      <c r="S6" s="23"/>
      <c r="T6" s="23"/>
      <c r="U6" s="23"/>
      <c r="V6" s="23"/>
      <c r="W6" s="23">
        <v>68285409</v>
      </c>
      <c r="X6" s="23">
        <v>73142153</v>
      </c>
      <c r="Y6" s="23">
        <v>-4856744</v>
      </c>
      <c r="Z6" s="24">
        <v>-6.64</v>
      </c>
      <c r="AA6" s="25">
        <v>108599165</v>
      </c>
    </row>
    <row r="7" spans="1:27" ht="12.75">
      <c r="A7" s="26" t="s">
        <v>34</v>
      </c>
      <c r="B7" s="20"/>
      <c r="C7" s="21">
        <v>445592323</v>
      </c>
      <c r="D7" s="21"/>
      <c r="E7" s="22">
        <v>501522106</v>
      </c>
      <c r="F7" s="23">
        <v>501522106</v>
      </c>
      <c r="G7" s="23">
        <v>36248200</v>
      </c>
      <c r="H7" s="23">
        <v>45168974</v>
      </c>
      <c r="I7" s="23">
        <v>47641847</v>
      </c>
      <c r="J7" s="23">
        <v>129059021</v>
      </c>
      <c r="K7" s="23">
        <v>46026488</v>
      </c>
      <c r="L7" s="23">
        <v>41422209</v>
      </c>
      <c r="M7" s="23">
        <v>36542302</v>
      </c>
      <c r="N7" s="23">
        <v>123990999</v>
      </c>
      <c r="O7" s="23">
        <v>43808638</v>
      </c>
      <c r="P7" s="23">
        <v>40669728</v>
      </c>
      <c r="Q7" s="23">
        <v>46465589</v>
      </c>
      <c r="R7" s="23">
        <v>130943955</v>
      </c>
      <c r="S7" s="23"/>
      <c r="T7" s="23"/>
      <c r="U7" s="23"/>
      <c r="V7" s="23"/>
      <c r="W7" s="23">
        <v>383993975</v>
      </c>
      <c r="X7" s="23">
        <v>379130020</v>
      </c>
      <c r="Y7" s="23">
        <v>4863955</v>
      </c>
      <c r="Z7" s="24">
        <v>1.28</v>
      </c>
      <c r="AA7" s="25">
        <v>501522106</v>
      </c>
    </row>
    <row r="8" spans="1:27" ht="12.75">
      <c r="A8" s="26" t="s">
        <v>35</v>
      </c>
      <c r="B8" s="20"/>
      <c r="C8" s="21">
        <v>56306701</v>
      </c>
      <c r="D8" s="21"/>
      <c r="E8" s="22">
        <v>53745208</v>
      </c>
      <c r="F8" s="23">
        <v>53745207</v>
      </c>
      <c r="G8" s="23">
        <v>11380659</v>
      </c>
      <c r="H8" s="23">
        <v>22478460</v>
      </c>
      <c r="I8" s="23">
        <v>18926896</v>
      </c>
      <c r="J8" s="23">
        <v>52786015</v>
      </c>
      <c r="K8" s="23">
        <v>17622779</v>
      </c>
      <c r="L8" s="23">
        <v>12179934</v>
      </c>
      <c r="M8" s="23">
        <v>7638132</v>
      </c>
      <c r="N8" s="23">
        <v>37440845</v>
      </c>
      <c r="O8" s="23">
        <v>13304086</v>
      </c>
      <c r="P8" s="23">
        <v>10168630</v>
      </c>
      <c r="Q8" s="23">
        <v>15857999</v>
      </c>
      <c r="R8" s="23">
        <v>39330715</v>
      </c>
      <c r="S8" s="23"/>
      <c r="T8" s="23"/>
      <c r="U8" s="23"/>
      <c r="V8" s="23"/>
      <c r="W8" s="23">
        <v>129557575</v>
      </c>
      <c r="X8" s="23">
        <v>103827120</v>
      </c>
      <c r="Y8" s="23">
        <v>25730455</v>
      </c>
      <c r="Z8" s="24">
        <v>24.78</v>
      </c>
      <c r="AA8" s="25">
        <v>53745207</v>
      </c>
    </row>
    <row r="9" spans="1:27" ht="12.75">
      <c r="A9" s="26" t="s">
        <v>36</v>
      </c>
      <c r="B9" s="20"/>
      <c r="C9" s="21">
        <v>109603551</v>
      </c>
      <c r="D9" s="21"/>
      <c r="E9" s="22">
        <v>134048079</v>
      </c>
      <c r="F9" s="23">
        <v>148848288</v>
      </c>
      <c r="G9" s="23">
        <v>38371514</v>
      </c>
      <c r="H9" s="23">
        <v>7833717</v>
      </c>
      <c r="I9" s="23">
        <v>2302333</v>
      </c>
      <c r="J9" s="23">
        <v>48507564</v>
      </c>
      <c r="K9" s="23">
        <v>2047571</v>
      </c>
      <c r="L9" s="23">
        <v>4710535</v>
      </c>
      <c r="M9" s="23">
        <v>30084240</v>
      </c>
      <c r="N9" s="23">
        <v>36842346</v>
      </c>
      <c r="O9" s="23">
        <v>3955737</v>
      </c>
      <c r="P9" s="23">
        <v>1214835</v>
      </c>
      <c r="Q9" s="23">
        <v>27556297</v>
      </c>
      <c r="R9" s="23">
        <v>32726869</v>
      </c>
      <c r="S9" s="23"/>
      <c r="T9" s="23"/>
      <c r="U9" s="23"/>
      <c r="V9" s="23"/>
      <c r="W9" s="23">
        <v>118076779</v>
      </c>
      <c r="X9" s="23">
        <v>123433944</v>
      </c>
      <c r="Y9" s="23">
        <v>-5357165</v>
      </c>
      <c r="Z9" s="24">
        <v>-4.34</v>
      </c>
      <c r="AA9" s="25">
        <v>148848288</v>
      </c>
    </row>
    <row r="10" spans="1:27" ht="12.75">
      <c r="A10" s="26" t="s">
        <v>37</v>
      </c>
      <c r="B10" s="20"/>
      <c r="C10" s="21">
        <v>41393982</v>
      </c>
      <c r="D10" s="21"/>
      <c r="E10" s="22">
        <v>51959537</v>
      </c>
      <c r="F10" s="23">
        <v>54959537</v>
      </c>
      <c r="G10" s="23"/>
      <c r="H10" s="23">
        <v>5329000</v>
      </c>
      <c r="I10" s="23"/>
      <c r="J10" s="23">
        <v>5329000</v>
      </c>
      <c r="K10" s="23">
        <v>4000000</v>
      </c>
      <c r="L10" s="23">
        <v>11906000</v>
      </c>
      <c r="M10" s="23">
        <v>14960000</v>
      </c>
      <c r="N10" s="23">
        <v>30866000</v>
      </c>
      <c r="O10" s="23">
        <v>2594000</v>
      </c>
      <c r="P10" s="23">
        <v>7530000</v>
      </c>
      <c r="Q10" s="23">
        <v>14096000</v>
      </c>
      <c r="R10" s="23">
        <v>24220000</v>
      </c>
      <c r="S10" s="23"/>
      <c r="T10" s="23"/>
      <c r="U10" s="23"/>
      <c r="V10" s="23"/>
      <c r="W10" s="23">
        <v>60415000</v>
      </c>
      <c r="X10" s="23">
        <v>57898537</v>
      </c>
      <c r="Y10" s="23">
        <v>2516463</v>
      </c>
      <c r="Z10" s="24">
        <v>4.35</v>
      </c>
      <c r="AA10" s="25">
        <v>54959537</v>
      </c>
    </row>
    <row r="11" spans="1:27" ht="12.75">
      <c r="A11" s="26" t="s">
        <v>38</v>
      </c>
      <c r="B11" s="20"/>
      <c r="C11" s="21">
        <v>14469071</v>
      </c>
      <c r="D11" s="21"/>
      <c r="E11" s="22">
        <v>12833500</v>
      </c>
      <c r="F11" s="23">
        <v>12833500</v>
      </c>
      <c r="G11" s="23">
        <v>1485679</v>
      </c>
      <c r="H11" s="23">
        <v>1677921</v>
      </c>
      <c r="I11" s="23">
        <v>1593904</v>
      </c>
      <c r="J11" s="23">
        <v>4757504</v>
      </c>
      <c r="K11" s="23">
        <v>1576942</v>
      </c>
      <c r="L11" s="23">
        <v>1701843</v>
      </c>
      <c r="M11" s="23">
        <v>1374353</v>
      </c>
      <c r="N11" s="23">
        <v>4653138</v>
      </c>
      <c r="O11" s="23">
        <v>2380216</v>
      </c>
      <c r="P11" s="23">
        <v>1828382</v>
      </c>
      <c r="Q11" s="23">
        <v>1949278</v>
      </c>
      <c r="R11" s="23">
        <v>6157876</v>
      </c>
      <c r="S11" s="23"/>
      <c r="T11" s="23"/>
      <c r="U11" s="23"/>
      <c r="V11" s="23"/>
      <c r="W11" s="23">
        <v>15568518</v>
      </c>
      <c r="X11" s="23">
        <v>12546642</v>
      </c>
      <c r="Y11" s="23">
        <v>3021876</v>
      </c>
      <c r="Z11" s="24">
        <v>24.09</v>
      </c>
      <c r="AA11" s="25">
        <v>12833500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-664535651</v>
      </c>
      <c r="D14" s="21"/>
      <c r="E14" s="22">
        <v>-748177459</v>
      </c>
      <c r="F14" s="23">
        <v>-762977667</v>
      </c>
      <c r="G14" s="23">
        <v>-69196480</v>
      </c>
      <c r="H14" s="23">
        <v>-74060928</v>
      </c>
      <c r="I14" s="23">
        <v>-79519217</v>
      </c>
      <c r="J14" s="23">
        <v>-222776625</v>
      </c>
      <c r="K14" s="23">
        <v>-63453289</v>
      </c>
      <c r="L14" s="23">
        <v>-70285769</v>
      </c>
      <c r="M14" s="23">
        <v>-64045225</v>
      </c>
      <c r="N14" s="23">
        <v>-197784283</v>
      </c>
      <c r="O14" s="23">
        <v>-59741680</v>
      </c>
      <c r="P14" s="23">
        <v>-61738401</v>
      </c>
      <c r="Q14" s="23">
        <v>-65402172</v>
      </c>
      <c r="R14" s="23">
        <v>-186882253</v>
      </c>
      <c r="S14" s="23"/>
      <c r="T14" s="23"/>
      <c r="U14" s="23"/>
      <c r="V14" s="23"/>
      <c r="W14" s="23">
        <v>-607443161</v>
      </c>
      <c r="X14" s="23">
        <v>-598091508</v>
      </c>
      <c r="Y14" s="23">
        <v>-9351653</v>
      </c>
      <c r="Z14" s="24">
        <v>1.56</v>
      </c>
      <c r="AA14" s="25">
        <v>-762977667</v>
      </c>
    </row>
    <row r="15" spans="1:27" ht="12.75">
      <c r="A15" s="26" t="s">
        <v>42</v>
      </c>
      <c r="B15" s="20"/>
      <c r="C15" s="21">
        <v>-24470656</v>
      </c>
      <c r="D15" s="21"/>
      <c r="E15" s="22">
        <v>-28232510</v>
      </c>
      <c r="F15" s="23">
        <v>-28232510</v>
      </c>
      <c r="G15" s="23"/>
      <c r="H15" s="23"/>
      <c r="I15" s="23">
        <v>-13625887</v>
      </c>
      <c r="J15" s="23">
        <v>-13625887</v>
      </c>
      <c r="K15" s="23"/>
      <c r="L15" s="23"/>
      <c r="M15" s="23"/>
      <c r="N15" s="23"/>
      <c r="O15" s="23"/>
      <c r="P15" s="23"/>
      <c r="Q15" s="23">
        <v>-13801358</v>
      </c>
      <c r="R15" s="23">
        <v>-13801358</v>
      </c>
      <c r="S15" s="23"/>
      <c r="T15" s="23"/>
      <c r="U15" s="23"/>
      <c r="V15" s="23"/>
      <c r="W15" s="23">
        <v>-27427245</v>
      </c>
      <c r="X15" s="23">
        <v>-27384117</v>
      </c>
      <c r="Y15" s="23">
        <v>-43128</v>
      </c>
      <c r="Z15" s="24">
        <v>0.16</v>
      </c>
      <c r="AA15" s="25">
        <v>-28232510</v>
      </c>
    </row>
    <row r="16" spans="1:27" ht="12.75">
      <c r="A16" s="26" t="s">
        <v>43</v>
      </c>
      <c r="B16" s="20"/>
      <c r="C16" s="21">
        <v>-279600</v>
      </c>
      <c r="D16" s="21"/>
      <c r="E16" s="22">
        <v>-737600</v>
      </c>
      <c r="F16" s="23">
        <v>-737600</v>
      </c>
      <c r="G16" s="23">
        <v>-61800</v>
      </c>
      <c r="H16" s="23">
        <v>-1800</v>
      </c>
      <c r="I16" s="23">
        <v>-1800</v>
      </c>
      <c r="J16" s="23">
        <v>-65400</v>
      </c>
      <c r="K16" s="23">
        <v>-1800</v>
      </c>
      <c r="L16" s="23">
        <v>-1800</v>
      </c>
      <c r="M16" s="23">
        <v>-1800</v>
      </c>
      <c r="N16" s="23">
        <v>-5400</v>
      </c>
      <c r="O16" s="23">
        <v>-1800</v>
      </c>
      <c r="P16" s="23">
        <v>-230200</v>
      </c>
      <c r="Q16" s="23">
        <v>-1800</v>
      </c>
      <c r="R16" s="23">
        <v>-233800</v>
      </c>
      <c r="S16" s="23"/>
      <c r="T16" s="23"/>
      <c r="U16" s="23"/>
      <c r="V16" s="23"/>
      <c r="W16" s="23">
        <v>-304600</v>
      </c>
      <c r="X16" s="23">
        <v>-386600</v>
      </c>
      <c r="Y16" s="23">
        <v>82000</v>
      </c>
      <c r="Z16" s="24">
        <v>-21.21</v>
      </c>
      <c r="AA16" s="25">
        <v>-737600</v>
      </c>
    </row>
    <row r="17" spans="1:27" ht="12.75">
      <c r="A17" s="27" t="s">
        <v>44</v>
      </c>
      <c r="B17" s="28"/>
      <c r="C17" s="29">
        <f aca="true" t="shared" si="0" ref="C17:Y17">SUM(C6:C16)</f>
        <v>75401625</v>
      </c>
      <c r="D17" s="29">
        <f>SUM(D6:D16)</f>
        <v>0</v>
      </c>
      <c r="E17" s="30">
        <f t="shared" si="0"/>
        <v>85560027</v>
      </c>
      <c r="F17" s="31">
        <f t="shared" si="0"/>
        <v>88560026</v>
      </c>
      <c r="G17" s="31">
        <f t="shared" si="0"/>
        <v>23991000</v>
      </c>
      <c r="H17" s="31">
        <f t="shared" si="0"/>
        <v>15714745</v>
      </c>
      <c r="I17" s="31">
        <f t="shared" si="0"/>
        <v>-14176526</v>
      </c>
      <c r="J17" s="31">
        <f t="shared" si="0"/>
        <v>25529219</v>
      </c>
      <c r="K17" s="31">
        <f t="shared" si="0"/>
        <v>18987266</v>
      </c>
      <c r="L17" s="31">
        <f t="shared" si="0"/>
        <v>8660840</v>
      </c>
      <c r="M17" s="31">
        <f t="shared" si="0"/>
        <v>33284665</v>
      </c>
      <c r="N17" s="31">
        <f t="shared" si="0"/>
        <v>60932771</v>
      </c>
      <c r="O17" s="31">
        <f t="shared" si="0"/>
        <v>13588199</v>
      </c>
      <c r="P17" s="31">
        <f t="shared" si="0"/>
        <v>6402376</v>
      </c>
      <c r="Q17" s="31">
        <f t="shared" si="0"/>
        <v>34269685</v>
      </c>
      <c r="R17" s="31">
        <f t="shared" si="0"/>
        <v>54260260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140722250</v>
      </c>
      <c r="X17" s="31">
        <f t="shared" si="0"/>
        <v>124116191</v>
      </c>
      <c r="Y17" s="31">
        <f t="shared" si="0"/>
        <v>16606059</v>
      </c>
      <c r="Z17" s="32">
        <f>+IF(X17&lt;&gt;0,+(Y17/X17)*100,0)</f>
        <v>13.379446199730701</v>
      </c>
      <c r="AA17" s="33">
        <f>SUM(AA6:AA16)</f>
        <v>88560026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1464867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1457641</v>
      </c>
      <c r="D23" s="44"/>
      <c r="E23" s="22">
        <v>50000</v>
      </c>
      <c r="F23" s="23">
        <v>50000</v>
      </c>
      <c r="G23" s="40">
        <v>-1101</v>
      </c>
      <c r="H23" s="40">
        <v>6405</v>
      </c>
      <c r="I23" s="40">
        <v>20355</v>
      </c>
      <c r="J23" s="23">
        <v>25659</v>
      </c>
      <c r="K23" s="40">
        <v>35165</v>
      </c>
      <c r="L23" s="40">
        <v>-2849</v>
      </c>
      <c r="M23" s="23">
        <v>-32555</v>
      </c>
      <c r="N23" s="40">
        <v>-239</v>
      </c>
      <c r="O23" s="40">
        <v>-3525</v>
      </c>
      <c r="P23" s="40">
        <v>865</v>
      </c>
      <c r="Q23" s="23">
        <v>6080</v>
      </c>
      <c r="R23" s="40">
        <v>3420</v>
      </c>
      <c r="S23" s="40"/>
      <c r="T23" s="23"/>
      <c r="U23" s="40"/>
      <c r="V23" s="40"/>
      <c r="W23" s="40">
        <v>28840</v>
      </c>
      <c r="X23" s="23">
        <v>42420</v>
      </c>
      <c r="Y23" s="40">
        <v>-13580</v>
      </c>
      <c r="Z23" s="41">
        <v>-32.01</v>
      </c>
      <c r="AA23" s="42">
        <v>50000</v>
      </c>
    </row>
    <row r="24" spans="1:27" ht="12.75">
      <c r="A24" s="26" t="s">
        <v>49</v>
      </c>
      <c r="B24" s="20"/>
      <c r="C24" s="21">
        <v>-50000000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-83570394</v>
      </c>
      <c r="D26" s="21"/>
      <c r="E26" s="22">
        <v>-88478107</v>
      </c>
      <c r="F26" s="23">
        <v>-112309937</v>
      </c>
      <c r="G26" s="23">
        <v>-2918526</v>
      </c>
      <c r="H26" s="23">
        <v>-2967398</v>
      </c>
      <c r="I26" s="23">
        <v>-2176483</v>
      </c>
      <c r="J26" s="23">
        <v>-8062407</v>
      </c>
      <c r="K26" s="23">
        <v>-3254318</v>
      </c>
      <c r="L26" s="23">
        <v>-6050396</v>
      </c>
      <c r="M26" s="23">
        <v>-9212330</v>
      </c>
      <c r="N26" s="23">
        <v>-18517044</v>
      </c>
      <c r="O26" s="23">
        <v>-4219800</v>
      </c>
      <c r="P26" s="23">
        <v>-13060960</v>
      </c>
      <c r="Q26" s="23">
        <v>-13208532</v>
      </c>
      <c r="R26" s="23">
        <v>-30489292</v>
      </c>
      <c r="S26" s="23"/>
      <c r="T26" s="23"/>
      <c r="U26" s="23"/>
      <c r="V26" s="23"/>
      <c r="W26" s="23">
        <v>-57068743</v>
      </c>
      <c r="X26" s="23">
        <v>-57845925</v>
      </c>
      <c r="Y26" s="23">
        <v>777182</v>
      </c>
      <c r="Z26" s="24">
        <v>-1.34</v>
      </c>
      <c r="AA26" s="25">
        <v>-112309937</v>
      </c>
    </row>
    <row r="27" spans="1:27" ht="12.75">
      <c r="A27" s="27" t="s">
        <v>51</v>
      </c>
      <c r="B27" s="28"/>
      <c r="C27" s="29">
        <f aca="true" t="shared" si="1" ref="C27:Y27">SUM(C21:C26)</f>
        <v>-130647886</v>
      </c>
      <c r="D27" s="29">
        <f>SUM(D21:D26)</f>
        <v>0</v>
      </c>
      <c r="E27" s="30">
        <f t="shared" si="1"/>
        <v>-88428107</v>
      </c>
      <c r="F27" s="31">
        <f t="shared" si="1"/>
        <v>-112259937</v>
      </c>
      <c r="G27" s="31">
        <f t="shared" si="1"/>
        <v>-2919627</v>
      </c>
      <c r="H27" s="31">
        <f t="shared" si="1"/>
        <v>-2960993</v>
      </c>
      <c r="I27" s="31">
        <f t="shared" si="1"/>
        <v>-2156128</v>
      </c>
      <c r="J27" s="31">
        <f t="shared" si="1"/>
        <v>-8036748</v>
      </c>
      <c r="K27" s="31">
        <f t="shared" si="1"/>
        <v>-3219153</v>
      </c>
      <c r="L27" s="31">
        <f t="shared" si="1"/>
        <v>-6053245</v>
      </c>
      <c r="M27" s="31">
        <f t="shared" si="1"/>
        <v>-9244885</v>
      </c>
      <c r="N27" s="31">
        <f t="shared" si="1"/>
        <v>-18517283</v>
      </c>
      <c r="O27" s="31">
        <f t="shared" si="1"/>
        <v>-4223325</v>
      </c>
      <c r="P27" s="31">
        <f t="shared" si="1"/>
        <v>-13060095</v>
      </c>
      <c r="Q27" s="31">
        <f t="shared" si="1"/>
        <v>-13202452</v>
      </c>
      <c r="R27" s="31">
        <f t="shared" si="1"/>
        <v>-30485872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-57039903</v>
      </c>
      <c r="X27" s="31">
        <f t="shared" si="1"/>
        <v>-57803505</v>
      </c>
      <c r="Y27" s="31">
        <f t="shared" si="1"/>
        <v>763602</v>
      </c>
      <c r="Z27" s="32">
        <f>+IF(X27&lt;&gt;0,+(Y27/X27)*100,0)</f>
        <v>-1.3210306191640109</v>
      </c>
      <c r="AA27" s="33">
        <f>SUM(AA21:AA26)</f>
        <v>-112259937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60000000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365341</v>
      </c>
      <c r="D33" s="21"/>
      <c r="E33" s="22">
        <v>250000</v>
      </c>
      <c r="F33" s="23">
        <v>250000</v>
      </c>
      <c r="G33" s="23">
        <v>7880</v>
      </c>
      <c r="H33" s="40">
        <v>27449</v>
      </c>
      <c r="I33" s="40">
        <v>11710</v>
      </c>
      <c r="J33" s="40">
        <v>47039</v>
      </c>
      <c r="K33" s="23">
        <v>12402</v>
      </c>
      <c r="L33" s="23">
        <v>8373</v>
      </c>
      <c r="M33" s="23">
        <v>16444</v>
      </c>
      <c r="N33" s="23">
        <v>37219</v>
      </c>
      <c r="O33" s="40">
        <v>10849</v>
      </c>
      <c r="P33" s="40">
        <v>-4686</v>
      </c>
      <c r="Q33" s="40">
        <v>24486</v>
      </c>
      <c r="R33" s="23">
        <v>30649</v>
      </c>
      <c r="S33" s="23"/>
      <c r="T33" s="23"/>
      <c r="U33" s="23"/>
      <c r="V33" s="40"/>
      <c r="W33" s="40">
        <v>114907</v>
      </c>
      <c r="X33" s="40">
        <v>137258</v>
      </c>
      <c r="Y33" s="23">
        <v>-22351</v>
      </c>
      <c r="Z33" s="24">
        <v>-16.28</v>
      </c>
      <c r="AA33" s="25">
        <v>250000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-24626860</v>
      </c>
      <c r="D35" s="21"/>
      <c r="E35" s="22">
        <v>-21923602</v>
      </c>
      <c r="F35" s="23">
        <v>-21923602</v>
      </c>
      <c r="G35" s="23"/>
      <c r="H35" s="23"/>
      <c r="I35" s="23">
        <v>-13858848</v>
      </c>
      <c r="J35" s="23">
        <v>-13858848</v>
      </c>
      <c r="K35" s="23"/>
      <c r="L35" s="23"/>
      <c r="M35" s="23"/>
      <c r="N35" s="23"/>
      <c r="O35" s="23"/>
      <c r="P35" s="23"/>
      <c r="Q35" s="23">
        <v>-8769269</v>
      </c>
      <c r="R35" s="23">
        <v>-8769269</v>
      </c>
      <c r="S35" s="23"/>
      <c r="T35" s="23"/>
      <c r="U35" s="23"/>
      <c r="V35" s="23"/>
      <c r="W35" s="23">
        <v>-22628117</v>
      </c>
      <c r="X35" s="23">
        <v>-22137943</v>
      </c>
      <c r="Y35" s="23">
        <v>-490174</v>
      </c>
      <c r="Z35" s="24">
        <v>2.21</v>
      </c>
      <c r="AA35" s="25">
        <v>-21923602</v>
      </c>
    </row>
    <row r="36" spans="1:27" ht="12.75">
      <c r="A36" s="27" t="s">
        <v>57</v>
      </c>
      <c r="B36" s="28"/>
      <c r="C36" s="29">
        <f aca="true" t="shared" si="2" ref="C36:Y36">SUM(C31:C35)</f>
        <v>35738481</v>
      </c>
      <c r="D36" s="29">
        <f>SUM(D31:D35)</f>
        <v>0</v>
      </c>
      <c r="E36" s="30">
        <f t="shared" si="2"/>
        <v>-21673602</v>
      </c>
      <c r="F36" s="31">
        <f t="shared" si="2"/>
        <v>-21673602</v>
      </c>
      <c r="G36" s="31">
        <f t="shared" si="2"/>
        <v>7880</v>
      </c>
      <c r="H36" s="31">
        <f t="shared" si="2"/>
        <v>27449</v>
      </c>
      <c r="I36" s="31">
        <f t="shared" si="2"/>
        <v>-13847138</v>
      </c>
      <c r="J36" s="31">
        <f t="shared" si="2"/>
        <v>-13811809</v>
      </c>
      <c r="K36" s="31">
        <f t="shared" si="2"/>
        <v>12402</v>
      </c>
      <c r="L36" s="31">
        <f t="shared" si="2"/>
        <v>8373</v>
      </c>
      <c r="M36" s="31">
        <f t="shared" si="2"/>
        <v>16444</v>
      </c>
      <c r="N36" s="31">
        <f t="shared" si="2"/>
        <v>37219</v>
      </c>
      <c r="O36" s="31">
        <f t="shared" si="2"/>
        <v>10849</v>
      </c>
      <c r="P36" s="31">
        <f t="shared" si="2"/>
        <v>-4686</v>
      </c>
      <c r="Q36" s="31">
        <f t="shared" si="2"/>
        <v>-8744783</v>
      </c>
      <c r="R36" s="31">
        <f t="shared" si="2"/>
        <v>-8738620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-22513210</v>
      </c>
      <c r="X36" s="31">
        <f t="shared" si="2"/>
        <v>-22000685</v>
      </c>
      <c r="Y36" s="31">
        <f t="shared" si="2"/>
        <v>-512525</v>
      </c>
      <c r="Z36" s="32">
        <f>+IF(X36&lt;&gt;0,+(Y36/X36)*100,0)</f>
        <v>2.3295865560549593</v>
      </c>
      <c r="AA36" s="33">
        <f>SUM(AA31:AA35)</f>
        <v>-21673602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-19507780</v>
      </c>
      <c r="D38" s="35">
        <f>+D17+D27+D36</f>
        <v>0</v>
      </c>
      <c r="E38" s="36">
        <f t="shared" si="3"/>
        <v>-24541682</v>
      </c>
      <c r="F38" s="37">
        <f t="shared" si="3"/>
        <v>-45373513</v>
      </c>
      <c r="G38" s="37">
        <f t="shared" si="3"/>
        <v>21079253</v>
      </c>
      <c r="H38" s="37">
        <f t="shared" si="3"/>
        <v>12781201</v>
      </c>
      <c r="I38" s="37">
        <f t="shared" si="3"/>
        <v>-30179792</v>
      </c>
      <c r="J38" s="37">
        <f t="shared" si="3"/>
        <v>3680662</v>
      </c>
      <c r="K38" s="37">
        <f t="shared" si="3"/>
        <v>15780515</v>
      </c>
      <c r="L38" s="37">
        <f t="shared" si="3"/>
        <v>2615968</v>
      </c>
      <c r="M38" s="37">
        <f t="shared" si="3"/>
        <v>24056224</v>
      </c>
      <c r="N38" s="37">
        <f t="shared" si="3"/>
        <v>42452707</v>
      </c>
      <c r="O38" s="37">
        <f t="shared" si="3"/>
        <v>9375723</v>
      </c>
      <c r="P38" s="37">
        <f t="shared" si="3"/>
        <v>-6662405</v>
      </c>
      <c r="Q38" s="37">
        <f t="shared" si="3"/>
        <v>12322450</v>
      </c>
      <c r="R38" s="37">
        <f t="shared" si="3"/>
        <v>15035768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61169137</v>
      </c>
      <c r="X38" s="37">
        <f t="shared" si="3"/>
        <v>44312001</v>
      </c>
      <c r="Y38" s="37">
        <f t="shared" si="3"/>
        <v>16857136</v>
      </c>
      <c r="Z38" s="38">
        <f>+IF(X38&lt;&gt;0,+(Y38/X38)*100,0)</f>
        <v>38.04192006585304</v>
      </c>
      <c r="AA38" s="39">
        <f>+AA17+AA27+AA36</f>
        <v>-45373513</v>
      </c>
    </row>
    <row r="39" spans="1:27" ht="12.75">
      <c r="A39" s="26" t="s">
        <v>59</v>
      </c>
      <c r="B39" s="20"/>
      <c r="C39" s="35">
        <v>106930779</v>
      </c>
      <c r="D39" s="35"/>
      <c r="E39" s="36">
        <v>134594363</v>
      </c>
      <c r="F39" s="37">
        <v>155426193</v>
      </c>
      <c r="G39" s="37">
        <v>167630714</v>
      </c>
      <c r="H39" s="37">
        <v>188709967</v>
      </c>
      <c r="I39" s="37">
        <v>201491168</v>
      </c>
      <c r="J39" s="37">
        <v>167630714</v>
      </c>
      <c r="K39" s="37">
        <v>171311376</v>
      </c>
      <c r="L39" s="37">
        <v>187091891</v>
      </c>
      <c r="M39" s="37">
        <v>189707859</v>
      </c>
      <c r="N39" s="37">
        <v>171311376</v>
      </c>
      <c r="O39" s="37">
        <v>213764083</v>
      </c>
      <c r="P39" s="37">
        <v>223139806</v>
      </c>
      <c r="Q39" s="37">
        <v>216477401</v>
      </c>
      <c r="R39" s="37">
        <v>213764083</v>
      </c>
      <c r="S39" s="37"/>
      <c r="T39" s="37"/>
      <c r="U39" s="37"/>
      <c r="V39" s="37"/>
      <c r="W39" s="37">
        <v>167630714</v>
      </c>
      <c r="X39" s="37">
        <v>155426193</v>
      </c>
      <c r="Y39" s="37">
        <v>12204521</v>
      </c>
      <c r="Z39" s="38">
        <v>7.85</v>
      </c>
      <c r="AA39" s="39">
        <v>155426193</v>
      </c>
    </row>
    <row r="40" spans="1:27" ht="12.75">
      <c r="A40" s="45" t="s">
        <v>60</v>
      </c>
      <c r="B40" s="46"/>
      <c r="C40" s="47">
        <v>87422999</v>
      </c>
      <c r="D40" s="47"/>
      <c r="E40" s="48">
        <v>110052681</v>
      </c>
      <c r="F40" s="49">
        <v>110052680</v>
      </c>
      <c r="G40" s="49">
        <v>188709967</v>
      </c>
      <c r="H40" s="49">
        <v>201491168</v>
      </c>
      <c r="I40" s="49">
        <v>171311376</v>
      </c>
      <c r="J40" s="49">
        <v>171311376</v>
      </c>
      <c r="K40" s="49">
        <v>187091891</v>
      </c>
      <c r="L40" s="49">
        <v>189707859</v>
      </c>
      <c r="M40" s="49">
        <v>213764083</v>
      </c>
      <c r="N40" s="49">
        <v>213764083</v>
      </c>
      <c r="O40" s="49">
        <v>223139806</v>
      </c>
      <c r="P40" s="49">
        <v>216477401</v>
      </c>
      <c r="Q40" s="49">
        <v>228799851</v>
      </c>
      <c r="R40" s="49">
        <v>228799851</v>
      </c>
      <c r="S40" s="49"/>
      <c r="T40" s="49"/>
      <c r="U40" s="49"/>
      <c r="V40" s="49"/>
      <c r="W40" s="49">
        <v>228799851</v>
      </c>
      <c r="X40" s="49">
        <v>199738194</v>
      </c>
      <c r="Y40" s="49">
        <v>29061657</v>
      </c>
      <c r="Z40" s="50">
        <v>14.55</v>
      </c>
      <c r="AA40" s="51">
        <v>110052680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38693417</v>
      </c>
      <c r="D6" s="21"/>
      <c r="E6" s="22">
        <v>42253488</v>
      </c>
      <c r="F6" s="23">
        <v>42993328</v>
      </c>
      <c r="G6" s="23">
        <v>3256790</v>
      </c>
      <c r="H6" s="23">
        <v>7377843</v>
      </c>
      <c r="I6" s="23">
        <v>4371946</v>
      </c>
      <c r="J6" s="23">
        <v>15006579</v>
      </c>
      <c r="K6" s="23">
        <v>4811794</v>
      </c>
      <c r="L6" s="23">
        <v>2821858</v>
      </c>
      <c r="M6" s="23">
        <v>2395880</v>
      </c>
      <c r="N6" s="23">
        <v>10029532</v>
      </c>
      <c r="O6" s="23">
        <v>2868361</v>
      </c>
      <c r="P6" s="23">
        <v>2388583</v>
      </c>
      <c r="Q6" s="23">
        <v>2932924</v>
      </c>
      <c r="R6" s="23">
        <v>8189868</v>
      </c>
      <c r="S6" s="23"/>
      <c r="T6" s="23"/>
      <c r="U6" s="23"/>
      <c r="V6" s="23"/>
      <c r="W6" s="23">
        <v>33225979</v>
      </c>
      <c r="X6" s="23">
        <v>34946720</v>
      </c>
      <c r="Y6" s="23">
        <v>-1720741</v>
      </c>
      <c r="Z6" s="24">
        <v>-4.92</v>
      </c>
      <c r="AA6" s="25">
        <v>42993328</v>
      </c>
    </row>
    <row r="7" spans="1:27" ht="12.75">
      <c r="A7" s="26" t="s">
        <v>34</v>
      </c>
      <c r="B7" s="20"/>
      <c r="C7" s="21">
        <v>348719934</v>
      </c>
      <c r="D7" s="21"/>
      <c r="E7" s="22">
        <v>384831408</v>
      </c>
      <c r="F7" s="23">
        <v>393251399</v>
      </c>
      <c r="G7" s="23">
        <v>30322703</v>
      </c>
      <c r="H7" s="23">
        <v>35148487</v>
      </c>
      <c r="I7" s="23">
        <v>33490819</v>
      </c>
      <c r="J7" s="23">
        <v>98962009</v>
      </c>
      <c r="K7" s="23">
        <v>32912505</v>
      </c>
      <c r="L7" s="23">
        <v>31491170</v>
      </c>
      <c r="M7" s="23">
        <v>32746419</v>
      </c>
      <c r="N7" s="23">
        <v>97150094</v>
      </c>
      <c r="O7" s="23">
        <v>41856880</v>
      </c>
      <c r="P7" s="23">
        <v>41134247</v>
      </c>
      <c r="Q7" s="23">
        <v>55312079</v>
      </c>
      <c r="R7" s="23">
        <v>138303206</v>
      </c>
      <c r="S7" s="23"/>
      <c r="T7" s="23"/>
      <c r="U7" s="23"/>
      <c r="V7" s="23"/>
      <c r="W7" s="23">
        <v>334415309</v>
      </c>
      <c r="X7" s="23">
        <v>302107551</v>
      </c>
      <c r="Y7" s="23">
        <v>32307758</v>
      </c>
      <c r="Z7" s="24">
        <v>10.69</v>
      </c>
      <c r="AA7" s="25">
        <v>393251399</v>
      </c>
    </row>
    <row r="8" spans="1:27" ht="12.75">
      <c r="A8" s="26" t="s">
        <v>35</v>
      </c>
      <c r="B8" s="20"/>
      <c r="C8" s="21">
        <v>42834932</v>
      </c>
      <c r="D8" s="21"/>
      <c r="E8" s="22">
        <v>36139692</v>
      </c>
      <c r="F8" s="23">
        <v>38104824</v>
      </c>
      <c r="G8" s="23">
        <v>4796816</v>
      </c>
      <c r="H8" s="23">
        <v>4589390</v>
      </c>
      <c r="I8" s="23">
        <v>3874912</v>
      </c>
      <c r="J8" s="23">
        <v>13261118</v>
      </c>
      <c r="K8" s="23">
        <v>4157485</v>
      </c>
      <c r="L8" s="23">
        <v>6704981</v>
      </c>
      <c r="M8" s="23">
        <v>2775804</v>
      </c>
      <c r="N8" s="23">
        <v>13638270</v>
      </c>
      <c r="O8" s="23">
        <v>3916972</v>
      </c>
      <c r="P8" s="23">
        <v>4158587</v>
      </c>
      <c r="Q8" s="23">
        <v>4170019</v>
      </c>
      <c r="R8" s="23">
        <v>12245578</v>
      </c>
      <c r="S8" s="23"/>
      <c r="T8" s="23"/>
      <c r="U8" s="23"/>
      <c r="V8" s="23"/>
      <c r="W8" s="23">
        <v>39144966</v>
      </c>
      <c r="X8" s="23">
        <v>36839642</v>
      </c>
      <c r="Y8" s="23">
        <v>2305324</v>
      </c>
      <c r="Z8" s="24">
        <v>6.26</v>
      </c>
      <c r="AA8" s="25">
        <v>38104824</v>
      </c>
    </row>
    <row r="9" spans="1:27" ht="12.75">
      <c r="A9" s="26" t="s">
        <v>36</v>
      </c>
      <c r="B9" s="20"/>
      <c r="C9" s="21">
        <v>75959414</v>
      </c>
      <c r="D9" s="21"/>
      <c r="E9" s="22">
        <v>122459036</v>
      </c>
      <c r="F9" s="23">
        <v>123939035</v>
      </c>
      <c r="G9" s="23">
        <v>28109000</v>
      </c>
      <c r="H9" s="23">
        <v>3761635</v>
      </c>
      <c r="I9" s="23"/>
      <c r="J9" s="23">
        <v>31870635</v>
      </c>
      <c r="K9" s="23">
        <v>1840294</v>
      </c>
      <c r="L9" s="23">
        <v>747000</v>
      </c>
      <c r="M9" s="23">
        <v>21246000</v>
      </c>
      <c r="N9" s="23">
        <v>23833294</v>
      </c>
      <c r="O9" s="23">
        <v>835528</v>
      </c>
      <c r="P9" s="23">
        <v>2446000</v>
      </c>
      <c r="Q9" s="23">
        <v>10000000</v>
      </c>
      <c r="R9" s="23">
        <v>13281528</v>
      </c>
      <c r="S9" s="23"/>
      <c r="T9" s="23"/>
      <c r="U9" s="23"/>
      <c r="V9" s="23"/>
      <c r="W9" s="23">
        <v>68985457</v>
      </c>
      <c r="X9" s="23">
        <v>87154216</v>
      </c>
      <c r="Y9" s="23">
        <v>-18168759</v>
      </c>
      <c r="Z9" s="24">
        <v>-20.85</v>
      </c>
      <c r="AA9" s="25">
        <v>123939035</v>
      </c>
    </row>
    <row r="10" spans="1:27" ht="12.75">
      <c r="A10" s="26" t="s">
        <v>37</v>
      </c>
      <c r="B10" s="20"/>
      <c r="C10" s="21">
        <v>46367736</v>
      </c>
      <c r="D10" s="21"/>
      <c r="E10" s="22">
        <v>21819968</v>
      </c>
      <c r="F10" s="23">
        <v>23519967</v>
      </c>
      <c r="G10" s="23">
        <v>6273012</v>
      </c>
      <c r="H10" s="23"/>
      <c r="I10" s="23"/>
      <c r="J10" s="23">
        <v>6273012</v>
      </c>
      <c r="K10" s="23"/>
      <c r="L10" s="23">
        <v>284943</v>
      </c>
      <c r="M10" s="23">
        <v>9175000</v>
      </c>
      <c r="N10" s="23">
        <v>9459943</v>
      </c>
      <c r="O10" s="23">
        <v>20055</v>
      </c>
      <c r="P10" s="23">
        <v>4135563</v>
      </c>
      <c r="Q10" s="23">
        <v>30111139</v>
      </c>
      <c r="R10" s="23">
        <v>34266757</v>
      </c>
      <c r="S10" s="23"/>
      <c r="T10" s="23"/>
      <c r="U10" s="23"/>
      <c r="V10" s="23"/>
      <c r="W10" s="23">
        <v>49999712</v>
      </c>
      <c r="X10" s="23">
        <v>21208002</v>
      </c>
      <c r="Y10" s="23">
        <v>28791710</v>
      </c>
      <c r="Z10" s="24">
        <v>135.76</v>
      </c>
      <c r="AA10" s="25">
        <v>23519967</v>
      </c>
    </row>
    <row r="11" spans="1:27" ht="12.75">
      <c r="A11" s="26" t="s">
        <v>38</v>
      </c>
      <c r="B11" s="20"/>
      <c r="C11" s="21">
        <v>2321881</v>
      </c>
      <c r="D11" s="21"/>
      <c r="E11" s="22">
        <v>6249108</v>
      </c>
      <c r="F11" s="23">
        <v>6249103</v>
      </c>
      <c r="G11" s="23">
        <v>396123</v>
      </c>
      <c r="H11" s="23">
        <v>517521</v>
      </c>
      <c r="I11" s="23"/>
      <c r="J11" s="23">
        <v>913644</v>
      </c>
      <c r="K11" s="23">
        <v>383548</v>
      </c>
      <c r="L11" s="23">
        <v>457802</v>
      </c>
      <c r="M11" s="23"/>
      <c r="N11" s="23">
        <v>841350</v>
      </c>
      <c r="O11" s="23"/>
      <c r="P11" s="23">
        <v>1146048</v>
      </c>
      <c r="Q11" s="23"/>
      <c r="R11" s="23">
        <v>1146048</v>
      </c>
      <c r="S11" s="23"/>
      <c r="T11" s="23"/>
      <c r="U11" s="23"/>
      <c r="V11" s="23"/>
      <c r="W11" s="23">
        <v>2901042</v>
      </c>
      <c r="X11" s="23">
        <v>2796512</v>
      </c>
      <c r="Y11" s="23">
        <v>104530</v>
      </c>
      <c r="Z11" s="24">
        <v>3.74</v>
      </c>
      <c r="AA11" s="25">
        <v>6249103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-458144719</v>
      </c>
      <c r="D14" s="21"/>
      <c r="E14" s="22">
        <v>-528395136</v>
      </c>
      <c r="F14" s="23">
        <v>-532376891</v>
      </c>
      <c r="G14" s="23">
        <v>-68247622</v>
      </c>
      <c r="H14" s="23">
        <v>-49888743</v>
      </c>
      <c r="I14" s="23">
        <v>-52402973</v>
      </c>
      <c r="J14" s="23">
        <v>-170539338</v>
      </c>
      <c r="K14" s="23">
        <v>-39303112</v>
      </c>
      <c r="L14" s="23">
        <v>-48758105</v>
      </c>
      <c r="M14" s="23">
        <v>-48465732</v>
      </c>
      <c r="N14" s="23">
        <v>-136526949</v>
      </c>
      <c r="O14" s="23">
        <v>-50841778</v>
      </c>
      <c r="P14" s="23">
        <v>-50594343</v>
      </c>
      <c r="Q14" s="23">
        <v>-57962495</v>
      </c>
      <c r="R14" s="23">
        <v>-159398616</v>
      </c>
      <c r="S14" s="23"/>
      <c r="T14" s="23"/>
      <c r="U14" s="23"/>
      <c r="V14" s="23"/>
      <c r="W14" s="23">
        <v>-466464903</v>
      </c>
      <c r="X14" s="23">
        <v>-445973921</v>
      </c>
      <c r="Y14" s="23">
        <v>-20490982</v>
      </c>
      <c r="Z14" s="24">
        <v>4.59</v>
      </c>
      <c r="AA14" s="25">
        <v>-532376891</v>
      </c>
    </row>
    <row r="15" spans="1:27" ht="12.75">
      <c r="A15" s="26" t="s">
        <v>42</v>
      </c>
      <c r="B15" s="20"/>
      <c r="C15" s="21">
        <v>-2853665</v>
      </c>
      <c r="D15" s="21"/>
      <c r="E15" s="22">
        <v>-7945416</v>
      </c>
      <c r="F15" s="23">
        <v>-3963659</v>
      </c>
      <c r="G15" s="23"/>
      <c r="H15" s="23"/>
      <c r="I15" s="23">
        <v>-831489</v>
      </c>
      <c r="J15" s="23">
        <v>-831489</v>
      </c>
      <c r="K15" s="23"/>
      <c r="L15" s="23"/>
      <c r="M15" s="23">
        <v>-483698</v>
      </c>
      <c r="N15" s="23">
        <v>-483698</v>
      </c>
      <c r="O15" s="23"/>
      <c r="P15" s="23"/>
      <c r="Q15" s="23">
        <v>-787301</v>
      </c>
      <c r="R15" s="23">
        <v>-787301</v>
      </c>
      <c r="S15" s="23"/>
      <c r="T15" s="23"/>
      <c r="U15" s="23"/>
      <c r="V15" s="23"/>
      <c r="W15" s="23">
        <v>-2102488</v>
      </c>
      <c r="X15" s="23">
        <v>-2639423</v>
      </c>
      <c r="Y15" s="23">
        <v>536935</v>
      </c>
      <c r="Z15" s="24">
        <v>-20.34</v>
      </c>
      <c r="AA15" s="25">
        <v>-3963659</v>
      </c>
    </row>
    <row r="16" spans="1:27" ht="12.75">
      <c r="A16" s="26" t="s">
        <v>43</v>
      </c>
      <c r="B16" s="20"/>
      <c r="C16" s="21">
        <v>-749000</v>
      </c>
      <c r="D16" s="21"/>
      <c r="E16" s="22">
        <v>-134076</v>
      </c>
      <c r="F16" s="23">
        <v>-134072</v>
      </c>
      <c r="G16" s="23"/>
      <c r="H16" s="23"/>
      <c r="I16" s="23"/>
      <c r="J16" s="23"/>
      <c r="K16" s="23"/>
      <c r="L16" s="23">
        <v>-132500</v>
      </c>
      <c r="M16" s="23"/>
      <c r="N16" s="23">
        <v>-132500</v>
      </c>
      <c r="O16" s="23"/>
      <c r="P16" s="23"/>
      <c r="Q16" s="23"/>
      <c r="R16" s="23"/>
      <c r="S16" s="23"/>
      <c r="T16" s="23"/>
      <c r="U16" s="23"/>
      <c r="V16" s="23"/>
      <c r="W16" s="23">
        <v>-132500</v>
      </c>
      <c r="X16" s="23">
        <v>-154846</v>
      </c>
      <c r="Y16" s="23">
        <v>22346</v>
      </c>
      <c r="Z16" s="24">
        <v>-14.43</v>
      </c>
      <c r="AA16" s="25">
        <v>-134072</v>
      </c>
    </row>
    <row r="17" spans="1:27" ht="12.75">
      <c r="A17" s="27" t="s">
        <v>44</v>
      </c>
      <c r="B17" s="28"/>
      <c r="C17" s="29">
        <f aca="true" t="shared" si="0" ref="C17:Y17">SUM(C6:C16)</f>
        <v>93149930</v>
      </c>
      <c r="D17" s="29">
        <f>SUM(D6:D16)</f>
        <v>0</v>
      </c>
      <c r="E17" s="30">
        <f t="shared" si="0"/>
        <v>77278072</v>
      </c>
      <c r="F17" s="31">
        <f t="shared" si="0"/>
        <v>91583034</v>
      </c>
      <c r="G17" s="31">
        <f t="shared" si="0"/>
        <v>4906822</v>
      </c>
      <c r="H17" s="31">
        <f t="shared" si="0"/>
        <v>1506133</v>
      </c>
      <c r="I17" s="31">
        <f t="shared" si="0"/>
        <v>-11496785</v>
      </c>
      <c r="J17" s="31">
        <f t="shared" si="0"/>
        <v>-5083830</v>
      </c>
      <c r="K17" s="31">
        <f t="shared" si="0"/>
        <v>4802514</v>
      </c>
      <c r="L17" s="31">
        <f t="shared" si="0"/>
        <v>-6382851</v>
      </c>
      <c r="M17" s="31">
        <f t="shared" si="0"/>
        <v>19389673</v>
      </c>
      <c r="N17" s="31">
        <f t="shared" si="0"/>
        <v>17809336</v>
      </c>
      <c r="O17" s="31">
        <f t="shared" si="0"/>
        <v>-1343982</v>
      </c>
      <c r="P17" s="31">
        <f t="shared" si="0"/>
        <v>4814685</v>
      </c>
      <c r="Q17" s="31">
        <f t="shared" si="0"/>
        <v>43776365</v>
      </c>
      <c r="R17" s="31">
        <f t="shared" si="0"/>
        <v>47247068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59972574</v>
      </c>
      <c r="X17" s="31">
        <f t="shared" si="0"/>
        <v>36284453</v>
      </c>
      <c r="Y17" s="31">
        <f t="shared" si="0"/>
        <v>23688121</v>
      </c>
      <c r="Z17" s="32">
        <f>+IF(X17&lt;&gt;0,+(Y17/X17)*100,0)</f>
        <v>65.28449250702498</v>
      </c>
      <c r="AA17" s="33">
        <f>SUM(AA6:AA16)</f>
        <v>91583034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3786067</v>
      </c>
      <c r="D21" s="21"/>
      <c r="E21" s="22"/>
      <c r="F21" s="23">
        <v>700000</v>
      </c>
      <c r="G21" s="40"/>
      <c r="H21" s="40">
        <v>33500</v>
      </c>
      <c r="I21" s="40">
        <v>91805</v>
      </c>
      <c r="J21" s="23">
        <v>125305</v>
      </c>
      <c r="K21" s="40">
        <v>12500</v>
      </c>
      <c r="L21" s="40"/>
      <c r="M21" s="23"/>
      <c r="N21" s="40">
        <v>12500</v>
      </c>
      <c r="O21" s="40"/>
      <c r="P21" s="40">
        <v>2500</v>
      </c>
      <c r="Q21" s="23">
        <v>1300</v>
      </c>
      <c r="R21" s="40">
        <v>3800</v>
      </c>
      <c r="S21" s="40"/>
      <c r="T21" s="23"/>
      <c r="U21" s="40"/>
      <c r="V21" s="40"/>
      <c r="W21" s="40">
        <v>141605</v>
      </c>
      <c r="X21" s="23">
        <v>137805</v>
      </c>
      <c r="Y21" s="40">
        <v>3800</v>
      </c>
      <c r="Z21" s="41">
        <v>2.76</v>
      </c>
      <c r="AA21" s="42">
        <v>700000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>
        <v>549996</v>
      </c>
      <c r="F23" s="23">
        <v>549999</v>
      </c>
      <c r="G23" s="40">
        <v>1055637</v>
      </c>
      <c r="H23" s="40">
        <v>394635</v>
      </c>
      <c r="I23" s="40">
        <v>303140</v>
      </c>
      <c r="J23" s="23">
        <v>1753412</v>
      </c>
      <c r="K23" s="40">
        <v>153642</v>
      </c>
      <c r="L23" s="40">
        <v>91409</v>
      </c>
      <c r="M23" s="23">
        <v>118717</v>
      </c>
      <c r="N23" s="40">
        <v>363768</v>
      </c>
      <c r="O23" s="40">
        <v>33504</v>
      </c>
      <c r="P23" s="40">
        <v>32658</v>
      </c>
      <c r="Q23" s="23">
        <v>78852</v>
      </c>
      <c r="R23" s="40">
        <v>145014</v>
      </c>
      <c r="S23" s="40"/>
      <c r="T23" s="23"/>
      <c r="U23" s="40"/>
      <c r="V23" s="40"/>
      <c r="W23" s="40">
        <v>2262194</v>
      </c>
      <c r="X23" s="23">
        <v>2242350</v>
      </c>
      <c r="Y23" s="40">
        <v>19844</v>
      </c>
      <c r="Z23" s="41">
        <v>0.88</v>
      </c>
      <c r="AA23" s="42">
        <v>549999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-72481164</v>
      </c>
      <c r="D26" s="21"/>
      <c r="E26" s="22">
        <v>-53236128</v>
      </c>
      <c r="F26" s="23">
        <v>-58389562</v>
      </c>
      <c r="G26" s="23">
        <v>-5314648</v>
      </c>
      <c r="H26" s="23">
        <v>-515888</v>
      </c>
      <c r="I26" s="23">
        <v>-2339283</v>
      </c>
      <c r="J26" s="23">
        <v>-8169819</v>
      </c>
      <c r="K26" s="23">
        <v>-1737802</v>
      </c>
      <c r="L26" s="23">
        <v>-3158689</v>
      </c>
      <c r="M26" s="23">
        <v>-2458060</v>
      </c>
      <c r="N26" s="23">
        <v>-7354551</v>
      </c>
      <c r="O26" s="23">
        <v>-2902108</v>
      </c>
      <c r="P26" s="23">
        <v>-2851030</v>
      </c>
      <c r="Q26" s="23">
        <v>-3592305</v>
      </c>
      <c r="R26" s="23">
        <v>-9345443</v>
      </c>
      <c r="S26" s="23"/>
      <c r="T26" s="23"/>
      <c r="U26" s="23"/>
      <c r="V26" s="23"/>
      <c r="W26" s="23">
        <v>-24869813</v>
      </c>
      <c r="X26" s="23">
        <v>-27299166</v>
      </c>
      <c r="Y26" s="23">
        <v>2429353</v>
      </c>
      <c r="Z26" s="24">
        <v>-8.9</v>
      </c>
      <c r="AA26" s="25">
        <v>-58389562</v>
      </c>
    </row>
    <row r="27" spans="1:27" ht="12.75">
      <c r="A27" s="27" t="s">
        <v>51</v>
      </c>
      <c r="B27" s="28"/>
      <c r="C27" s="29">
        <f aca="true" t="shared" si="1" ref="C27:Y27">SUM(C21:C26)</f>
        <v>-68695097</v>
      </c>
      <c r="D27" s="29">
        <f>SUM(D21:D26)</f>
        <v>0</v>
      </c>
      <c r="E27" s="30">
        <f t="shared" si="1"/>
        <v>-52686132</v>
      </c>
      <c r="F27" s="31">
        <f t="shared" si="1"/>
        <v>-57139563</v>
      </c>
      <c r="G27" s="31">
        <f t="shared" si="1"/>
        <v>-4259011</v>
      </c>
      <c r="H27" s="31">
        <f t="shared" si="1"/>
        <v>-87753</v>
      </c>
      <c r="I27" s="31">
        <f t="shared" si="1"/>
        <v>-1944338</v>
      </c>
      <c r="J27" s="31">
        <f t="shared" si="1"/>
        <v>-6291102</v>
      </c>
      <c r="K27" s="31">
        <f t="shared" si="1"/>
        <v>-1571660</v>
      </c>
      <c r="L27" s="31">
        <f t="shared" si="1"/>
        <v>-3067280</v>
      </c>
      <c r="M27" s="31">
        <f t="shared" si="1"/>
        <v>-2339343</v>
      </c>
      <c r="N27" s="31">
        <f t="shared" si="1"/>
        <v>-6978283</v>
      </c>
      <c r="O27" s="31">
        <f t="shared" si="1"/>
        <v>-2868604</v>
      </c>
      <c r="P27" s="31">
        <f t="shared" si="1"/>
        <v>-2815872</v>
      </c>
      <c r="Q27" s="31">
        <f t="shared" si="1"/>
        <v>-3512153</v>
      </c>
      <c r="R27" s="31">
        <f t="shared" si="1"/>
        <v>-9196629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-22466014</v>
      </c>
      <c r="X27" s="31">
        <f t="shared" si="1"/>
        <v>-24919011</v>
      </c>
      <c r="Y27" s="31">
        <f t="shared" si="1"/>
        <v>2452997</v>
      </c>
      <c r="Z27" s="32">
        <f>+IF(X27&lt;&gt;0,+(Y27/X27)*100,0)</f>
        <v>-9.84387783287226</v>
      </c>
      <c r="AA27" s="33">
        <f>SUM(AA21:AA26)</f>
        <v>-57139563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1032065</v>
      </c>
      <c r="D33" s="21"/>
      <c r="E33" s="22">
        <v>22176</v>
      </c>
      <c r="F33" s="23">
        <v>22172</v>
      </c>
      <c r="G33" s="23">
        <v>44790</v>
      </c>
      <c r="H33" s="40">
        <v>214734</v>
      </c>
      <c r="I33" s="40">
        <v>103625</v>
      </c>
      <c r="J33" s="40">
        <v>363149</v>
      </c>
      <c r="K33" s="23">
        <v>62557</v>
      </c>
      <c r="L33" s="23">
        <v>63959</v>
      </c>
      <c r="M33" s="23">
        <v>34002</v>
      </c>
      <c r="N33" s="23">
        <v>160518</v>
      </c>
      <c r="O33" s="40">
        <v>45574</v>
      </c>
      <c r="P33" s="40">
        <v>109924</v>
      </c>
      <c r="Q33" s="40">
        <v>419827</v>
      </c>
      <c r="R33" s="23">
        <v>575325</v>
      </c>
      <c r="S33" s="23"/>
      <c r="T33" s="23"/>
      <c r="U33" s="23"/>
      <c r="V33" s="40"/>
      <c r="W33" s="40">
        <v>1098992</v>
      </c>
      <c r="X33" s="40">
        <v>572937</v>
      </c>
      <c r="Y33" s="23">
        <v>526055</v>
      </c>
      <c r="Z33" s="24">
        <v>91.82</v>
      </c>
      <c r="AA33" s="25">
        <v>22172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-4510346</v>
      </c>
      <c r="D35" s="21"/>
      <c r="E35" s="22">
        <v>-7931408</v>
      </c>
      <c r="F35" s="23">
        <v>-7931408</v>
      </c>
      <c r="G35" s="23"/>
      <c r="H35" s="23"/>
      <c r="I35" s="23">
        <v>-846789</v>
      </c>
      <c r="J35" s="23">
        <v>-846789</v>
      </c>
      <c r="K35" s="23"/>
      <c r="L35" s="23"/>
      <c r="M35" s="23">
        <v>-941757</v>
      </c>
      <c r="N35" s="23">
        <v>-941757</v>
      </c>
      <c r="O35" s="23"/>
      <c r="P35" s="23"/>
      <c r="Q35" s="23">
        <v>-852643</v>
      </c>
      <c r="R35" s="23">
        <v>-852643</v>
      </c>
      <c r="S35" s="23"/>
      <c r="T35" s="23"/>
      <c r="U35" s="23"/>
      <c r="V35" s="23"/>
      <c r="W35" s="23">
        <v>-2641189</v>
      </c>
      <c r="X35" s="23">
        <v>-3771398</v>
      </c>
      <c r="Y35" s="23">
        <v>1130209</v>
      </c>
      <c r="Z35" s="24">
        <v>-29.97</v>
      </c>
      <c r="AA35" s="25">
        <v>-7931408</v>
      </c>
    </row>
    <row r="36" spans="1:27" ht="12.75">
      <c r="A36" s="27" t="s">
        <v>57</v>
      </c>
      <c r="B36" s="28"/>
      <c r="C36" s="29">
        <f aca="true" t="shared" si="2" ref="C36:Y36">SUM(C31:C35)</f>
        <v>-3478281</v>
      </c>
      <c r="D36" s="29">
        <f>SUM(D31:D35)</f>
        <v>0</v>
      </c>
      <c r="E36" s="30">
        <f t="shared" si="2"/>
        <v>-7909232</v>
      </c>
      <c r="F36" s="31">
        <f t="shared" si="2"/>
        <v>-7909236</v>
      </c>
      <c r="G36" s="31">
        <f t="shared" si="2"/>
        <v>44790</v>
      </c>
      <c r="H36" s="31">
        <f t="shared" si="2"/>
        <v>214734</v>
      </c>
      <c r="I36" s="31">
        <f t="shared" si="2"/>
        <v>-743164</v>
      </c>
      <c r="J36" s="31">
        <f t="shared" si="2"/>
        <v>-483640</v>
      </c>
      <c r="K36" s="31">
        <f t="shared" si="2"/>
        <v>62557</v>
      </c>
      <c r="L36" s="31">
        <f t="shared" si="2"/>
        <v>63959</v>
      </c>
      <c r="M36" s="31">
        <f t="shared" si="2"/>
        <v>-907755</v>
      </c>
      <c r="N36" s="31">
        <f t="shared" si="2"/>
        <v>-781239</v>
      </c>
      <c r="O36" s="31">
        <f t="shared" si="2"/>
        <v>45574</v>
      </c>
      <c r="P36" s="31">
        <f t="shared" si="2"/>
        <v>109924</v>
      </c>
      <c r="Q36" s="31">
        <f t="shared" si="2"/>
        <v>-432816</v>
      </c>
      <c r="R36" s="31">
        <f t="shared" si="2"/>
        <v>-277318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-1542197</v>
      </c>
      <c r="X36" s="31">
        <f t="shared" si="2"/>
        <v>-3198461</v>
      </c>
      <c r="Y36" s="31">
        <f t="shared" si="2"/>
        <v>1656264</v>
      </c>
      <c r="Z36" s="32">
        <f>+IF(X36&lt;&gt;0,+(Y36/X36)*100,0)</f>
        <v>-51.783154460848515</v>
      </c>
      <c r="AA36" s="33">
        <f>SUM(AA31:AA35)</f>
        <v>-7909236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20976552</v>
      </c>
      <c r="D38" s="35">
        <f>+D17+D27+D36</f>
        <v>0</v>
      </c>
      <c r="E38" s="36">
        <f t="shared" si="3"/>
        <v>16682708</v>
      </c>
      <c r="F38" s="37">
        <f t="shared" si="3"/>
        <v>26534235</v>
      </c>
      <c r="G38" s="37">
        <f t="shared" si="3"/>
        <v>692601</v>
      </c>
      <c r="H38" s="37">
        <f t="shared" si="3"/>
        <v>1633114</v>
      </c>
      <c r="I38" s="37">
        <f t="shared" si="3"/>
        <v>-14184287</v>
      </c>
      <c r="J38" s="37">
        <f t="shared" si="3"/>
        <v>-11858572</v>
      </c>
      <c r="K38" s="37">
        <f t="shared" si="3"/>
        <v>3293411</v>
      </c>
      <c r="L38" s="37">
        <f t="shared" si="3"/>
        <v>-9386172</v>
      </c>
      <c r="M38" s="37">
        <f t="shared" si="3"/>
        <v>16142575</v>
      </c>
      <c r="N38" s="37">
        <f t="shared" si="3"/>
        <v>10049814</v>
      </c>
      <c r="O38" s="37">
        <f t="shared" si="3"/>
        <v>-4167012</v>
      </c>
      <c r="P38" s="37">
        <f t="shared" si="3"/>
        <v>2108737</v>
      </c>
      <c r="Q38" s="37">
        <f t="shared" si="3"/>
        <v>39831396</v>
      </c>
      <c r="R38" s="37">
        <f t="shared" si="3"/>
        <v>37773121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35964363</v>
      </c>
      <c r="X38" s="37">
        <f t="shared" si="3"/>
        <v>8166981</v>
      </c>
      <c r="Y38" s="37">
        <f t="shared" si="3"/>
        <v>27797382</v>
      </c>
      <c r="Z38" s="38">
        <f>+IF(X38&lt;&gt;0,+(Y38/X38)*100,0)</f>
        <v>340.36300561982455</v>
      </c>
      <c r="AA38" s="39">
        <f>+AA17+AA27+AA36</f>
        <v>26534235</v>
      </c>
    </row>
    <row r="39" spans="1:27" ht="12.75">
      <c r="A39" s="26" t="s">
        <v>59</v>
      </c>
      <c r="B39" s="20"/>
      <c r="C39" s="35">
        <v>82633526</v>
      </c>
      <c r="D39" s="35"/>
      <c r="E39" s="36">
        <v>85946367</v>
      </c>
      <c r="F39" s="37">
        <v>103610078</v>
      </c>
      <c r="G39" s="37">
        <v>103610078</v>
      </c>
      <c r="H39" s="37">
        <v>104302679</v>
      </c>
      <c r="I39" s="37">
        <v>105935793</v>
      </c>
      <c r="J39" s="37">
        <v>103610078</v>
      </c>
      <c r="K39" s="37">
        <v>91751506</v>
      </c>
      <c r="L39" s="37">
        <v>95044917</v>
      </c>
      <c r="M39" s="37">
        <v>85658745</v>
      </c>
      <c r="N39" s="37">
        <v>91751506</v>
      </c>
      <c r="O39" s="37">
        <v>101801320</v>
      </c>
      <c r="P39" s="37">
        <v>97634308</v>
      </c>
      <c r="Q39" s="37">
        <v>99743045</v>
      </c>
      <c r="R39" s="37">
        <v>101801320</v>
      </c>
      <c r="S39" s="37"/>
      <c r="T39" s="37"/>
      <c r="U39" s="37"/>
      <c r="V39" s="37"/>
      <c r="W39" s="37">
        <v>103610078</v>
      </c>
      <c r="X39" s="37">
        <v>103610078</v>
      </c>
      <c r="Y39" s="37"/>
      <c r="Z39" s="38"/>
      <c r="AA39" s="39">
        <v>103610078</v>
      </c>
    </row>
    <row r="40" spans="1:27" ht="12.75">
      <c r="A40" s="45" t="s">
        <v>60</v>
      </c>
      <c r="B40" s="46"/>
      <c r="C40" s="47">
        <v>103610078</v>
      </c>
      <c r="D40" s="47"/>
      <c r="E40" s="48">
        <v>102629072</v>
      </c>
      <c r="F40" s="49">
        <v>130144313</v>
      </c>
      <c r="G40" s="49">
        <v>104302679</v>
      </c>
      <c r="H40" s="49">
        <v>105935793</v>
      </c>
      <c r="I40" s="49">
        <v>91751506</v>
      </c>
      <c r="J40" s="49">
        <v>91751506</v>
      </c>
      <c r="K40" s="49">
        <v>95044917</v>
      </c>
      <c r="L40" s="49">
        <v>85658745</v>
      </c>
      <c r="M40" s="49">
        <v>101801320</v>
      </c>
      <c r="N40" s="49">
        <v>101801320</v>
      </c>
      <c r="O40" s="49">
        <v>97634308</v>
      </c>
      <c r="P40" s="49">
        <v>99743045</v>
      </c>
      <c r="Q40" s="49">
        <v>139574441</v>
      </c>
      <c r="R40" s="49">
        <v>139574441</v>
      </c>
      <c r="S40" s="49"/>
      <c r="T40" s="49"/>
      <c r="U40" s="49"/>
      <c r="V40" s="49"/>
      <c r="W40" s="49">
        <v>139574441</v>
      </c>
      <c r="X40" s="49">
        <v>111777059</v>
      </c>
      <c r="Y40" s="49">
        <v>27797382</v>
      </c>
      <c r="Z40" s="50">
        <v>24.87</v>
      </c>
      <c r="AA40" s="51">
        <v>130144313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282723</v>
      </c>
      <c r="D7" s="21"/>
      <c r="E7" s="22">
        <v>170000</v>
      </c>
      <c r="F7" s="23">
        <v>170000</v>
      </c>
      <c r="G7" s="23"/>
      <c r="H7" s="23"/>
      <c r="I7" s="23"/>
      <c r="J7" s="23"/>
      <c r="K7" s="23"/>
      <c r="L7" s="23"/>
      <c r="M7" s="23">
        <v>18126</v>
      </c>
      <c r="N7" s="23">
        <v>18126</v>
      </c>
      <c r="O7" s="23"/>
      <c r="P7" s="23"/>
      <c r="Q7" s="23"/>
      <c r="R7" s="23"/>
      <c r="S7" s="23"/>
      <c r="T7" s="23"/>
      <c r="U7" s="23"/>
      <c r="V7" s="23"/>
      <c r="W7" s="23">
        <v>18126</v>
      </c>
      <c r="X7" s="23">
        <v>170000</v>
      </c>
      <c r="Y7" s="23">
        <v>-151874</v>
      </c>
      <c r="Z7" s="24">
        <v>-89.34</v>
      </c>
      <c r="AA7" s="25">
        <v>170000</v>
      </c>
    </row>
    <row r="8" spans="1:27" ht="12.75">
      <c r="A8" s="26" t="s">
        <v>35</v>
      </c>
      <c r="B8" s="20"/>
      <c r="C8" s="21">
        <v>113968247</v>
      </c>
      <c r="D8" s="21"/>
      <c r="E8" s="22">
        <v>116877996</v>
      </c>
      <c r="F8" s="23">
        <v>114413231</v>
      </c>
      <c r="G8" s="23">
        <v>4660557</v>
      </c>
      <c r="H8" s="23">
        <v>13625158</v>
      </c>
      <c r="I8" s="23">
        <v>5362178</v>
      </c>
      <c r="J8" s="23">
        <v>23647893</v>
      </c>
      <c r="K8" s="23">
        <v>9987010</v>
      </c>
      <c r="L8" s="23">
        <v>7101444</v>
      </c>
      <c r="M8" s="23">
        <v>2976440</v>
      </c>
      <c r="N8" s="23">
        <v>20064894</v>
      </c>
      <c r="O8" s="23">
        <v>8785104</v>
      </c>
      <c r="P8" s="23">
        <v>12983831</v>
      </c>
      <c r="Q8" s="23">
        <v>13581654</v>
      </c>
      <c r="R8" s="23">
        <v>35350589</v>
      </c>
      <c r="S8" s="23"/>
      <c r="T8" s="23"/>
      <c r="U8" s="23"/>
      <c r="V8" s="23"/>
      <c r="W8" s="23">
        <v>79063376</v>
      </c>
      <c r="X8" s="23">
        <v>71707105</v>
      </c>
      <c r="Y8" s="23">
        <v>7356271</v>
      </c>
      <c r="Z8" s="24">
        <v>10.26</v>
      </c>
      <c r="AA8" s="25">
        <v>114413231</v>
      </c>
    </row>
    <row r="9" spans="1:27" ht="12.75">
      <c r="A9" s="26" t="s">
        <v>36</v>
      </c>
      <c r="B9" s="20"/>
      <c r="C9" s="21">
        <v>223779121</v>
      </c>
      <c r="D9" s="21"/>
      <c r="E9" s="22">
        <v>232244000</v>
      </c>
      <c r="F9" s="23">
        <v>237112767</v>
      </c>
      <c r="G9" s="23">
        <v>92036500</v>
      </c>
      <c r="H9" s="23">
        <v>1652349</v>
      </c>
      <c r="I9" s="23">
        <v>78750</v>
      </c>
      <c r="J9" s="23">
        <v>93767599</v>
      </c>
      <c r="K9" s="23">
        <v>112039</v>
      </c>
      <c r="L9" s="23">
        <v>617967</v>
      </c>
      <c r="M9" s="23">
        <v>74885190</v>
      </c>
      <c r="N9" s="23">
        <v>75615196</v>
      </c>
      <c r="O9" s="23">
        <v>81606</v>
      </c>
      <c r="P9" s="23">
        <v>4519062</v>
      </c>
      <c r="Q9" s="23">
        <v>55605689</v>
      </c>
      <c r="R9" s="23">
        <v>60206357</v>
      </c>
      <c r="S9" s="23"/>
      <c r="T9" s="23"/>
      <c r="U9" s="23"/>
      <c r="V9" s="23"/>
      <c r="W9" s="23">
        <v>229589152</v>
      </c>
      <c r="X9" s="23">
        <v>225442687</v>
      </c>
      <c r="Y9" s="23">
        <v>4146465</v>
      </c>
      <c r="Z9" s="24">
        <v>1.84</v>
      </c>
      <c r="AA9" s="25">
        <v>237112767</v>
      </c>
    </row>
    <row r="10" spans="1:27" ht="12.7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2.75">
      <c r="A11" s="26" t="s">
        <v>38</v>
      </c>
      <c r="B11" s="20"/>
      <c r="C11" s="21">
        <v>40537518</v>
      </c>
      <c r="D11" s="21"/>
      <c r="E11" s="22">
        <v>40188096</v>
      </c>
      <c r="F11" s="23">
        <v>48000000</v>
      </c>
      <c r="G11" s="23">
        <v>284919</v>
      </c>
      <c r="H11" s="23">
        <v>909078</v>
      </c>
      <c r="I11" s="23">
        <v>1583485</v>
      </c>
      <c r="J11" s="23">
        <v>2777482</v>
      </c>
      <c r="K11" s="23">
        <v>2569864</v>
      </c>
      <c r="L11" s="23">
        <v>3467815</v>
      </c>
      <c r="M11" s="23">
        <v>567510</v>
      </c>
      <c r="N11" s="23">
        <v>6605189</v>
      </c>
      <c r="O11" s="23">
        <v>1914468</v>
      </c>
      <c r="P11" s="23">
        <v>6949954</v>
      </c>
      <c r="Q11" s="23">
        <v>5405802</v>
      </c>
      <c r="R11" s="23">
        <v>14270224</v>
      </c>
      <c r="S11" s="23"/>
      <c r="T11" s="23"/>
      <c r="U11" s="23"/>
      <c r="V11" s="23"/>
      <c r="W11" s="23">
        <v>23652895</v>
      </c>
      <c r="X11" s="23">
        <v>17060330</v>
      </c>
      <c r="Y11" s="23">
        <v>6592565</v>
      </c>
      <c r="Z11" s="24">
        <v>38.64</v>
      </c>
      <c r="AA11" s="25">
        <v>48000000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-307930066</v>
      </c>
      <c r="D14" s="21"/>
      <c r="E14" s="22">
        <v>-380007094</v>
      </c>
      <c r="F14" s="23">
        <v>-385539534</v>
      </c>
      <c r="G14" s="23">
        <v>-18419418</v>
      </c>
      <c r="H14" s="23">
        <v>-23720210</v>
      </c>
      <c r="I14" s="23">
        <v>-25326454</v>
      </c>
      <c r="J14" s="23">
        <v>-67466082</v>
      </c>
      <c r="K14" s="23">
        <v>-26174521</v>
      </c>
      <c r="L14" s="23">
        <v>-34495862</v>
      </c>
      <c r="M14" s="23">
        <v>-30364128</v>
      </c>
      <c r="N14" s="23">
        <v>-91034511</v>
      </c>
      <c r="O14" s="23">
        <v>-27896145</v>
      </c>
      <c r="P14" s="23">
        <v>-33829105</v>
      </c>
      <c r="Q14" s="23">
        <v>-41652382</v>
      </c>
      <c r="R14" s="23">
        <v>-103377632</v>
      </c>
      <c r="S14" s="23"/>
      <c r="T14" s="23"/>
      <c r="U14" s="23"/>
      <c r="V14" s="23"/>
      <c r="W14" s="23">
        <v>-261878225</v>
      </c>
      <c r="X14" s="23">
        <v>-253540635</v>
      </c>
      <c r="Y14" s="23">
        <v>-8337590</v>
      </c>
      <c r="Z14" s="24">
        <v>3.29</v>
      </c>
      <c r="AA14" s="25">
        <v>-385539534</v>
      </c>
    </row>
    <row r="15" spans="1:27" ht="12.75">
      <c r="A15" s="26" t="s">
        <v>42</v>
      </c>
      <c r="B15" s="20"/>
      <c r="C15" s="21"/>
      <c r="D15" s="21"/>
      <c r="E15" s="22">
        <v>-34000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70637543</v>
      </c>
      <c r="D17" s="29">
        <f>SUM(D6:D16)</f>
        <v>0</v>
      </c>
      <c r="E17" s="30">
        <f t="shared" si="0"/>
        <v>9438998</v>
      </c>
      <c r="F17" s="31">
        <f t="shared" si="0"/>
        <v>14156464</v>
      </c>
      <c r="G17" s="31">
        <f t="shared" si="0"/>
        <v>78562558</v>
      </c>
      <c r="H17" s="31">
        <f t="shared" si="0"/>
        <v>-7533625</v>
      </c>
      <c r="I17" s="31">
        <f t="shared" si="0"/>
        <v>-18302041</v>
      </c>
      <c r="J17" s="31">
        <f t="shared" si="0"/>
        <v>52726892</v>
      </c>
      <c r="K17" s="31">
        <f t="shared" si="0"/>
        <v>-13505608</v>
      </c>
      <c r="L17" s="31">
        <f t="shared" si="0"/>
        <v>-23308636</v>
      </c>
      <c r="M17" s="31">
        <f t="shared" si="0"/>
        <v>48083138</v>
      </c>
      <c r="N17" s="31">
        <f t="shared" si="0"/>
        <v>11268894</v>
      </c>
      <c r="O17" s="31">
        <f t="shared" si="0"/>
        <v>-17114967</v>
      </c>
      <c r="P17" s="31">
        <f t="shared" si="0"/>
        <v>-9376258</v>
      </c>
      <c r="Q17" s="31">
        <f t="shared" si="0"/>
        <v>32940763</v>
      </c>
      <c r="R17" s="31">
        <f t="shared" si="0"/>
        <v>6449538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70445324</v>
      </c>
      <c r="X17" s="31">
        <f t="shared" si="0"/>
        <v>60839487</v>
      </c>
      <c r="Y17" s="31">
        <f t="shared" si="0"/>
        <v>9605837</v>
      </c>
      <c r="Z17" s="32">
        <f>+IF(X17&lt;&gt;0,+(Y17/X17)*100,0)</f>
        <v>15.788819849845218</v>
      </c>
      <c r="AA17" s="33">
        <f>SUM(AA6:AA16)</f>
        <v>14156464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13706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-4757951</v>
      </c>
      <c r="D26" s="21"/>
      <c r="E26" s="22">
        <v>-18494360</v>
      </c>
      <c r="F26" s="23">
        <v>-11783917</v>
      </c>
      <c r="G26" s="23">
        <v>-965</v>
      </c>
      <c r="H26" s="23">
        <v>-169598</v>
      </c>
      <c r="I26" s="23">
        <v>-835416</v>
      </c>
      <c r="J26" s="23">
        <v>-1005979</v>
      </c>
      <c r="K26" s="23">
        <v>-886082</v>
      </c>
      <c r="L26" s="23">
        <v>-3158595</v>
      </c>
      <c r="M26" s="23">
        <v>-2458188</v>
      </c>
      <c r="N26" s="23">
        <v>-6502865</v>
      </c>
      <c r="O26" s="23">
        <v>-310436</v>
      </c>
      <c r="P26" s="23">
        <v>-27189</v>
      </c>
      <c r="Q26" s="23">
        <v>-236685</v>
      </c>
      <c r="R26" s="23">
        <v>-574310</v>
      </c>
      <c r="S26" s="23"/>
      <c r="T26" s="23"/>
      <c r="U26" s="23"/>
      <c r="V26" s="23"/>
      <c r="W26" s="23">
        <v>-8083154</v>
      </c>
      <c r="X26" s="23">
        <v>-10526142</v>
      </c>
      <c r="Y26" s="23">
        <v>2442988</v>
      </c>
      <c r="Z26" s="24">
        <v>-23.21</v>
      </c>
      <c r="AA26" s="25">
        <v>-11783917</v>
      </c>
    </row>
    <row r="27" spans="1:27" ht="12.75">
      <c r="A27" s="27" t="s">
        <v>51</v>
      </c>
      <c r="B27" s="28"/>
      <c r="C27" s="29">
        <f aca="true" t="shared" si="1" ref="C27:Y27">SUM(C21:C26)</f>
        <v>-4744245</v>
      </c>
      <c r="D27" s="29">
        <f>SUM(D21:D26)</f>
        <v>0</v>
      </c>
      <c r="E27" s="30">
        <f t="shared" si="1"/>
        <v>-18494360</v>
      </c>
      <c r="F27" s="31">
        <f t="shared" si="1"/>
        <v>-11783917</v>
      </c>
      <c r="G27" s="31">
        <f t="shared" si="1"/>
        <v>-965</v>
      </c>
      <c r="H27" s="31">
        <f t="shared" si="1"/>
        <v>-169598</v>
      </c>
      <c r="I27" s="31">
        <f t="shared" si="1"/>
        <v>-835416</v>
      </c>
      <c r="J27" s="31">
        <f t="shared" si="1"/>
        <v>-1005979</v>
      </c>
      <c r="K27" s="31">
        <f t="shared" si="1"/>
        <v>-886082</v>
      </c>
      <c r="L27" s="31">
        <f t="shared" si="1"/>
        <v>-3158595</v>
      </c>
      <c r="M27" s="31">
        <f t="shared" si="1"/>
        <v>-2458188</v>
      </c>
      <c r="N27" s="31">
        <f t="shared" si="1"/>
        <v>-6502865</v>
      </c>
      <c r="O27" s="31">
        <f t="shared" si="1"/>
        <v>-310436</v>
      </c>
      <c r="P27" s="31">
        <f t="shared" si="1"/>
        <v>-27189</v>
      </c>
      <c r="Q27" s="31">
        <f t="shared" si="1"/>
        <v>-236685</v>
      </c>
      <c r="R27" s="31">
        <f t="shared" si="1"/>
        <v>-574310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-8083154</v>
      </c>
      <c r="X27" s="31">
        <f t="shared" si="1"/>
        <v>-10526142</v>
      </c>
      <c r="Y27" s="31">
        <f t="shared" si="1"/>
        <v>2442988</v>
      </c>
      <c r="Z27" s="32">
        <f>+IF(X27&lt;&gt;0,+(Y27/X27)*100,0)</f>
        <v>-23.20876917677911</v>
      </c>
      <c r="AA27" s="33">
        <f>SUM(AA21:AA26)</f>
        <v>-11783917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-28063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-28063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65865235</v>
      </c>
      <c r="D38" s="35">
        <f>+D17+D27+D36</f>
        <v>0</v>
      </c>
      <c r="E38" s="36">
        <f t="shared" si="3"/>
        <v>-9055362</v>
      </c>
      <c r="F38" s="37">
        <f t="shared" si="3"/>
        <v>2372547</v>
      </c>
      <c r="G38" s="37">
        <f t="shared" si="3"/>
        <v>78561593</v>
      </c>
      <c r="H38" s="37">
        <f t="shared" si="3"/>
        <v>-7703223</v>
      </c>
      <c r="I38" s="37">
        <f t="shared" si="3"/>
        <v>-19137457</v>
      </c>
      <c r="J38" s="37">
        <f t="shared" si="3"/>
        <v>51720913</v>
      </c>
      <c r="K38" s="37">
        <f t="shared" si="3"/>
        <v>-14391690</v>
      </c>
      <c r="L38" s="37">
        <f t="shared" si="3"/>
        <v>-26467231</v>
      </c>
      <c r="M38" s="37">
        <f t="shared" si="3"/>
        <v>45624950</v>
      </c>
      <c r="N38" s="37">
        <f t="shared" si="3"/>
        <v>4766029</v>
      </c>
      <c r="O38" s="37">
        <f t="shared" si="3"/>
        <v>-17425403</v>
      </c>
      <c r="P38" s="37">
        <f t="shared" si="3"/>
        <v>-9403447</v>
      </c>
      <c r="Q38" s="37">
        <f t="shared" si="3"/>
        <v>32704078</v>
      </c>
      <c r="R38" s="37">
        <f t="shared" si="3"/>
        <v>5875228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62362170</v>
      </c>
      <c r="X38" s="37">
        <f t="shared" si="3"/>
        <v>50313345</v>
      </c>
      <c r="Y38" s="37">
        <f t="shared" si="3"/>
        <v>12048825</v>
      </c>
      <c r="Z38" s="38">
        <f>+IF(X38&lt;&gt;0,+(Y38/X38)*100,0)</f>
        <v>23.94757295504801</v>
      </c>
      <c r="AA38" s="39">
        <f>+AA17+AA27+AA36</f>
        <v>2372547</v>
      </c>
    </row>
    <row r="39" spans="1:27" ht="12.75">
      <c r="A39" s="26" t="s">
        <v>59</v>
      </c>
      <c r="B39" s="20"/>
      <c r="C39" s="35">
        <v>504118478</v>
      </c>
      <c r="D39" s="35"/>
      <c r="E39" s="36">
        <v>494039000</v>
      </c>
      <c r="F39" s="37">
        <v>569983713</v>
      </c>
      <c r="G39" s="37">
        <v>569983713</v>
      </c>
      <c r="H39" s="37">
        <v>648545306</v>
      </c>
      <c r="I39" s="37">
        <v>640842083</v>
      </c>
      <c r="J39" s="37">
        <v>569983713</v>
      </c>
      <c r="K39" s="37">
        <v>621704626</v>
      </c>
      <c r="L39" s="37">
        <v>607312936</v>
      </c>
      <c r="M39" s="37">
        <v>580845705</v>
      </c>
      <c r="N39" s="37">
        <v>621704626</v>
      </c>
      <c r="O39" s="37">
        <v>626470655</v>
      </c>
      <c r="P39" s="37">
        <v>609045252</v>
      </c>
      <c r="Q39" s="37">
        <v>599641805</v>
      </c>
      <c r="R39" s="37">
        <v>626470655</v>
      </c>
      <c r="S39" s="37"/>
      <c r="T39" s="37"/>
      <c r="U39" s="37"/>
      <c r="V39" s="37"/>
      <c r="W39" s="37">
        <v>569983713</v>
      </c>
      <c r="X39" s="37">
        <v>569983713</v>
      </c>
      <c r="Y39" s="37"/>
      <c r="Z39" s="38"/>
      <c r="AA39" s="39">
        <v>569983713</v>
      </c>
    </row>
    <row r="40" spans="1:27" ht="12.75">
      <c r="A40" s="45" t="s">
        <v>60</v>
      </c>
      <c r="B40" s="46"/>
      <c r="C40" s="47">
        <v>569983713</v>
      </c>
      <c r="D40" s="47"/>
      <c r="E40" s="48">
        <v>484983639</v>
      </c>
      <c r="F40" s="49">
        <v>572356260</v>
      </c>
      <c r="G40" s="49">
        <v>648545306</v>
      </c>
      <c r="H40" s="49">
        <v>640842083</v>
      </c>
      <c r="I40" s="49">
        <v>621704626</v>
      </c>
      <c r="J40" s="49">
        <v>621704626</v>
      </c>
      <c r="K40" s="49">
        <v>607312936</v>
      </c>
      <c r="L40" s="49">
        <v>580845705</v>
      </c>
      <c r="M40" s="49">
        <v>626470655</v>
      </c>
      <c r="N40" s="49">
        <v>626470655</v>
      </c>
      <c r="O40" s="49">
        <v>609045252</v>
      </c>
      <c r="P40" s="49">
        <v>599641805</v>
      </c>
      <c r="Q40" s="49">
        <v>632345883</v>
      </c>
      <c r="R40" s="49">
        <v>632345883</v>
      </c>
      <c r="S40" s="49"/>
      <c r="T40" s="49"/>
      <c r="U40" s="49"/>
      <c r="V40" s="49"/>
      <c r="W40" s="49">
        <v>632345883</v>
      </c>
      <c r="X40" s="49">
        <v>620297058</v>
      </c>
      <c r="Y40" s="49">
        <v>12048825</v>
      </c>
      <c r="Z40" s="50">
        <v>1.94</v>
      </c>
      <c r="AA40" s="51">
        <v>572356260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76025388</v>
      </c>
      <c r="D6" s="21"/>
      <c r="E6" s="22">
        <v>79564034</v>
      </c>
      <c r="F6" s="23">
        <v>74940523</v>
      </c>
      <c r="G6" s="23">
        <v>4437865</v>
      </c>
      <c r="H6" s="23">
        <v>16463863</v>
      </c>
      <c r="I6" s="23">
        <v>12758425</v>
      </c>
      <c r="J6" s="23">
        <v>33660153</v>
      </c>
      <c r="K6" s="23">
        <v>7789713</v>
      </c>
      <c r="L6" s="23">
        <v>6755002</v>
      </c>
      <c r="M6" s="23">
        <v>4649733</v>
      </c>
      <c r="N6" s="23">
        <v>19194448</v>
      </c>
      <c r="O6" s="23">
        <v>4721247</v>
      </c>
      <c r="P6" s="23">
        <v>4419644</v>
      </c>
      <c r="Q6" s="23">
        <v>4723974</v>
      </c>
      <c r="R6" s="23">
        <v>13864865</v>
      </c>
      <c r="S6" s="23"/>
      <c r="T6" s="23"/>
      <c r="U6" s="23"/>
      <c r="V6" s="23"/>
      <c r="W6" s="23">
        <v>66719466</v>
      </c>
      <c r="X6" s="23">
        <v>68200622</v>
      </c>
      <c r="Y6" s="23">
        <v>-1481156</v>
      </c>
      <c r="Z6" s="24">
        <v>-2.17</v>
      </c>
      <c r="AA6" s="25">
        <v>74940523</v>
      </c>
    </row>
    <row r="7" spans="1:27" ht="12.75">
      <c r="A7" s="26" t="s">
        <v>34</v>
      </c>
      <c r="B7" s="20"/>
      <c r="C7" s="21">
        <v>176654482</v>
      </c>
      <c r="D7" s="21"/>
      <c r="E7" s="22">
        <v>159063086</v>
      </c>
      <c r="F7" s="23">
        <v>172029930</v>
      </c>
      <c r="G7" s="23">
        <v>14852175</v>
      </c>
      <c r="H7" s="23">
        <v>15640152</v>
      </c>
      <c r="I7" s="23">
        <v>15518711</v>
      </c>
      <c r="J7" s="23">
        <v>46011038</v>
      </c>
      <c r="K7" s="23">
        <v>13923288</v>
      </c>
      <c r="L7" s="23">
        <v>14588361</v>
      </c>
      <c r="M7" s="23">
        <v>13446031</v>
      </c>
      <c r="N7" s="23">
        <v>41957680</v>
      </c>
      <c r="O7" s="23">
        <v>16428784</v>
      </c>
      <c r="P7" s="23">
        <v>15733307</v>
      </c>
      <c r="Q7" s="23">
        <v>17247999</v>
      </c>
      <c r="R7" s="23">
        <v>49410090</v>
      </c>
      <c r="S7" s="23"/>
      <c r="T7" s="23"/>
      <c r="U7" s="23"/>
      <c r="V7" s="23"/>
      <c r="W7" s="23">
        <v>137378808</v>
      </c>
      <c r="X7" s="23">
        <v>127794030</v>
      </c>
      <c r="Y7" s="23">
        <v>9584778</v>
      </c>
      <c r="Z7" s="24">
        <v>7.5</v>
      </c>
      <c r="AA7" s="25">
        <v>172029930</v>
      </c>
    </row>
    <row r="8" spans="1:27" ht="12.75">
      <c r="A8" s="26" t="s">
        <v>35</v>
      </c>
      <c r="B8" s="20"/>
      <c r="C8" s="21">
        <v>-13140675</v>
      </c>
      <c r="D8" s="21"/>
      <c r="E8" s="22">
        <v>17662203</v>
      </c>
      <c r="F8" s="23">
        <v>15486309</v>
      </c>
      <c r="G8" s="23">
        <v>4866719</v>
      </c>
      <c r="H8" s="23">
        <v>6818602</v>
      </c>
      <c r="I8" s="23">
        <v>8036153</v>
      </c>
      <c r="J8" s="23">
        <v>19721474</v>
      </c>
      <c r="K8" s="23">
        <v>8775727</v>
      </c>
      <c r="L8" s="23">
        <v>10854611</v>
      </c>
      <c r="M8" s="23">
        <v>3156149</v>
      </c>
      <c r="N8" s="23">
        <v>22786487</v>
      </c>
      <c r="O8" s="23">
        <v>7871771</v>
      </c>
      <c r="P8" s="23">
        <v>4145481</v>
      </c>
      <c r="Q8" s="23">
        <v>7190389</v>
      </c>
      <c r="R8" s="23">
        <v>19207641</v>
      </c>
      <c r="S8" s="23"/>
      <c r="T8" s="23"/>
      <c r="U8" s="23"/>
      <c r="V8" s="23"/>
      <c r="W8" s="23">
        <v>61715602</v>
      </c>
      <c r="X8" s="23">
        <v>45079095</v>
      </c>
      <c r="Y8" s="23">
        <v>16636507</v>
      </c>
      <c r="Z8" s="24">
        <v>36.91</v>
      </c>
      <c r="AA8" s="25">
        <v>15486309</v>
      </c>
    </row>
    <row r="9" spans="1:27" ht="12.75">
      <c r="A9" s="26" t="s">
        <v>36</v>
      </c>
      <c r="B9" s="20"/>
      <c r="C9" s="21">
        <v>122835073</v>
      </c>
      <c r="D9" s="21"/>
      <c r="E9" s="22">
        <v>130562804</v>
      </c>
      <c r="F9" s="23">
        <v>125485903</v>
      </c>
      <c r="G9" s="23">
        <v>29109000</v>
      </c>
      <c r="H9" s="23">
        <v>2147000</v>
      </c>
      <c r="I9" s="23"/>
      <c r="J9" s="23">
        <v>31256000</v>
      </c>
      <c r="K9" s="23">
        <v>1871000</v>
      </c>
      <c r="L9" s="23">
        <v>968000</v>
      </c>
      <c r="M9" s="23">
        <v>22559000</v>
      </c>
      <c r="N9" s="23">
        <v>25398000</v>
      </c>
      <c r="O9" s="23">
        <v>470000</v>
      </c>
      <c r="P9" s="23">
        <v>2202000</v>
      </c>
      <c r="Q9" s="23">
        <v>17465000</v>
      </c>
      <c r="R9" s="23">
        <v>20137000</v>
      </c>
      <c r="S9" s="23"/>
      <c r="T9" s="23"/>
      <c r="U9" s="23"/>
      <c r="V9" s="23"/>
      <c r="W9" s="23">
        <v>76791000</v>
      </c>
      <c r="X9" s="23">
        <v>89677177</v>
      </c>
      <c r="Y9" s="23">
        <v>-12886177</v>
      </c>
      <c r="Z9" s="24">
        <v>-14.37</v>
      </c>
      <c r="AA9" s="25">
        <v>125485903</v>
      </c>
    </row>
    <row r="10" spans="1:27" ht="12.75">
      <c r="A10" s="26" t="s">
        <v>37</v>
      </c>
      <c r="B10" s="20"/>
      <c r="C10" s="21">
        <v>32790743</v>
      </c>
      <c r="D10" s="21"/>
      <c r="E10" s="22">
        <v>34365537</v>
      </c>
      <c r="F10" s="23">
        <v>45035778</v>
      </c>
      <c r="G10" s="23">
        <v>7150000</v>
      </c>
      <c r="H10" s="23">
        <v>3066096</v>
      </c>
      <c r="I10" s="23">
        <v>444236</v>
      </c>
      <c r="J10" s="23">
        <v>10660332</v>
      </c>
      <c r="K10" s="23">
        <v>6904369</v>
      </c>
      <c r="L10" s="23">
        <v>2656564</v>
      </c>
      <c r="M10" s="23">
        <v>17729216</v>
      </c>
      <c r="N10" s="23">
        <v>27290149</v>
      </c>
      <c r="O10" s="23"/>
      <c r="P10" s="23"/>
      <c r="Q10" s="23">
        <v>19297421</v>
      </c>
      <c r="R10" s="23">
        <v>19297421</v>
      </c>
      <c r="S10" s="23"/>
      <c r="T10" s="23"/>
      <c r="U10" s="23"/>
      <c r="V10" s="23"/>
      <c r="W10" s="23">
        <v>57247902</v>
      </c>
      <c r="X10" s="23">
        <v>42946514</v>
      </c>
      <c r="Y10" s="23">
        <v>14301388</v>
      </c>
      <c r="Z10" s="24">
        <v>33.3</v>
      </c>
      <c r="AA10" s="25">
        <v>45035778</v>
      </c>
    </row>
    <row r="11" spans="1:27" ht="12.75">
      <c r="A11" s="26" t="s">
        <v>38</v>
      </c>
      <c r="B11" s="20"/>
      <c r="C11" s="21">
        <v>15294150</v>
      </c>
      <c r="D11" s="21"/>
      <c r="E11" s="22">
        <v>9922527</v>
      </c>
      <c r="F11" s="23">
        <v>9500000</v>
      </c>
      <c r="G11" s="23">
        <v>106631</v>
      </c>
      <c r="H11" s="23">
        <v>152676</v>
      </c>
      <c r="I11" s="23">
        <v>192647</v>
      </c>
      <c r="J11" s="23">
        <v>451954</v>
      </c>
      <c r="K11" s="23">
        <v>129570</v>
      </c>
      <c r="L11" s="23">
        <v>82301</v>
      </c>
      <c r="M11" s="23">
        <v>497106</v>
      </c>
      <c r="N11" s="23">
        <v>708977</v>
      </c>
      <c r="O11" s="23">
        <v>234751</v>
      </c>
      <c r="P11" s="23">
        <v>22674</v>
      </c>
      <c r="Q11" s="23">
        <v>628768</v>
      </c>
      <c r="R11" s="23">
        <v>886193</v>
      </c>
      <c r="S11" s="23"/>
      <c r="T11" s="23"/>
      <c r="U11" s="23"/>
      <c r="V11" s="23"/>
      <c r="W11" s="23">
        <v>2047124</v>
      </c>
      <c r="X11" s="23">
        <v>3971308</v>
      </c>
      <c r="Y11" s="23">
        <v>-1924184</v>
      </c>
      <c r="Z11" s="24">
        <v>-48.45</v>
      </c>
      <c r="AA11" s="25">
        <v>9500000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-333164797</v>
      </c>
      <c r="D14" s="21"/>
      <c r="E14" s="22">
        <v>-383042833</v>
      </c>
      <c r="F14" s="23">
        <v>-366374096</v>
      </c>
      <c r="G14" s="23">
        <v>-43753168</v>
      </c>
      <c r="H14" s="23">
        <v>-30560117</v>
      </c>
      <c r="I14" s="23">
        <v>-35446821</v>
      </c>
      <c r="J14" s="23">
        <v>-109760106</v>
      </c>
      <c r="K14" s="23">
        <v>-33216605</v>
      </c>
      <c r="L14" s="23">
        <v>-35403253</v>
      </c>
      <c r="M14" s="23">
        <v>-41126915</v>
      </c>
      <c r="N14" s="23">
        <v>-109746773</v>
      </c>
      <c r="O14" s="23">
        <v>-28177162</v>
      </c>
      <c r="P14" s="23">
        <v>-33525058</v>
      </c>
      <c r="Q14" s="23">
        <v>-31118622</v>
      </c>
      <c r="R14" s="23">
        <v>-92820842</v>
      </c>
      <c r="S14" s="23"/>
      <c r="T14" s="23"/>
      <c r="U14" s="23"/>
      <c r="V14" s="23"/>
      <c r="W14" s="23">
        <v>-312327721</v>
      </c>
      <c r="X14" s="23">
        <v>-309569223</v>
      </c>
      <c r="Y14" s="23">
        <v>-2758498</v>
      </c>
      <c r="Z14" s="24">
        <v>0.89</v>
      </c>
      <c r="AA14" s="25">
        <v>-366374096</v>
      </c>
    </row>
    <row r="15" spans="1:27" ht="12.75">
      <c r="A15" s="26" t="s">
        <v>42</v>
      </c>
      <c r="B15" s="20"/>
      <c r="C15" s="21">
        <v>-14705133</v>
      </c>
      <c r="D15" s="21"/>
      <c r="E15" s="22">
        <v>-11461600</v>
      </c>
      <c r="F15" s="23">
        <v>-13365120</v>
      </c>
      <c r="G15" s="23">
        <v>-120416</v>
      </c>
      <c r="H15" s="23"/>
      <c r="I15" s="23">
        <v>-2124592</v>
      </c>
      <c r="J15" s="23">
        <v>-2245008</v>
      </c>
      <c r="K15" s="23"/>
      <c r="L15" s="23"/>
      <c r="M15" s="23">
        <v>-2299441</v>
      </c>
      <c r="N15" s="23">
        <v>-2299441</v>
      </c>
      <c r="O15" s="23">
        <v>-107236</v>
      </c>
      <c r="P15" s="23"/>
      <c r="Q15" s="23">
        <v>-2071289</v>
      </c>
      <c r="R15" s="23">
        <v>-2178525</v>
      </c>
      <c r="S15" s="23"/>
      <c r="T15" s="23"/>
      <c r="U15" s="23"/>
      <c r="V15" s="23"/>
      <c r="W15" s="23">
        <v>-6722974</v>
      </c>
      <c r="X15" s="23">
        <v>-4727373</v>
      </c>
      <c r="Y15" s="23">
        <v>-1995601</v>
      </c>
      <c r="Z15" s="24">
        <v>42.21</v>
      </c>
      <c r="AA15" s="25">
        <v>-13365120</v>
      </c>
    </row>
    <row r="16" spans="1:27" ht="12.75">
      <c r="A16" s="26" t="s">
        <v>43</v>
      </c>
      <c r="B16" s="20"/>
      <c r="C16" s="21">
        <v>-1213827</v>
      </c>
      <c r="D16" s="21"/>
      <c r="E16" s="22">
        <v>-1500000</v>
      </c>
      <c r="F16" s="23">
        <v>-2300000</v>
      </c>
      <c r="G16" s="23"/>
      <c r="H16" s="23">
        <v>-184766</v>
      </c>
      <c r="I16" s="23"/>
      <c r="J16" s="23">
        <v>-184766</v>
      </c>
      <c r="K16" s="23">
        <v>-199031</v>
      </c>
      <c r="L16" s="23">
        <v>-199951</v>
      </c>
      <c r="M16" s="23"/>
      <c r="N16" s="23">
        <v>-398982</v>
      </c>
      <c r="O16" s="23"/>
      <c r="P16" s="23"/>
      <c r="Q16" s="23">
        <v>-190466</v>
      </c>
      <c r="R16" s="23">
        <v>-190466</v>
      </c>
      <c r="S16" s="23"/>
      <c r="T16" s="23"/>
      <c r="U16" s="23"/>
      <c r="V16" s="23"/>
      <c r="W16" s="23">
        <v>-774214</v>
      </c>
      <c r="X16" s="23">
        <v>-583748</v>
      </c>
      <c r="Y16" s="23">
        <v>-190466</v>
      </c>
      <c r="Z16" s="24">
        <v>32.63</v>
      </c>
      <c r="AA16" s="25">
        <v>-2300000</v>
      </c>
    </row>
    <row r="17" spans="1:27" ht="12.75">
      <c r="A17" s="27" t="s">
        <v>44</v>
      </c>
      <c r="B17" s="28"/>
      <c r="C17" s="29">
        <f aca="true" t="shared" si="0" ref="C17:Y17">SUM(C6:C16)</f>
        <v>61375404</v>
      </c>
      <c r="D17" s="29">
        <f>SUM(D6:D16)</f>
        <v>0</v>
      </c>
      <c r="E17" s="30">
        <f t="shared" si="0"/>
        <v>35135758</v>
      </c>
      <c r="F17" s="31">
        <f t="shared" si="0"/>
        <v>60439227</v>
      </c>
      <c r="G17" s="31">
        <f t="shared" si="0"/>
        <v>16648806</v>
      </c>
      <c r="H17" s="31">
        <f t="shared" si="0"/>
        <v>13543506</v>
      </c>
      <c r="I17" s="31">
        <f t="shared" si="0"/>
        <v>-621241</v>
      </c>
      <c r="J17" s="31">
        <f t="shared" si="0"/>
        <v>29571071</v>
      </c>
      <c r="K17" s="31">
        <f t="shared" si="0"/>
        <v>5978031</v>
      </c>
      <c r="L17" s="31">
        <f t="shared" si="0"/>
        <v>301635</v>
      </c>
      <c r="M17" s="31">
        <f t="shared" si="0"/>
        <v>18610879</v>
      </c>
      <c r="N17" s="31">
        <f t="shared" si="0"/>
        <v>24890545</v>
      </c>
      <c r="O17" s="31">
        <f t="shared" si="0"/>
        <v>1442155</v>
      </c>
      <c r="P17" s="31">
        <f t="shared" si="0"/>
        <v>-7001952</v>
      </c>
      <c r="Q17" s="31">
        <f t="shared" si="0"/>
        <v>33173174</v>
      </c>
      <c r="R17" s="31">
        <f t="shared" si="0"/>
        <v>27613377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82074993</v>
      </c>
      <c r="X17" s="31">
        <f t="shared" si="0"/>
        <v>62788402</v>
      </c>
      <c r="Y17" s="31">
        <f t="shared" si="0"/>
        <v>19286591</v>
      </c>
      <c r="Z17" s="32">
        <f>+IF(X17&lt;&gt;0,+(Y17/X17)*100,0)</f>
        <v>30.71680499210666</v>
      </c>
      <c r="AA17" s="33">
        <f>SUM(AA6:AA16)</f>
        <v>60439227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2381555</v>
      </c>
      <c r="F21" s="23">
        <v>2381555</v>
      </c>
      <c r="G21" s="40"/>
      <c r="H21" s="40"/>
      <c r="I21" s="40"/>
      <c r="J21" s="23"/>
      <c r="K21" s="40"/>
      <c r="L21" s="40">
        <v>109503</v>
      </c>
      <c r="M21" s="23"/>
      <c r="N21" s="40">
        <v>109503</v>
      </c>
      <c r="O21" s="40">
        <v>25000</v>
      </c>
      <c r="P21" s="40">
        <v>90000</v>
      </c>
      <c r="Q21" s="23">
        <v>171930</v>
      </c>
      <c r="R21" s="40">
        <v>286930</v>
      </c>
      <c r="S21" s="40"/>
      <c r="T21" s="23"/>
      <c r="U21" s="40"/>
      <c r="V21" s="40"/>
      <c r="W21" s="40">
        <v>396433</v>
      </c>
      <c r="X21" s="23">
        <v>109503</v>
      </c>
      <c r="Y21" s="40">
        <v>286930</v>
      </c>
      <c r="Z21" s="41">
        <v>262.03</v>
      </c>
      <c r="AA21" s="42">
        <v>2381555</v>
      </c>
    </row>
    <row r="22" spans="1:27" ht="12.75">
      <c r="A22" s="26" t="s">
        <v>47</v>
      </c>
      <c r="B22" s="20"/>
      <c r="C22" s="21"/>
      <c r="D22" s="21"/>
      <c r="E22" s="43">
        <v>-6811</v>
      </c>
      <c r="F22" s="40">
        <v>1321</v>
      </c>
      <c r="G22" s="23">
        <v>122</v>
      </c>
      <c r="H22" s="23">
        <v>122</v>
      </c>
      <c r="I22" s="23"/>
      <c r="J22" s="23">
        <v>244</v>
      </c>
      <c r="K22" s="23">
        <v>245</v>
      </c>
      <c r="L22" s="23">
        <v>122</v>
      </c>
      <c r="M22" s="40">
        <v>122</v>
      </c>
      <c r="N22" s="23">
        <v>489</v>
      </c>
      <c r="O22" s="23">
        <v>122</v>
      </c>
      <c r="P22" s="23">
        <v>122</v>
      </c>
      <c r="Q22" s="23">
        <v>122</v>
      </c>
      <c r="R22" s="23">
        <v>366</v>
      </c>
      <c r="S22" s="23"/>
      <c r="T22" s="40"/>
      <c r="U22" s="23"/>
      <c r="V22" s="23"/>
      <c r="W22" s="23">
        <v>1099</v>
      </c>
      <c r="X22" s="23">
        <v>733</v>
      </c>
      <c r="Y22" s="23">
        <v>366</v>
      </c>
      <c r="Z22" s="24">
        <v>49.93</v>
      </c>
      <c r="AA22" s="25">
        <v>1321</v>
      </c>
    </row>
    <row r="23" spans="1:27" ht="12.75">
      <c r="A23" s="26" t="s">
        <v>48</v>
      </c>
      <c r="B23" s="20"/>
      <c r="C23" s="44"/>
      <c r="D23" s="44"/>
      <c r="E23" s="22"/>
      <c r="F23" s="23"/>
      <c r="G23" s="40">
        <v>13844</v>
      </c>
      <c r="H23" s="40">
        <v>20949</v>
      </c>
      <c r="I23" s="40">
        <v>12159</v>
      </c>
      <c r="J23" s="23">
        <v>46952</v>
      </c>
      <c r="K23" s="40">
        <v>14614</v>
      </c>
      <c r="L23" s="40">
        <v>15541</v>
      </c>
      <c r="M23" s="23">
        <v>23718</v>
      </c>
      <c r="N23" s="40">
        <v>53873</v>
      </c>
      <c r="O23" s="40">
        <v>26877</v>
      </c>
      <c r="P23" s="40">
        <v>14509</v>
      </c>
      <c r="Q23" s="23">
        <v>27374</v>
      </c>
      <c r="R23" s="40">
        <v>68760</v>
      </c>
      <c r="S23" s="40"/>
      <c r="T23" s="23"/>
      <c r="U23" s="40"/>
      <c r="V23" s="40"/>
      <c r="W23" s="40">
        <v>169585</v>
      </c>
      <c r="X23" s="23">
        <v>100825</v>
      </c>
      <c r="Y23" s="40">
        <v>68760</v>
      </c>
      <c r="Z23" s="41">
        <v>68.2</v>
      </c>
      <c r="AA23" s="42"/>
    </row>
    <row r="24" spans="1:27" ht="12.75">
      <c r="A24" s="26" t="s">
        <v>49</v>
      </c>
      <c r="B24" s="20"/>
      <c r="C24" s="21">
        <v>-893991</v>
      </c>
      <c r="D24" s="21"/>
      <c r="E24" s="22">
        <v>-9832136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-65231185</v>
      </c>
      <c r="D26" s="21"/>
      <c r="E26" s="22">
        <v>-58031040</v>
      </c>
      <c r="F26" s="23">
        <v>-79336161</v>
      </c>
      <c r="G26" s="23">
        <v>-217991</v>
      </c>
      <c r="H26" s="23">
        <v>-2944721</v>
      </c>
      <c r="I26" s="23">
        <v>-5151177</v>
      </c>
      <c r="J26" s="23">
        <v>-8313889</v>
      </c>
      <c r="K26" s="23">
        <v>-2051527</v>
      </c>
      <c r="L26" s="23">
        <v>-2689939</v>
      </c>
      <c r="M26" s="23">
        <v>-10284179</v>
      </c>
      <c r="N26" s="23">
        <v>-15025645</v>
      </c>
      <c r="O26" s="23">
        <v>-761417</v>
      </c>
      <c r="P26" s="23">
        <v>-1815460</v>
      </c>
      <c r="Q26" s="23">
        <v>-5001524</v>
      </c>
      <c r="R26" s="23">
        <v>-7578401</v>
      </c>
      <c r="S26" s="23"/>
      <c r="T26" s="23"/>
      <c r="U26" s="23"/>
      <c r="V26" s="23"/>
      <c r="W26" s="23">
        <v>-30917935</v>
      </c>
      <c r="X26" s="23">
        <v>-34014336</v>
      </c>
      <c r="Y26" s="23">
        <v>3096401</v>
      </c>
      <c r="Z26" s="24">
        <v>-9.1</v>
      </c>
      <c r="AA26" s="25">
        <v>-79336161</v>
      </c>
    </row>
    <row r="27" spans="1:27" ht="12.75">
      <c r="A27" s="27" t="s">
        <v>51</v>
      </c>
      <c r="B27" s="28"/>
      <c r="C27" s="29">
        <f aca="true" t="shared" si="1" ref="C27:Y27">SUM(C21:C26)</f>
        <v>-66125176</v>
      </c>
      <c r="D27" s="29">
        <f>SUM(D21:D26)</f>
        <v>0</v>
      </c>
      <c r="E27" s="30">
        <f t="shared" si="1"/>
        <v>-65488432</v>
      </c>
      <c r="F27" s="31">
        <f t="shared" si="1"/>
        <v>-76953285</v>
      </c>
      <c r="G27" s="31">
        <f t="shared" si="1"/>
        <v>-204025</v>
      </c>
      <c r="H27" s="31">
        <f t="shared" si="1"/>
        <v>-2923650</v>
      </c>
      <c r="I27" s="31">
        <f t="shared" si="1"/>
        <v>-5139018</v>
      </c>
      <c r="J27" s="31">
        <f t="shared" si="1"/>
        <v>-8266693</v>
      </c>
      <c r="K27" s="31">
        <f t="shared" si="1"/>
        <v>-2036668</v>
      </c>
      <c r="L27" s="31">
        <f t="shared" si="1"/>
        <v>-2564773</v>
      </c>
      <c r="M27" s="31">
        <f t="shared" si="1"/>
        <v>-10260339</v>
      </c>
      <c r="N27" s="31">
        <f t="shared" si="1"/>
        <v>-14861780</v>
      </c>
      <c r="O27" s="31">
        <f t="shared" si="1"/>
        <v>-709418</v>
      </c>
      <c r="P27" s="31">
        <f t="shared" si="1"/>
        <v>-1710829</v>
      </c>
      <c r="Q27" s="31">
        <f t="shared" si="1"/>
        <v>-4802098</v>
      </c>
      <c r="R27" s="31">
        <f t="shared" si="1"/>
        <v>-7222345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-30350818</v>
      </c>
      <c r="X27" s="31">
        <f t="shared" si="1"/>
        <v>-33803275</v>
      </c>
      <c r="Y27" s="31">
        <f t="shared" si="1"/>
        <v>3452457</v>
      </c>
      <c r="Z27" s="32">
        <f>+IF(X27&lt;&gt;0,+(Y27/X27)*100,0)</f>
        <v>-10.213380212420246</v>
      </c>
      <c r="AA27" s="33">
        <f>SUM(AA21:AA26)</f>
        <v>-76953285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>
        <v>11358965</v>
      </c>
      <c r="F32" s="23">
        <v>13789234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>
        <v>13789234</v>
      </c>
    </row>
    <row r="33" spans="1:27" ht="12.75">
      <c r="A33" s="26" t="s">
        <v>55</v>
      </c>
      <c r="B33" s="20"/>
      <c r="C33" s="21">
        <v>404323</v>
      </c>
      <c r="D33" s="21"/>
      <c r="E33" s="22">
        <v>247602</v>
      </c>
      <c r="F33" s="23">
        <v>257846</v>
      </c>
      <c r="G33" s="23">
        <v>37052</v>
      </c>
      <c r="H33" s="40">
        <v>21010</v>
      </c>
      <c r="I33" s="40">
        <v>44772</v>
      </c>
      <c r="J33" s="40">
        <v>102834</v>
      </c>
      <c r="K33" s="23">
        <v>32450</v>
      </c>
      <c r="L33" s="23">
        <v>30437</v>
      </c>
      <c r="M33" s="23">
        <v>119736</v>
      </c>
      <c r="N33" s="23">
        <v>182623</v>
      </c>
      <c r="O33" s="40">
        <v>31966</v>
      </c>
      <c r="P33" s="40">
        <v>42580</v>
      </c>
      <c r="Q33" s="40">
        <v>42853</v>
      </c>
      <c r="R33" s="23">
        <v>117399</v>
      </c>
      <c r="S33" s="23"/>
      <c r="T33" s="23"/>
      <c r="U33" s="23"/>
      <c r="V33" s="40"/>
      <c r="W33" s="40">
        <v>402856</v>
      </c>
      <c r="X33" s="40">
        <v>285457</v>
      </c>
      <c r="Y33" s="23">
        <v>117399</v>
      </c>
      <c r="Z33" s="24">
        <v>41.13</v>
      </c>
      <c r="AA33" s="25">
        <v>257846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-7674772</v>
      </c>
      <c r="D35" s="21"/>
      <c r="E35" s="22">
        <v>-7625567</v>
      </c>
      <c r="F35" s="23">
        <v>-7486149</v>
      </c>
      <c r="G35" s="23">
        <v>-245857</v>
      </c>
      <c r="H35" s="23"/>
      <c r="I35" s="23">
        <v>-815938</v>
      </c>
      <c r="J35" s="23">
        <v>-1061795</v>
      </c>
      <c r="K35" s="23"/>
      <c r="L35" s="23"/>
      <c r="M35" s="23">
        <v>-1527597</v>
      </c>
      <c r="N35" s="23">
        <v>-1527597</v>
      </c>
      <c r="O35" s="23">
        <v>-259037</v>
      </c>
      <c r="P35" s="23"/>
      <c r="Q35" s="23">
        <v>-866686</v>
      </c>
      <c r="R35" s="23">
        <v>-1125723</v>
      </c>
      <c r="S35" s="23"/>
      <c r="T35" s="23"/>
      <c r="U35" s="23"/>
      <c r="V35" s="23"/>
      <c r="W35" s="23">
        <v>-3715115</v>
      </c>
      <c r="X35" s="23">
        <v>-4990627</v>
      </c>
      <c r="Y35" s="23">
        <v>1275512</v>
      </c>
      <c r="Z35" s="24">
        <v>-25.56</v>
      </c>
      <c r="AA35" s="25">
        <v>-7486149</v>
      </c>
    </row>
    <row r="36" spans="1:27" ht="12.75">
      <c r="A36" s="27" t="s">
        <v>57</v>
      </c>
      <c r="B36" s="28"/>
      <c r="C36" s="29">
        <f aca="true" t="shared" si="2" ref="C36:Y36">SUM(C31:C35)</f>
        <v>-7270449</v>
      </c>
      <c r="D36" s="29">
        <f>SUM(D31:D35)</f>
        <v>0</v>
      </c>
      <c r="E36" s="30">
        <f t="shared" si="2"/>
        <v>3981000</v>
      </c>
      <c r="F36" s="31">
        <f t="shared" si="2"/>
        <v>6560931</v>
      </c>
      <c r="G36" s="31">
        <f t="shared" si="2"/>
        <v>-208805</v>
      </c>
      <c r="H36" s="31">
        <f t="shared" si="2"/>
        <v>21010</v>
      </c>
      <c r="I36" s="31">
        <f t="shared" si="2"/>
        <v>-771166</v>
      </c>
      <c r="J36" s="31">
        <f t="shared" si="2"/>
        <v>-958961</v>
      </c>
      <c r="K36" s="31">
        <f t="shared" si="2"/>
        <v>32450</v>
      </c>
      <c r="L36" s="31">
        <f t="shared" si="2"/>
        <v>30437</v>
      </c>
      <c r="M36" s="31">
        <f t="shared" si="2"/>
        <v>-1407861</v>
      </c>
      <c r="N36" s="31">
        <f t="shared" si="2"/>
        <v>-1344974</v>
      </c>
      <c r="O36" s="31">
        <f t="shared" si="2"/>
        <v>-227071</v>
      </c>
      <c r="P36" s="31">
        <f t="shared" si="2"/>
        <v>42580</v>
      </c>
      <c r="Q36" s="31">
        <f t="shared" si="2"/>
        <v>-823833</v>
      </c>
      <c r="R36" s="31">
        <f t="shared" si="2"/>
        <v>-1008324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-3312259</v>
      </c>
      <c r="X36" s="31">
        <f t="shared" si="2"/>
        <v>-4705170</v>
      </c>
      <c r="Y36" s="31">
        <f t="shared" si="2"/>
        <v>1392911</v>
      </c>
      <c r="Z36" s="32">
        <f>+IF(X36&lt;&gt;0,+(Y36/X36)*100,0)</f>
        <v>-29.603840031284733</v>
      </c>
      <c r="AA36" s="33">
        <f>SUM(AA31:AA35)</f>
        <v>6560931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-12020221</v>
      </c>
      <c r="D38" s="35">
        <f>+D17+D27+D36</f>
        <v>0</v>
      </c>
      <c r="E38" s="36">
        <f t="shared" si="3"/>
        <v>-26371674</v>
      </c>
      <c r="F38" s="37">
        <f t="shared" si="3"/>
        <v>-9953127</v>
      </c>
      <c r="G38" s="37">
        <f t="shared" si="3"/>
        <v>16235976</v>
      </c>
      <c r="H38" s="37">
        <f t="shared" si="3"/>
        <v>10640866</v>
      </c>
      <c r="I38" s="37">
        <f t="shared" si="3"/>
        <v>-6531425</v>
      </c>
      <c r="J38" s="37">
        <f t="shared" si="3"/>
        <v>20345417</v>
      </c>
      <c r="K38" s="37">
        <f t="shared" si="3"/>
        <v>3973813</v>
      </c>
      <c r="L38" s="37">
        <f t="shared" si="3"/>
        <v>-2232701</v>
      </c>
      <c r="M38" s="37">
        <f t="shared" si="3"/>
        <v>6942679</v>
      </c>
      <c r="N38" s="37">
        <f t="shared" si="3"/>
        <v>8683791</v>
      </c>
      <c r="O38" s="37">
        <f t="shared" si="3"/>
        <v>505666</v>
      </c>
      <c r="P38" s="37">
        <f t="shared" si="3"/>
        <v>-8670201</v>
      </c>
      <c r="Q38" s="37">
        <f t="shared" si="3"/>
        <v>27547243</v>
      </c>
      <c r="R38" s="37">
        <f t="shared" si="3"/>
        <v>19382708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48411916</v>
      </c>
      <c r="X38" s="37">
        <f t="shared" si="3"/>
        <v>24279957</v>
      </c>
      <c r="Y38" s="37">
        <f t="shared" si="3"/>
        <v>24131959</v>
      </c>
      <c r="Z38" s="38">
        <f>+IF(X38&lt;&gt;0,+(Y38/X38)*100,0)</f>
        <v>99.39045196826338</v>
      </c>
      <c r="AA38" s="39">
        <f>+AA17+AA27+AA36</f>
        <v>-9953127</v>
      </c>
    </row>
    <row r="39" spans="1:27" ht="12.75">
      <c r="A39" s="26" t="s">
        <v>59</v>
      </c>
      <c r="B39" s="20"/>
      <c r="C39" s="35">
        <v>68462691</v>
      </c>
      <c r="D39" s="35"/>
      <c r="E39" s="36">
        <v>50927899</v>
      </c>
      <c r="F39" s="37">
        <v>56442470</v>
      </c>
      <c r="G39" s="37">
        <v>67168396</v>
      </c>
      <c r="H39" s="37">
        <v>83404372</v>
      </c>
      <c r="I39" s="37">
        <v>94045238</v>
      </c>
      <c r="J39" s="37">
        <v>67168396</v>
      </c>
      <c r="K39" s="37">
        <v>87513813</v>
      </c>
      <c r="L39" s="37">
        <v>91487626</v>
      </c>
      <c r="M39" s="37">
        <v>89254925</v>
      </c>
      <c r="N39" s="37">
        <v>87513813</v>
      </c>
      <c r="O39" s="37">
        <v>96197604</v>
      </c>
      <c r="P39" s="37">
        <v>96703270</v>
      </c>
      <c r="Q39" s="37">
        <v>88033069</v>
      </c>
      <c r="R39" s="37">
        <v>96197604</v>
      </c>
      <c r="S39" s="37"/>
      <c r="T39" s="37"/>
      <c r="U39" s="37"/>
      <c r="V39" s="37"/>
      <c r="W39" s="37">
        <v>67168396</v>
      </c>
      <c r="X39" s="37">
        <v>56442470</v>
      </c>
      <c r="Y39" s="37">
        <v>10725926</v>
      </c>
      <c r="Z39" s="38">
        <v>19</v>
      </c>
      <c r="AA39" s="39">
        <v>56442470</v>
      </c>
    </row>
    <row r="40" spans="1:27" ht="12.75">
      <c r="A40" s="45" t="s">
        <v>60</v>
      </c>
      <c r="B40" s="46"/>
      <c r="C40" s="47">
        <v>56442470</v>
      </c>
      <c r="D40" s="47"/>
      <c r="E40" s="48">
        <v>24556225</v>
      </c>
      <c r="F40" s="49">
        <v>46489343</v>
      </c>
      <c r="G40" s="49">
        <v>83404372</v>
      </c>
      <c r="H40" s="49">
        <v>94045238</v>
      </c>
      <c r="I40" s="49">
        <v>87513813</v>
      </c>
      <c r="J40" s="49">
        <v>87513813</v>
      </c>
      <c r="K40" s="49">
        <v>91487626</v>
      </c>
      <c r="L40" s="49">
        <v>89254925</v>
      </c>
      <c r="M40" s="49">
        <v>96197604</v>
      </c>
      <c r="N40" s="49">
        <v>96197604</v>
      </c>
      <c r="O40" s="49">
        <v>96703270</v>
      </c>
      <c r="P40" s="49">
        <v>88033069</v>
      </c>
      <c r="Q40" s="49">
        <v>115580312</v>
      </c>
      <c r="R40" s="49">
        <v>115580312</v>
      </c>
      <c r="S40" s="49"/>
      <c r="T40" s="49"/>
      <c r="U40" s="49"/>
      <c r="V40" s="49"/>
      <c r="W40" s="49">
        <v>115580312</v>
      </c>
      <c r="X40" s="49">
        <v>80722427</v>
      </c>
      <c r="Y40" s="49">
        <v>34857885</v>
      </c>
      <c r="Z40" s="50">
        <v>43.18</v>
      </c>
      <c r="AA40" s="51">
        <v>46489343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163526938</v>
      </c>
      <c r="D6" s="21"/>
      <c r="E6" s="22">
        <v>177977536</v>
      </c>
      <c r="F6" s="23">
        <v>188484457</v>
      </c>
      <c r="G6" s="23">
        <v>14753525</v>
      </c>
      <c r="H6" s="23">
        <v>8718116</v>
      </c>
      <c r="I6" s="23">
        <v>25779431</v>
      </c>
      <c r="J6" s="23">
        <v>49251072</v>
      </c>
      <c r="K6" s="23">
        <v>12061327</v>
      </c>
      <c r="L6" s="23">
        <v>11696128</v>
      </c>
      <c r="M6" s="23">
        <v>11696013</v>
      </c>
      <c r="N6" s="23">
        <v>35453468</v>
      </c>
      <c r="O6" s="23">
        <v>11442604</v>
      </c>
      <c r="P6" s="23">
        <v>13802865</v>
      </c>
      <c r="Q6" s="23">
        <v>14533283</v>
      </c>
      <c r="R6" s="23">
        <v>39778752</v>
      </c>
      <c r="S6" s="23"/>
      <c r="T6" s="23"/>
      <c r="U6" s="23"/>
      <c r="V6" s="23"/>
      <c r="W6" s="23">
        <v>124483292</v>
      </c>
      <c r="X6" s="23">
        <v>136018987</v>
      </c>
      <c r="Y6" s="23">
        <v>-11535695</v>
      </c>
      <c r="Z6" s="24">
        <v>-8.48</v>
      </c>
      <c r="AA6" s="25">
        <v>188484457</v>
      </c>
    </row>
    <row r="7" spans="1:27" ht="12.75">
      <c r="A7" s="26" t="s">
        <v>34</v>
      </c>
      <c r="B7" s="20"/>
      <c r="C7" s="21">
        <v>570488352</v>
      </c>
      <c r="D7" s="21"/>
      <c r="E7" s="22">
        <v>595435579</v>
      </c>
      <c r="F7" s="23">
        <v>599206756</v>
      </c>
      <c r="G7" s="23">
        <v>56774209</v>
      </c>
      <c r="H7" s="23">
        <v>58078594</v>
      </c>
      <c r="I7" s="23">
        <v>34353430</v>
      </c>
      <c r="J7" s="23">
        <v>149206233</v>
      </c>
      <c r="K7" s="23">
        <v>58876858</v>
      </c>
      <c r="L7" s="23">
        <v>55901426</v>
      </c>
      <c r="M7" s="23">
        <v>55817430</v>
      </c>
      <c r="N7" s="23">
        <v>170595714</v>
      </c>
      <c r="O7" s="23">
        <v>59384141</v>
      </c>
      <c r="P7" s="23">
        <v>56182338</v>
      </c>
      <c r="Q7" s="23">
        <v>57417948</v>
      </c>
      <c r="R7" s="23">
        <v>172984427</v>
      </c>
      <c r="S7" s="23"/>
      <c r="T7" s="23"/>
      <c r="U7" s="23"/>
      <c r="V7" s="23"/>
      <c r="W7" s="23">
        <v>492786374</v>
      </c>
      <c r="X7" s="23">
        <v>450514283</v>
      </c>
      <c r="Y7" s="23">
        <v>42272091</v>
      </c>
      <c r="Z7" s="24">
        <v>9.38</v>
      </c>
      <c r="AA7" s="25">
        <v>599206756</v>
      </c>
    </row>
    <row r="8" spans="1:27" ht="12.75">
      <c r="A8" s="26" t="s">
        <v>35</v>
      </c>
      <c r="B8" s="20"/>
      <c r="C8" s="21">
        <v>70543033</v>
      </c>
      <c r="D8" s="21"/>
      <c r="E8" s="22">
        <v>60595439</v>
      </c>
      <c r="F8" s="23">
        <v>85850566</v>
      </c>
      <c r="G8" s="23">
        <v>7272797</v>
      </c>
      <c r="H8" s="23">
        <v>6614621</v>
      </c>
      <c r="I8" s="23">
        <v>5338007</v>
      </c>
      <c r="J8" s="23">
        <v>19225425</v>
      </c>
      <c r="K8" s="23">
        <v>5704827</v>
      </c>
      <c r="L8" s="23">
        <v>8962364</v>
      </c>
      <c r="M8" s="23">
        <v>8114946</v>
      </c>
      <c r="N8" s="23">
        <v>22782137</v>
      </c>
      <c r="O8" s="23">
        <v>4509689</v>
      </c>
      <c r="P8" s="23">
        <v>7522403</v>
      </c>
      <c r="Q8" s="23">
        <v>6200939</v>
      </c>
      <c r="R8" s="23">
        <v>18233031</v>
      </c>
      <c r="S8" s="23"/>
      <c r="T8" s="23"/>
      <c r="U8" s="23"/>
      <c r="V8" s="23"/>
      <c r="W8" s="23">
        <v>60240593</v>
      </c>
      <c r="X8" s="23">
        <v>60541610</v>
      </c>
      <c r="Y8" s="23">
        <v>-301017</v>
      </c>
      <c r="Z8" s="24">
        <v>-0.5</v>
      </c>
      <c r="AA8" s="25">
        <v>85850566</v>
      </c>
    </row>
    <row r="9" spans="1:27" ht="12.75">
      <c r="A9" s="26" t="s">
        <v>36</v>
      </c>
      <c r="B9" s="20"/>
      <c r="C9" s="21">
        <v>103189734</v>
      </c>
      <c r="D9" s="21"/>
      <c r="E9" s="22">
        <v>126312841</v>
      </c>
      <c r="F9" s="23">
        <v>121724793</v>
      </c>
      <c r="G9" s="23">
        <v>30985057</v>
      </c>
      <c r="H9" s="23">
        <v>10832594</v>
      </c>
      <c r="I9" s="23">
        <v>6707690</v>
      </c>
      <c r="J9" s="23">
        <v>48525341</v>
      </c>
      <c r="K9" s="23">
        <v>7799637</v>
      </c>
      <c r="L9" s="23">
        <v>3721181</v>
      </c>
      <c r="M9" s="23">
        <v>28521647</v>
      </c>
      <c r="N9" s="23">
        <v>40042465</v>
      </c>
      <c r="O9" s="23">
        <v>2179712</v>
      </c>
      <c r="P9" s="23">
        <v>801757</v>
      </c>
      <c r="Q9" s="23">
        <v>19843245</v>
      </c>
      <c r="R9" s="23">
        <v>22824714</v>
      </c>
      <c r="S9" s="23"/>
      <c r="T9" s="23"/>
      <c r="U9" s="23"/>
      <c r="V9" s="23"/>
      <c r="W9" s="23">
        <v>111392520</v>
      </c>
      <c r="X9" s="23">
        <v>102242968</v>
      </c>
      <c r="Y9" s="23">
        <v>9149552</v>
      </c>
      <c r="Z9" s="24">
        <v>8.95</v>
      </c>
      <c r="AA9" s="25">
        <v>121724793</v>
      </c>
    </row>
    <row r="10" spans="1:27" ht="12.75">
      <c r="A10" s="26" t="s">
        <v>37</v>
      </c>
      <c r="B10" s="20"/>
      <c r="C10" s="21">
        <v>60394263</v>
      </c>
      <c r="D10" s="21"/>
      <c r="E10" s="22">
        <v>44462298</v>
      </c>
      <c r="F10" s="23">
        <v>35381410</v>
      </c>
      <c r="G10" s="23"/>
      <c r="H10" s="23"/>
      <c r="I10" s="23">
        <v>2540009</v>
      </c>
      <c r="J10" s="23">
        <v>2540009</v>
      </c>
      <c r="K10" s="23">
        <v>648350</v>
      </c>
      <c r="L10" s="23">
        <v>2176000</v>
      </c>
      <c r="M10" s="23">
        <v>3923705</v>
      </c>
      <c r="N10" s="23">
        <v>6748055</v>
      </c>
      <c r="O10" s="23">
        <v>2296167</v>
      </c>
      <c r="P10" s="23">
        <v>1618449</v>
      </c>
      <c r="Q10" s="23">
        <v>3153960</v>
      </c>
      <c r="R10" s="23">
        <v>7068576</v>
      </c>
      <c r="S10" s="23"/>
      <c r="T10" s="23"/>
      <c r="U10" s="23"/>
      <c r="V10" s="23"/>
      <c r="W10" s="23">
        <v>16356640</v>
      </c>
      <c r="X10" s="23">
        <v>23684358</v>
      </c>
      <c r="Y10" s="23">
        <v>-7327718</v>
      </c>
      <c r="Z10" s="24">
        <v>-30.94</v>
      </c>
      <c r="AA10" s="25">
        <v>35381410</v>
      </c>
    </row>
    <row r="11" spans="1:27" ht="12.75">
      <c r="A11" s="26" t="s">
        <v>38</v>
      </c>
      <c r="B11" s="20"/>
      <c r="C11" s="21">
        <v>14943807</v>
      </c>
      <c r="D11" s="21"/>
      <c r="E11" s="22">
        <v>13245350</v>
      </c>
      <c r="F11" s="23">
        <v>18245351</v>
      </c>
      <c r="G11" s="23">
        <v>1029147</v>
      </c>
      <c r="H11" s="23">
        <v>2529258</v>
      </c>
      <c r="I11" s="23">
        <v>802136</v>
      </c>
      <c r="J11" s="23">
        <v>4360541</v>
      </c>
      <c r="K11" s="23">
        <v>2933551</v>
      </c>
      <c r="L11" s="23">
        <v>2647664</v>
      </c>
      <c r="M11" s="23">
        <v>1972087</v>
      </c>
      <c r="N11" s="23">
        <v>7553302</v>
      </c>
      <c r="O11" s="23">
        <v>2053361</v>
      </c>
      <c r="P11" s="23">
        <v>1891992</v>
      </c>
      <c r="Q11" s="23">
        <v>1566964</v>
      </c>
      <c r="R11" s="23">
        <v>5512317</v>
      </c>
      <c r="S11" s="23"/>
      <c r="T11" s="23"/>
      <c r="U11" s="23"/>
      <c r="V11" s="23"/>
      <c r="W11" s="23">
        <v>17426160</v>
      </c>
      <c r="X11" s="23">
        <v>11906657</v>
      </c>
      <c r="Y11" s="23">
        <v>5519503</v>
      </c>
      <c r="Z11" s="24">
        <v>46.36</v>
      </c>
      <c r="AA11" s="25">
        <v>18245351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-725167092</v>
      </c>
      <c r="D14" s="21"/>
      <c r="E14" s="22">
        <v>-811039319</v>
      </c>
      <c r="F14" s="23">
        <v>-842533651</v>
      </c>
      <c r="G14" s="23">
        <v>-45000363</v>
      </c>
      <c r="H14" s="23">
        <v>-75642550</v>
      </c>
      <c r="I14" s="23">
        <v>-69503448</v>
      </c>
      <c r="J14" s="23">
        <v>-190146361</v>
      </c>
      <c r="K14" s="23">
        <v>-74635851</v>
      </c>
      <c r="L14" s="23">
        <v>-69191726</v>
      </c>
      <c r="M14" s="23">
        <v>-69826216</v>
      </c>
      <c r="N14" s="23">
        <v>-213653793</v>
      </c>
      <c r="O14" s="23">
        <v>-58810591</v>
      </c>
      <c r="P14" s="23">
        <v>-55066528</v>
      </c>
      <c r="Q14" s="23">
        <v>-53876713</v>
      </c>
      <c r="R14" s="23">
        <v>-167753832</v>
      </c>
      <c r="S14" s="23"/>
      <c r="T14" s="23"/>
      <c r="U14" s="23"/>
      <c r="V14" s="23"/>
      <c r="W14" s="23">
        <v>-571553986</v>
      </c>
      <c r="X14" s="23">
        <v>-594823479</v>
      </c>
      <c r="Y14" s="23">
        <v>23269493</v>
      </c>
      <c r="Z14" s="24">
        <v>-3.91</v>
      </c>
      <c r="AA14" s="25">
        <v>-842533651</v>
      </c>
    </row>
    <row r="15" spans="1:27" ht="12.75">
      <c r="A15" s="26" t="s">
        <v>42</v>
      </c>
      <c r="B15" s="20"/>
      <c r="C15" s="21">
        <v>-46193374</v>
      </c>
      <c r="D15" s="21"/>
      <c r="E15" s="22">
        <v>-46421043</v>
      </c>
      <c r="F15" s="23">
        <v>-46421042</v>
      </c>
      <c r="G15" s="23">
        <v>-113969</v>
      </c>
      <c r="H15" s="23">
        <v>-644088</v>
      </c>
      <c r="I15" s="23">
        <v>-2426715</v>
      </c>
      <c r="J15" s="23">
        <v>-3184772</v>
      </c>
      <c r="K15" s="23">
        <v>-2214044</v>
      </c>
      <c r="L15" s="23">
        <v>-1178321</v>
      </c>
      <c r="M15" s="23">
        <v>-9961391</v>
      </c>
      <c r="N15" s="23">
        <v>-13353756</v>
      </c>
      <c r="O15" s="23">
        <v>-1435509</v>
      </c>
      <c r="P15" s="23">
        <v>-1838645</v>
      </c>
      <c r="Q15" s="23">
        <v>-4628048</v>
      </c>
      <c r="R15" s="23">
        <v>-7902202</v>
      </c>
      <c r="S15" s="23"/>
      <c r="T15" s="23"/>
      <c r="U15" s="23"/>
      <c r="V15" s="23"/>
      <c r="W15" s="23">
        <v>-24440730</v>
      </c>
      <c r="X15" s="23">
        <v>-20705455</v>
      </c>
      <c r="Y15" s="23">
        <v>-3735275</v>
      </c>
      <c r="Z15" s="24">
        <v>18.04</v>
      </c>
      <c r="AA15" s="25">
        <v>-46421042</v>
      </c>
    </row>
    <row r="16" spans="1:27" ht="12.75">
      <c r="A16" s="26" t="s">
        <v>43</v>
      </c>
      <c r="B16" s="20"/>
      <c r="C16" s="21">
        <v>-51089762</v>
      </c>
      <c r="D16" s="21"/>
      <c r="E16" s="22">
        <v>-57478962</v>
      </c>
      <c r="F16" s="23">
        <v>-57478962</v>
      </c>
      <c r="G16" s="23">
        <v>-4660615</v>
      </c>
      <c r="H16" s="23">
        <v>-4673463</v>
      </c>
      <c r="I16" s="23">
        <v>-4698280</v>
      </c>
      <c r="J16" s="23">
        <v>-14032358</v>
      </c>
      <c r="K16" s="23">
        <v>-4633246</v>
      </c>
      <c r="L16" s="23">
        <v>-4604178</v>
      </c>
      <c r="M16" s="23">
        <v>-4610643</v>
      </c>
      <c r="N16" s="23">
        <v>-13848067</v>
      </c>
      <c r="O16" s="23">
        <v>-4991974</v>
      </c>
      <c r="P16" s="23">
        <v>-4638706</v>
      </c>
      <c r="Q16" s="23">
        <v>-4510339</v>
      </c>
      <c r="R16" s="23">
        <v>-14141019</v>
      </c>
      <c r="S16" s="23"/>
      <c r="T16" s="23"/>
      <c r="U16" s="23"/>
      <c r="V16" s="23"/>
      <c r="W16" s="23">
        <v>-42021444</v>
      </c>
      <c r="X16" s="23">
        <v>-41456535</v>
      </c>
      <c r="Y16" s="23">
        <v>-564909</v>
      </c>
      <c r="Z16" s="24">
        <v>1.36</v>
      </c>
      <c r="AA16" s="25">
        <v>-57478962</v>
      </c>
    </row>
    <row r="17" spans="1:27" ht="12.75">
      <c r="A17" s="27" t="s">
        <v>44</v>
      </c>
      <c r="B17" s="28"/>
      <c r="C17" s="29">
        <f aca="true" t="shared" si="0" ref="C17:Y17">SUM(C6:C16)</f>
        <v>160635899</v>
      </c>
      <c r="D17" s="29">
        <f>SUM(D6:D16)</f>
        <v>0</v>
      </c>
      <c r="E17" s="30">
        <f t="shared" si="0"/>
        <v>103089719</v>
      </c>
      <c r="F17" s="31">
        <f t="shared" si="0"/>
        <v>102459678</v>
      </c>
      <c r="G17" s="31">
        <f t="shared" si="0"/>
        <v>61039788</v>
      </c>
      <c r="H17" s="31">
        <f t="shared" si="0"/>
        <v>5813082</v>
      </c>
      <c r="I17" s="31">
        <f t="shared" si="0"/>
        <v>-1107740</v>
      </c>
      <c r="J17" s="31">
        <f t="shared" si="0"/>
        <v>65745130</v>
      </c>
      <c r="K17" s="31">
        <f t="shared" si="0"/>
        <v>6541409</v>
      </c>
      <c r="L17" s="31">
        <f t="shared" si="0"/>
        <v>10130538</v>
      </c>
      <c r="M17" s="31">
        <f t="shared" si="0"/>
        <v>25647578</v>
      </c>
      <c r="N17" s="31">
        <f t="shared" si="0"/>
        <v>42319525</v>
      </c>
      <c r="O17" s="31">
        <f t="shared" si="0"/>
        <v>16627600</v>
      </c>
      <c r="P17" s="31">
        <f t="shared" si="0"/>
        <v>20275925</v>
      </c>
      <c r="Q17" s="31">
        <f t="shared" si="0"/>
        <v>39701239</v>
      </c>
      <c r="R17" s="31">
        <f t="shared" si="0"/>
        <v>76604764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184669419</v>
      </c>
      <c r="X17" s="31">
        <f t="shared" si="0"/>
        <v>127923394</v>
      </c>
      <c r="Y17" s="31">
        <f t="shared" si="0"/>
        <v>56746025</v>
      </c>
      <c r="Z17" s="32">
        <f>+IF(X17&lt;&gt;0,+(Y17/X17)*100,0)</f>
        <v>44.35938042732043</v>
      </c>
      <c r="AA17" s="33">
        <f>SUM(AA6:AA16)</f>
        <v>102459678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913792</v>
      </c>
      <c r="D21" s="21"/>
      <c r="E21" s="22"/>
      <c r="F21" s="23">
        <v>2953585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2953585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14640</v>
      </c>
      <c r="D23" s="44"/>
      <c r="E23" s="22">
        <v>12733</v>
      </c>
      <c r="F23" s="23">
        <v>12732</v>
      </c>
      <c r="G23" s="40">
        <v>-3393</v>
      </c>
      <c r="H23" s="40">
        <v>125</v>
      </c>
      <c r="I23" s="40">
        <v>3643</v>
      </c>
      <c r="J23" s="23">
        <v>375</v>
      </c>
      <c r="K23" s="40">
        <v>128</v>
      </c>
      <c r="L23" s="40">
        <v>129</v>
      </c>
      <c r="M23" s="23">
        <v>7010</v>
      </c>
      <c r="N23" s="40">
        <v>7267</v>
      </c>
      <c r="O23" s="40">
        <v>133</v>
      </c>
      <c r="P23" s="40">
        <v>133</v>
      </c>
      <c r="Q23" s="23">
        <v>135</v>
      </c>
      <c r="R23" s="40">
        <v>401</v>
      </c>
      <c r="S23" s="40"/>
      <c r="T23" s="23"/>
      <c r="U23" s="40"/>
      <c r="V23" s="40"/>
      <c r="W23" s="40">
        <v>8043</v>
      </c>
      <c r="X23" s="23">
        <v>9549</v>
      </c>
      <c r="Y23" s="40">
        <v>-1506</v>
      </c>
      <c r="Z23" s="41">
        <v>-15.77</v>
      </c>
      <c r="AA23" s="42">
        <v>12732</v>
      </c>
    </row>
    <row r="24" spans="1:27" ht="12.75">
      <c r="A24" s="26" t="s">
        <v>49</v>
      </c>
      <c r="B24" s="20"/>
      <c r="C24" s="21">
        <v>-4980000</v>
      </c>
      <c r="D24" s="21"/>
      <c r="E24" s="22">
        <v>-6873180</v>
      </c>
      <c r="F24" s="23">
        <v>-7662732</v>
      </c>
      <c r="G24" s="23">
        <v>-525024</v>
      </c>
      <c r="H24" s="23">
        <v>-1102010</v>
      </c>
      <c r="I24" s="23">
        <v>-411216</v>
      </c>
      <c r="J24" s="23">
        <v>-2038250</v>
      </c>
      <c r="K24" s="23">
        <v>-1008223</v>
      </c>
      <c r="L24" s="23">
        <v>-554509</v>
      </c>
      <c r="M24" s="23">
        <v>-1409816</v>
      </c>
      <c r="N24" s="23">
        <v>-2972548</v>
      </c>
      <c r="O24" s="23">
        <v>-650185</v>
      </c>
      <c r="P24" s="23">
        <v>-496677</v>
      </c>
      <c r="Q24" s="23">
        <v>-484207</v>
      </c>
      <c r="R24" s="23">
        <v>-1631069</v>
      </c>
      <c r="S24" s="23"/>
      <c r="T24" s="23"/>
      <c r="U24" s="23"/>
      <c r="V24" s="23"/>
      <c r="W24" s="23">
        <v>-6641867</v>
      </c>
      <c r="X24" s="23">
        <v>-5747049</v>
      </c>
      <c r="Y24" s="23">
        <v>-894818</v>
      </c>
      <c r="Z24" s="24">
        <v>15.57</v>
      </c>
      <c r="AA24" s="25">
        <v>-7662732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-95286038</v>
      </c>
      <c r="D26" s="21"/>
      <c r="E26" s="22">
        <v>-88356069</v>
      </c>
      <c r="F26" s="23">
        <v>-86266104</v>
      </c>
      <c r="G26" s="23"/>
      <c r="H26" s="23">
        <v>-571482</v>
      </c>
      <c r="I26" s="23">
        <v>-5868990</v>
      </c>
      <c r="J26" s="23">
        <v>-6440472</v>
      </c>
      <c r="K26" s="23">
        <v>-1878888</v>
      </c>
      <c r="L26" s="23">
        <v>-4070175</v>
      </c>
      <c r="M26" s="23">
        <v>-7837299</v>
      </c>
      <c r="N26" s="23">
        <v>-13786362</v>
      </c>
      <c r="O26" s="23">
        <v>-3213780</v>
      </c>
      <c r="P26" s="23">
        <v>-5296585</v>
      </c>
      <c r="Q26" s="23">
        <v>-6066852</v>
      </c>
      <c r="R26" s="23">
        <v>-14577217</v>
      </c>
      <c r="S26" s="23"/>
      <c r="T26" s="23"/>
      <c r="U26" s="23"/>
      <c r="V26" s="23"/>
      <c r="W26" s="23">
        <v>-34804051</v>
      </c>
      <c r="X26" s="23">
        <v>-38187694</v>
      </c>
      <c r="Y26" s="23">
        <v>3383643</v>
      </c>
      <c r="Z26" s="24">
        <v>-8.86</v>
      </c>
      <c r="AA26" s="25">
        <v>-86266104</v>
      </c>
    </row>
    <row r="27" spans="1:27" ht="12.75">
      <c r="A27" s="27" t="s">
        <v>51</v>
      </c>
      <c r="B27" s="28"/>
      <c r="C27" s="29">
        <f aca="true" t="shared" si="1" ref="C27:Y27">SUM(C21:C26)</f>
        <v>-99337606</v>
      </c>
      <c r="D27" s="29">
        <f>SUM(D21:D26)</f>
        <v>0</v>
      </c>
      <c r="E27" s="30">
        <f t="shared" si="1"/>
        <v>-95216516</v>
      </c>
      <c r="F27" s="31">
        <f t="shared" si="1"/>
        <v>-90962519</v>
      </c>
      <c r="G27" s="31">
        <f t="shared" si="1"/>
        <v>-528417</v>
      </c>
      <c r="H27" s="31">
        <f t="shared" si="1"/>
        <v>-1673367</v>
      </c>
      <c r="I27" s="31">
        <f t="shared" si="1"/>
        <v>-6276563</v>
      </c>
      <c r="J27" s="31">
        <f t="shared" si="1"/>
        <v>-8478347</v>
      </c>
      <c r="K27" s="31">
        <f t="shared" si="1"/>
        <v>-2886983</v>
      </c>
      <c r="L27" s="31">
        <f t="shared" si="1"/>
        <v>-4624555</v>
      </c>
      <c r="M27" s="31">
        <f t="shared" si="1"/>
        <v>-9240105</v>
      </c>
      <c r="N27" s="31">
        <f t="shared" si="1"/>
        <v>-16751643</v>
      </c>
      <c r="O27" s="31">
        <f t="shared" si="1"/>
        <v>-3863832</v>
      </c>
      <c r="P27" s="31">
        <f t="shared" si="1"/>
        <v>-5793129</v>
      </c>
      <c r="Q27" s="31">
        <f t="shared" si="1"/>
        <v>-6550924</v>
      </c>
      <c r="R27" s="31">
        <f t="shared" si="1"/>
        <v>-16207885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-41437875</v>
      </c>
      <c r="X27" s="31">
        <f t="shared" si="1"/>
        <v>-43925194</v>
      </c>
      <c r="Y27" s="31">
        <f t="shared" si="1"/>
        <v>2487319</v>
      </c>
      <c r="Z27" s="32">
        <f>+IF(X27&lt;&gt;0,+(Y27/X27)*100,0)</f>
        <v>-5.662624961884061</v>
      </c>
      <c r="AA27" s="33">
        <f>SUM(AA21:AA26)</f>
        <v>-90962519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>
        <v>-59968</v>
      </c>
      <c r="G31" s="23">
        <v>-17969</v>
      </c>
      <c r="H31" s="23">
        <v>-8984</v>
      </c>
      <c r="I31" s="23">
        <v>-8984</v>
      </c>
      <c r="J31" s="23">
        <v>-35937</v>
      </c>
      <c r="K31" s="23">
        <v>-22616</v>
      </c>
      <c r="L31" s="23">
        <v>-1415</v>
      </c>
      <c r="M31" s="23"/>
      <c r="N31" s="23">
        <v>-24031</v>
      </c>
      <c r="O31" s="23"/>
      <c r="P31" s="23"/>
      <c r="Q31" s="23"/>
      <c r="R31" s="23"/>
      <c r="S31" s="23"/>
      <c r="T31" s="23"/>
      <c r="U31" s="23"/>
      <c r="V31" s="23"/>
      <c r="W31" s="23">
        <v>-59968</v>
      </c>
      <c r="X31" s="23">
        <v>-59968</v>
      </c>
      <c r="Y31" s="23"/>
      <c r="Z31" s="24"/>
      <c r="AA31" s="25">
        <v>-59968</v>
      </c>
    </row>
    <row r="32" spans="1:27" ht="12.75">
      <c r="A32" s="26" t="s">
        <v>54</v>
      </c>
      <c r="B32" s="20"/>
      <c r="C32" s="21">
        <v>30000000</v>
      </c>
      <c r="D32" s="21"/>
      <c r="E32" s="22">
        <v>30000000</v>
      </c>
      <c r="F32" s="23">
        <v>30000000</v>
      </c>
      <c r="G32" s="23"/>
      <c r="H32" s="23"/>
      <c r="I32" s="23"/>
      <c r="J32" s="23"/>
      <c r="K32" s="23"/>
      <c r="L32" s="23"/>
      <c r="M32" s="23"/>
      <c r="N32" s="23"/>
      <c r="O32" s="23"/>
      <c r="P32" s="23">
        <v>30000000</v>
      </c>
      <c r="Q32" s="23"/>
      <c r="R32" s="23">
        <v>30000000</v>
      </c>
      <c r="S32" s="23"/>
      <c r="T32" s="23"/>
      <c r="U32" s="23"/>
      <c r="V32" s="23"/>
      <c r="W32" s="23">
        <v>30000000</v>
      </c>
      <c r="X32" s="23">
        <v>30000000</v>
      </c>
      <c r="Y32" s="23"/>
      <c r="Z32" s="24"/>
      <c r="AA32" s="25">
        <v>30000000</v>
      </c>
    </row>
    <row r="33" spans="1:27" ht="12.75">
      <c r="A33" s="26" t="s">
        <v>55</v>
      </c>
      <c r="B33" s="20"/>
      <c r="C33" s="21">
        <v>2200100</v>
      </c>
      <c r="D33" s="21"/>
      <c r="E33" s="22">
        <v>2628045</v>
      </c>
      <c r="F33" s="23">
        <v>2485560</v>
      </c>
      <c r="G33" s="23">
        <v>-197368</v>
      </c>
      <c r="H33" s="40">
        <v>-75410</v>
      </c>
      <c r="I33" s="40">
        <v>-7572967</v>
      </c>
      <c r="J33" s="40">
        <v>-7845745</v>
      </c>
      <c r="K33" s="23">
        <v>-122762</v>
      </c>
      <c r="L33" s="23">
        <v>179450</v>
      </c>
      <c r="M33" s="23">
        <v>222926</v>
      </c>
      <c r="N33" s="23">
        <v>279614</v>
      </c>
      <c r="O33" s="40">
        <v>-53713</v>
      </c>
      <c r="P33" s="40">
        <v>275063</v>
      </c>
      <c r="Q33" s="40">
        <v>285425</v>
      </c>
      <c r="R33" s="23">
        <v>506775</v>
      </c>
      <c r="S33" s="23"/>
      <c r="T33" s="23"/>
      <c r="U33" s="23"/>
      <c r="V33" s="40"/>
      <c r="W33" s="40">
        <v>-7059356</v>
      </c>
      <c r="X33" s="40">
        <v>1864170</v>
      </c>
      <c r="Y33" s="23">
        <v>-8923526</v>
      </c>
      <c r="Z33" s="24">
        <v>-478.69</v>
      </c>
      <c r="AA33" s="25">
        <v>2485560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-23704260</v>
      </c>
      <c r="D35" s="21"/>
      <c r="E35" s="22">
        <v>-26841420</v>
      </c>
      <c r="F35" s="23">
        <v>-26759514</v>
      </c>
      <c r="G35" s="23">
        <v>-1181577</v>
      </c>
      <c r="H35" s="23">
        <v>-864329</v>
      </c>
      <c r="I35" s="23">
        <v>-2797902</v>
      </c>
      <c r="J35" s="23">
        <v>-4843808</v>
      </c>
      <c r="K35" s="23">
        <v>-3441711</v>
      </c>
      <c r="L35" s="23">
        <v>-1145923</v>
      </c>
      <c r="M35" s="23">
        <v>-3444784</v>
      </c>
      <c r="N35" s="23">
        <v>-8032418</v>
      </c>
      <c r="O35" s="23">
        <v>-1232441</v>
      </c>
      <c r="P35" s="23">
        <v>-937184</v>
      </c>
      <c r="Q35" s="23">
        <v>-2966165</v>
      </c>
      <c r="R35" s="23">
        <v>-5135790</v>
      </c>
      <c r="S35" s="23"/>
      <c r="T35" s="23"/>
      <c r="U35" s="23"/>
      <c r="V35" s="23"/>
      <c r="W35" s="23">
        <v>-18012016</v>
      </c>
      <c r="X35" s="23">
        <v>-15943234</v>
      </c>
      <c r="Y35" s="23">
        <v>-2068782</v>
      </c>
      <c r="Z35" s="24">
        <v>12.98</v>
      </c>
      <c r="AA35" s="25">
        <v>-26759514</v>
      </c>
    </row>
    <row r="36" spans="1:27" ht="12.75">
      <c r="A36" s="27" t="s">
        <v>57</v>
      </c>
      <c r="B36" s="28"/>
      <c r="C36" s="29">
        <f aca="true" t="shared" si="2" ref="C36:Y36">SUM(C31:C35)</f>
        <v>8495840</v>
      </c>
      <c r="D36" s="29">
        <f>SUM(D31:D35)</f>
        <v>0</v>
      </c>
      <c r="E36" s="30">
        <f t="shared" si="2"/>
        <v>5786625</v>
      </c>
      <c r="F36" s="31">
        <f t="shared" si="2"/>
        <v>5666078</v>
      </c>
      <c r="G36" s="31">
        <f t="shared" si="2"/>
        <v>-1396914</v>
      </c>
      <c r="H36" s="31">
        <f t="shared" si="2"/>
        <v>-948723</v>
      </c>
      <c r="I36" s="31">
        <f t="shared" si="2"/>
        <v>-10379853</v>
      </c>
      <c r="J36" s="31">
        <f t="shared" si="2"/>
        <v>-12725490</v>
      </c>
      <c r="K36" s="31">
        <f t="shared" si="2"/>
        <v>-3587089</v>
      </c>
      <c r="L36" s="31">
        <f t="shared" si="2"/>
        <v>-967888</v>
      </c>
      <c r="M36" s="31">
        <f t="shared" si="2"/>
        <v>-3221858</v>
      </c>
      <c r="N36" s="31">
        <f t="shared" si="2"/>
        <v>-7776835</v>
      </c>
      <c r="O36" s="31">
        <f t="shared" si="2"/>
        <v>-1286154</v>
      </c>
      <c r="P36" s="31">
        <f t="shared" si="2"/>
        <v>29337879</v>
      </c>
      <c r="Q36" s="31">
        <f t="shared" si="2"/>
        <v>-2680740</v>
      </c>
      <c r="R36" s="31">
        <f t="shared" si="2"/>
        <v>25370985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4868660</v>
      </c>
      <c r="X36" s="31">
        <f t="shared" si="2"/>
        <v>15860968</v>
      </c>
      <c r="Y36" s="31">
        <f t="shared" si="2"/>
        <v>-10992308</v>
      </c>
      <c r="Z36" s="32">
        <f>+IF(X36&lt;&gt;0,+(Y36/X36)*100,0)</f>
        <v>-69.30414335367173</v>
      </c>
      <c r="AA36" s="33">
        <f>SUM(AA31:AA35)</f>
        <v>5666078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69794133</v>
      </c>
      <c r="D38" s="35">
        <f>+D17+D27+D36</f>
        <v>0</v>
      </c>
      <c r="E38" s="36">
        <f t="shared" si="3"/>
        <v>13659828</v>
      </c>
      <c r="F38" s="37">
        <f t="shared" si="3"/>
        <v>17163237</v>
      </c>
      <c r="G38" s="37">
        <f t="shared" si="3"/>
        <v>59114457</v>
      </c>
      <c r="H38" s="37">
        <f t="shared" si="3"/>
        <v>3190992</v>
      </c>
      <c r="I38" s="37">
        <f t="shared" si="3"/>
        <v>-17764156</v>
      </c>
      <c r="J38" s="37">
        <f t="shared" si="3"/>
        <v>44541293</v>
      </c>
      <c r="K38" s="37">
        <f t="shared" si="3"/>
        <v>67337</v>
      </c>
      <c r="L38" s="37">
        <f t="shared" si="3"/>
        <v>4538095</v>
      </c>
      <c r="M38" s="37">
        <f t="shared" si="3"/>
        <v>13185615</v>
      </c>
      <c r="N38" s="37">
        <f t="shared" si="3"/>
        <v>17791047</v>
      </c>
      <c r="O38" s="37">
        <f t="shared" si="3"/>
        <v>11477614</v>
      </c>
      <c r="P38" s="37">
        <f t="shared" si="3"/>
        <v>43820675</v>
      </c>
      <c r="Q38" s="37">
        <f t="shared" si="3"/>
        <v>30469575</v>
      </c>
      <c r="R38" s="37">
        <f t="shared" si="3"/>
        <v>85767864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148100204</v>
      </c>
      <c r="X38" s="37">
        <f t="shared" si="3"/>
        <v>99859168</v>
      </c>
      <c r="Y38" s="37">
        <f t="shared" si="3"/>
        <v>48241036</v>
      </c>
      <c r="Z38" s="38">
        <f>+IF(X38&lt;&gt;0,+(Y38/X38)*100,0)</f>
        <v>48.309070630350135</v>
      </c>
      <c r="AA38" s="39">
        <f>+AA17+AA27+AA36</f>
        <v>17163237</v>
      </c>
    </row>
    <row r="39" spans="1:27" ht="12.75">
      <c r="A39" s="26" t="s">
        <v>59</v>
      </c>
      <c r="B39" s="20"/>
      <c r="C39" s="35">
        <v>104986783</v>
      </c>
      <c r="D39" s="35"/>
      <c r="E39" s="36">
        <v>100467149</v>
      </c>
      <c r="F39" s="37">
        <v>174780916</v>
      </c>
      <c r="G39" s="37">
        <v>174780916</v>
      </c>
      <c r="H39" s="37">
        <v>233895373</v>
      </c>
      <c r="I39" s="37">
        <v>237086365</v>
      </c>
      <c r="J39" s="37">
        <v>174780916</v>
      </c>
      <c r="K39" s="37">
        <v>219322209</v>
      </c>
      <c r="L39" s="37">
        <v>219389546</v>
      </c>
      <c r="M39" s="37">
        <v>223927641</v>
      </c>
      <c r="N39" s="37">
        <v>219322209</v>
      </c>
      <c r="O39" s="37">
        <v>237113256</v>
      </c>
      <c r="P39" s="37">
        <v>248590870</v>
      </c>
      <c r="Q39" s="37">
        <v>292411545</v>
      </c>
      <c r="R39" s="37">
        <v>237113256</v>
      </c>
      <c r="S39" s="37"/>
      <c r="T39" s="37"/>
      <c r="U39" s="37"/>
      <c r="V39" s="37"/>
      <c r="W39" s="37">
        <v>174780916</v>
      </c>
      <c r="X39" s="37">
        <v>174780916</v>
      </c>
      <c r="Y39" s="37"/>
      <c r="Z39" s="38"/>
      <c r="AA39" s="39">
        <v>174780916</v>
      </c>
    </row>
    <row r="40" spans="1:27" ht="12.75">
      <c r="A40" s="45" t="s">
        <v>60</v>
      </c>
      <c r="B40" s="46"/>
      <c r="C40" s="47">
        <v>174780916</v>
      </c>
      <c r="D40" s="47"/>
      <c r="E40" s="48">
        <v>114126977</v>
      </c>
      <c r="F40" s="49">
        <v>191944154</v>
      </c>
      <c r="G40" s="49">
        <v>233895373</v>
      </c>
      <c r="H40" s="49">
        <v>237086365</v>
      </c>
      <c r="I40" s="49">
        <v>219322209</v>
      </c>
      <c r="J40" s="49">
        <v>219322209</v>
      </c>
      <c r="K40" s="49">
        <v>219389546</v>
      </c>
      <c r="L40" s="49">
        <v>223927641</v>
      </c>
      <c r="M40" s="49">
        <v>237113256</v>
      </c>
      <c r="N40" s="49">
        <v>237113256</v>
      </c>
      <c r="O40" s="49">
        <v>248590870</v>
      </c>
      <c r="P40" s="49">
        <v>292411545</v>
      </c>
      <c r="Q40" s="49">
        <v>322881120</v>
      </c>
      <c r="R40" s="49">
        <v>322881120</v>
      </c>
      <c r="S40" s="49"/>
      <c r="T40" s="49"/>
      <c r="U40" s="49"/>
      <c r="V40" s="49"/>
      <c r="W40" s="49">
        <v>322881120</v>
      </c>
      <c r="X40" s="49">
        <v>274640085</v>
      </c>
      <c r="Y40" s="49">
        <v>48241035</v>
      </c>
      <c r="Z40" s="50">
        <v>17.57</v>
      </c>
      <c r="AA40" s="51">
        <v>191944154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48573465</v>
      </c>
      <c r="D6" s="21"/>
      <c r="E6" s="22">
        <v>53082287</v>
      </c>
      <c r="F6" s="23">
        <v>52470787</v>
      </c>
      <c r="G6" s="23">
        <v>26844310</v>
      </c>
      <c r="H6" s="23">
        <v>2225999</v>
      </c>
      <c r="I6" s="23">
        <v>2552674</v>
      </c>
      <c r="J6" s="23">
        <v>31622983</v>
      </c>
      <c r="K6" s="23">
        <v>2554056</v>
      </c>
      <c r="L6" s="23">
        <v>2554084</v>
      </c>
      <c r="M6" s="23">
        <v>2554076</v>
      </c>
      <c r="N6" s="23">
        <v>7662216</v>
      </c>
      <c r="O6" s="23">
        <v>2554093</v>
      </c>
      <c r="P6" s="23">
        <v>2554103</v>
      </c>
      <c r="Q6" s="23">
        <v>2831976</v>
      </c>
      <c r="R6" s="23">
        <v>7940172</v>
      </c>
      <c r="S6" s="23"/>
      <c r="T6" s="23"/>
      <c r="U6" s="23"/>
      <c r="V6" s="23"/>
      <c r="W6" s="23">
        <v>47225371</v>
      </c>
      <c r="X6" s="23">
        <v>45877993</v>
      </c>
      <c r="Y6" s="23">
        <v>1347378</v>
      </c>
      <c r="Z6" s="24">
        <v>2.94</v>
      </c>
      <c r="AA6" s="25">
        <v>52470787</v>
      </c>
    </row>
    <row r="7" spans="1:27" ht="12.75">
      <c r="A7" s="26" t="s">
        <v>34</v>
      </c>
      <c r="B7" s="20"/>
      <c r="C7" s="21">
        <v>120075611</v>
      </c>
      <c r="D7" s="21"/>
      <c r="E7" s="22">
        <v>129949117</v>
      </c>
      <c r="F7" s="23">
        <v>133620213</v>
      </c>
      <c r="G7" s="23">
        <v>10930224</v>
      </c>
      <c r="H7" s="23">
        <v>11331942</v>
      </c>
      <c r="I7" s="23">
        <v>11739650</v>
      </c>
      <c r="J7" s="23">
        <v>34001816</v>
      </c>
      <c r="K7" s="23">
        <v>10945557</v>
      </c>
      <c r="L7" s="23">
        <v>11663315</v>
      </c>
      <c r="M7" s="23">
        <v>12224584</v>
      </c>
      <c r="N7" s="23">
        <v>34833456</v>
      </c>
      <c r="O7" s="23">
        <v>12458194</v>
      </c>
      <c r="P7" s="23">
        <v>11600691</v>
      </c>
      <c r="Q7" s="23">
        <v>11572329</v>
      </c>
      <c r="R7" s="23">
        <v>35631214</v>
      </c>
      <c r="S7" s="23"/>
      <c r="T7" s="23"/>
      <c r="U7" s="23"/>
      <c r="V7" s="23"/>
      <c r="W7" s="23">
        <v>104466486</v>
      </c>
      <c r="X7" s="23">
        <v>100597469</v>
      </c>
      <c r="Y7" s="23">
        <v>3869017</v>
      </c>
      <c r="Z7" s="24">
        <v>3.85</v>
      </c>
      <c r="AA7" s="25">
        <v>133620213</v>
      </c>
    </row>
    <row r="8" spans="1:27" ht="12.75">
      <c r="A8" s="26" t="s">
        <v>35</v>
      </c>
      <c r="B8" s="20"/>
      <c r="C8" s="21">
        <v>9648408</v>
      </c>
      <c r="D8" s="21"/>
      <c r="E8" s="22">
        <v>16010422</v>
      </c>
      <c r="F8" s="23">
        <v>21351661</v>
      </c>
      <c r="G8" s="23">
        <v>732254</v>
      </c>
      <c r="H8" s="23">
        <v>1143995</v>
      </c>
      <c r="I8" s="23">
        <v>2142277</v>
      </c>
      <c r="J8" s="23">
        <v>4018526</v>
      </c>
      <c r="K8" s="23">
        <v>1648322</v>
      </c>
      <c r="L8" s="23">
        <v>1419889</v>
      </c>
      <c r="M8" s="23">
        <v>1145762</v>
      </c>
      <c r="N8" s="23">
        <v>4213973</v>
      </c>
      <c r="O8" s="23">
        <v>1559656</v>
      </c>
      <c r="P8" s="23">
        <v>2007026</v>
      </c>
      <c r="Q8" s="23">
        <v>3095154</v>
      </c>
      <c r="R8" s="23">
        <v>6661836</v>
      </c>
      <c r="S8" s="23"/>
      <c r="T8" s="23"/>
      <c r="U8" s="23"/>
      <c r="V8" s="23"/>
      <c r="W8" s="23">
        <v>14894335</v>
      </c>
      <c r="X8" s="23">
        <v>14243754</v>
      </c>
      <c r="Y8" s="23">
        <v>650581</v>
      </c>
      <c r="Z8" s="24">
        <v>4.57</v>
      </c>
      <c r="AA8" s="25">
        <v>21351661</v>
      </c>
    </row>
    <row r="9" spans="1:27" ht="12.75">
      <c r="A9" s="26" t="s">
        <v>36</v>
      </c>
      <c r="B9" s="20"/>
      <c r="C9" s="21">
        <v>36734956</v>
      </c>
      <c r="D9" s="21"/>
      <c r="E9" s="22">
        <v>60024937</v>
      </c>
      <c r="F9" s="23">
        <v>52264288</v>
      </c>
      <c r="G9" s="23">
        <v>9613682</v>
      </c>
      <c r="H9" s="23">
        <v>2822000</v>
      </c>
      <c r="I9" s="23">
        <v>56000</v>
      </c>
      <c r="J9" s="23">
        <v>12491682</v>
      </c>
      <c r="K9" s="23">
        <v>1783000</v>
      </c>
      <c r="L9" s="23">
        <v>545000</v>
      </c>
      <c r="M9" s="23">
        <v>7692000</v>
      </c>
      <c r="N9" s="23">
        <v>10020000</v>
      </c>
      <c r="O9" s="23"/>
      <c r="P9" s="23">
        <v>3464000</v>
      </c>
      <c r="Q9" s="23">
        <v>12599862</v>
      </c>
      <c r="R9" s="23">
        <v>16063862</v>
      </c>
      <c r="S9" s="23"/>
      <c r="T9" s="23"/>
      <c r="U9" s="23"/>
      <c r="V9" s="23"/>
      <c r="W9" s="23">
        <v>38575544</v>
      </c>
      <c r="X9" s="23">
        <v>46239376</v>
      </c>
      <c r="Y9" s="23">
        <v>-7663832</v>
      </c>
      <c r="Z9" s="24">
        <v>-16.57</v>
      </c>
      <c r="AA9" s="25">
        <v>52264288</v>
      </c>
    </row>
    <row r="10" spans="1:27" ht="12.75">
      <c r="A10" s="26" t="s">
        <v>37</v>
      </c>
      <c r="B10" s="20"/>
      <c r="C10" s="21">
        <v>13024692</v>
      </c>
      <c r="D10" s="21"/>
      <c r="E10" s="22">
        <v>11931065</v>
      </c>
      <c r="F10" s="23">
        <v>11901711</v>
      </c>
      <c r="G10" s="23"/>
      <c r="H10" s="23">
        <v>3119000</v>
      </c>
      <c r="I10" s="23"/>
      <c r="J10" s="23">
        <v>3119000</v>
      </c>
      <c r="K10" s="23"/>
      <c r="L10" s="23">
        <v>545000</v>
      </c>
      <c r="M10" s="23">
        <v>3659000</v>
      </c>
      <c r="N10" s="23">
        <v>4204000</v>
      </c>
      <c r="O10" s="23">
        <v>211000</v>
      </c>
      <c r="P10" s="23"/>
      <c r="Q10" s="23">
        <v>4463000</v>
      </c>
      <c r="R10" s="23">
        <v>4674000</v>
      </c>
      <c r="S10" s="23"/>
      <c r="T10" s="23"/>
      <c r="U10" s="23"/>
      <c r="V10" s="23"/>
      <c r="W10" s="23">
        <v>11997000</v>
      </c>
      <c r="X10" s="23">
        <v>9427707</v>
      </c>
      <c r="Y10" s="23">
        <v>2569293</v>
      </c>
      <c r="Z10" s="24">
        <v>27.25</v>
      </c>
      <c r="AA10" s="25">
        <v>11901711</v>
      </c>
    </row>
    <row r="11" spans="1:27" ht="12.75">
      <c r="A11" s="26" t="s">
        <v>38</v>
      </c>
      <c r="B11" s="20"/>
      <c r="C11" s="21">
        <v>3075618</v>
      </c>
      <c r="D11" s="21"/>
      <c r="E11" s="22">
        <v>2750036</v>
      </c>
      <c r="F11" s="23">
        <v>2893977</v>
      </c>
      <c r="G11" s="23">
        <v>180044</v>
      </c>
      <c r="H11" s="23">
        <v>239446</v>
      </c>
      <c r="I11" s="23">
        <v>272797</v>
      </c>
      <c r="J11" s="23">
        <v>692287</v>
      </c>
      <c r="K11" s="23">
        <v>265378</v>
      </c>
      <c r="L11" s="23">
        <v>332329</v>
      </c>
      <c r="M11" s="23">
        <v>255378</v>
      </c>
      <c r="N11" s="23">
        <v>853085</v>
      </c>
      <c r="O11" s="23">
        <v>429402</v>
      </c>
      <c r="P11" s="23">
        <v>429402</v>
      </c>
      <c r="Q11" s="23">
        <v>273578</v>
      </c>
      <c r="R11" s="23">
        <v>1132382</v>
      </c>
      <c r="S11" s="23"/>
      <c r="T11" s="23"/>
      <c r="U11" s="23"/>
      <c r="V11" s="23"/>
      <c r="W11" s="23">
        <v>2677754</v>
      </c>
      <c r="X11" s="23">
        <v>2175667</v>
      </c>
      <c r="Y11" s="23">
        <v>502087</v>
      </c>
      <c r="Z11" s="24">
        <v>23.08</v>
      </c>
      <c r="AA11" s="25">
        <v>2893977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-219578273</v>
      </c>
      <c r="D14" s="21"/>
      <c r="E14" s="22">
        <v>-264144877</v>
      </c>
      <c r="F14" s="23">
        <v>-249043476</v>
      </c>
      <c r="G14" s="23">
        <v>-18763748</v>
      </c>
      <c r="H14" s="23">
        <v>-31136861</v>
      </c>
      <c r="I14" s="23">
        <v>-20799248</v>
      </c>
      <c r="J14" s="23">
        <v>-70699857</v>
      </c>
      <c r="K14" s="23">
        <v>-17577963</v>
      </c>
      <c r="L14" s="23">
        <v>-18017058</v>
      </c>
      <c r="M14" s="23">
        <v>-16932732</v>
      </c>
      <c r="N14" s="23">
        <v>-52527753</v>
      </c>
      <c r="O14" s="23">
        <v>-21329386</v>
      </c>
      <c r="P14" s="23">
        <v>-16695903</v>
      </c>
      <c r="Q14" s="23">
        <v>-17654724</v>
      </c>
      <c r="R14" s="23">
        <v>-55680013</v>
      </c>
      <c r="S14" s="23"/>
      <c r="T14" s="23"/>
      <c r="U14" s="23"/>
      <c r="V14" s="23"/>
      <c r="W14" s="23">
        <v>-178907623</v>
      </c>
      <c r="X14" s="23">
        <v>-172993608</v>
      </c>
      <c r="Y14" s="23">
        <v>-5914015</v>
      </c>
      <c r="Z14" s="24">
        <v>3.42</v>
      </c>
      <c r="AA14" s="25">
        <v>-249043476</v>
      </c>
    </row>
    <row r="15" spans="1:27" ht="12.75">
      <c r="A15" s="26" t="s">
        <v>42</v>
      </c>
      <c r="B15" s="20"/>
      <c r="C15" s="21">
        <v>-140796</v>
      </c>
      <c r="D15" s="21"/>
      <c r="E15" s="22">
        <v>-503700</v>
      </c>
      <c r="F15" s="23">
        <v>-503703</v>
      </c>
      <c r="G15" s="23">
        <v>-58542</v>
      </c>
      <c r="H15" s="23">
        <v>-654</v>
      </c>
      <c r="I15" s="23"/>
      <c r="J15" s="23">
        <v>-59196</v>
      </c>
      <c r="K15" s="23"/>
      <c r="L15" s="23"/>
      <c r="M15" s="23">
        <v>-424105</v>
      </c>
      <c r="N15" s="23">
        <v>-424105</v>
      </c>
      <c r="O15" s="23"/>
      <c r="P15" s="23"/>
      <c r="Q15" s="23"/>
      <c r="R15" s="23"/>
      <c r="S15" s="23"/>
      <c r="T15" s="23"/>
      <c r="U15" s="23"/>
      <c r="V15" s="23"/>
      <c r="W15" s="23">
        <v>-483301</v>
      </c>
      <c r="X15" s="23">
        <v>-1282354</v>
      </c>
      <c r="Y15" s="23">
        <v>799053</v>
      </c>
      <c r="Z15" s="24">
        <v>-62.31</v>
      </c>
      <c r="AA15" s="25">
        <v>-503703</v>
      </c>
    </row>
    <row r="16" spans="1:27" ht="12.75">
      <c r="A16" s="26" t="s">
        <v>43</v>
      </c>
      <c r="B16" s="20"/>
      <c r="C16" s="21">
        <v>-1491350</v>
      </c>
      <c r="D16" s="21"/>
      <c r="E16" s="22">
        <v>-1783116</v>
      </c>
      <c r="F16" s="23">
        <v>-1428002</v>
      </c>
      <c r="G16" s="23">
        <v>-270345</v>
      </c>
      <c r="H16" s="23">
        <v>-125710</v>
      </c>
      <c r="I16" s="23">
        <v>-249315</v>
      </c>
      <c r="J16" s="23">
        <v>-645370</v>
      </c>
      <c r="K16" s="23">
        <v>-23879</v>
      </c>
      <c r="L16" s="23">
        <v>-111467</v>
      </c>
      <c r="M16" s="23">
        <v>-219325</v>
      </c>
      <c r="N16" s="23">
        <v>-354671</v>
      </c>
      <c r="O16" s="23">
        <v>-52454</v>
      </c>
      <c r="P16" s="23">
        <v>-20991</v>
      </c>
      <c r="Q16" s="23"/>
      <c r="R16" s="23">
        <v>-73445</v>
      </c>
      <c r="S16" s="23"/>
      <c r="T16" s="23"/>
      <c r="U16" s="23"/>
      <c r="V16" s="23"/>
      <c r="W16" s="23">
        <v>-1073486</v>
      </c>
      <c r="X16" s="23">
        <v>-1204857</v>
      </c>
      <c r="Y16" s="23">
        <v>131371</v>
      </c>
      <c r="Z16" s="24">
        <v>-10.9</v>
      </c>
      <c r="AA16" s="25">
        <v>-1428002</v>
      </c>
    </row>
    <row r="17" spans="1:27" ht="12.75">
      <c r="A17" s="27" t="s">
        <v>44</v>
      </c>
      <c r="B17" s="28"/>
      <c r="C17" s="29">
        <f aca="true" t="shared" si="0" ref="C17:Y17">SUM(C6:C16)</f>
        <v>9922331</v>
      </c>
      <c r="D17" s="29">
        <f>SUM(D6:D16)</f>
        <v>0</v>
      </c>
      <c r="E17" s="30">
        <f t="shared" si="0"/>
        <v>7316171</v>
      </c>
      <c r="F17" s="31">
        <f t="shared" si="0"/>
        <v>23527456</v>
      </c>
      <c r="G17" s="31">
        <f t="shared" si="0"/>
        <v>29207879</v>
      </c>
      <c r="H17" s="31">
        <f t="shared" si="0"/>
        <v>-10380843</v>
      </c>
      <c r="I17" s="31">
        <f t="shared" si="0"/>
        <v>-4285165</v>
      </c>
      <c r="J17" s="31">
        <f t="shared" si="0"/>
        <v>14541871</v>
      </c>
      <c r="K17" s="31">
        <f t="shared" si="0"/>
        <v>-405529</v>
      </c>
      <c r="L17" s="31">
        <f t="shared" si="0"/>
        <v>-1068908</v>
      </c>
      <c r="M17" s="31">
        <f t="shared" si="0"/>
        <v>9954638</v>
      </c>
      <c r="N17" s="31">
        <f t="shared" si="0"/>
        <v>8480201</v>
      </c>
      <c r="O17" s="31">
        <f t="shared" si="0"/>
        <v>-4169495</v>
      </c>
      <c r="P17" s="31">
        <f t="shared" si="0"/>
        <v>3338328</v>
      </c>
      <c r="Q17" s="31">
        <f t="shared" si="0"/>
        <v>17181175</v>
      </c>
      <c r="R17" s="31">
        <f t="shared" si="0"/>
        <v>16350008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39372080</v>
      </c>
      <c r="X17" s="31">
        <f t="shared" si="0"/>
        <v>43081147</v>
      </c>
      <c r="Y17" s="31">
        <f t="shared" si="0"/>
        <v>-3709067</v>
      </c>
      <c r="Z17" s="32">
        <f>+IF(X17&lt;&gt;0,+(Y17/X17)*100,0)</f>
        <v>-8.609489900535843</v>
      </c>
      <c r="AA17" s="33">
        <f>SUM(AA6:AA16)</f>
        <v>23527456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4623333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>
        <v>4440</v>
      </c>
      <c r="F22" s="40">
        <v>27208</v>
      </c>
      <c r="G22" s="23"/>
      <c r="H22" s="23"/>
      <c r="I22" s="23"/>
      <c r="J22" s="23"/>
      <c r="K22" s="23">
        <v>20762</v>
      </c>
      <c r="L22" s="23"/>
      <c r="M22" s="40"/>
      <c r="N22" s="23">
        <v>20762</v>
      </c>
      <c r="O22" s="23"/>
      <c r="P22" s="23"/>
      <c r="Q22" s="23"/>
      <c r="R22" s="23"/>
      <c r="S22" s="23"/>
      <c r="T22" s="40"/>
      <c r="U22" s="23"/>
      <c r="V22" s="23"/>
      <c r="W22" s="23">
        <v>20762</v>
      </c>
      <c r="X22" s="23">
        <v>14344</v>
      </c>
      <c r="Y22" s="23">
        <v>6418</v>
      </c>
      <c r="Z22" s="24">
        <v>44.74</v>
      </c>
      <c r="AA22" s="25">
        <v>27208</v>
      </c>
    </row>
    <row r="23" spans="1:27" ht="12.75">
      <c r="A23" s="26" t="s">
        <v>48</v>
      </c>
      <c r="B23" s="20"/>
      <c r="C23" s="44">
        <v>28751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-21054514</v>
      </c>
      <c r="D26" s="21"/>
      <c r="E26" s="22">
        <v>-24631923</v>
      </c>
      <c r="F26" s="23">
        <v>-25452192</v>
      </c>
      <c r="G26" s="23">
        <v>-422743</v>
      </c>
      <c r="H26" s="23">
        <v>-218787</v>
      </c>
      <c r="I26" s="23">
        <v>-1665614</v>
      </c>
      <c r="J26" s="23">
        <v>-2307144</v>
      </c>
      <c r="K26" s="23">
        <v>-516732</v>
      </c>
      <c r="L26" s="23">
        <v>-1403359</v>
      </c>
      <c r="M26" s="23">
        <v>-764321</v>
      </c>
      <c r="N26" s="23">
        <v>-2684412</v>
      </c>
      <c r="O26" s="23">
        <v>-1721676</v>
      </c>
      <c r="P26" s="23">
        <v>-1985002</v>
      </c>
      <c r="Q26" s="23">
        <v>-11161417</v>
      </c>
      <c r="R26" s="23">
        <v>-14868095</v>
      </c>
      <c r="S26" s="23"/>
      <c r="T26" s="23"/>
      <c r="U26" s="23"/>
      <c r="V26" s="23"/>
      <c r="W26" s="23">
        <v>-19859651</v>
      </c>
      <c r="X26" s="23">
        <v>-14411280</v>
      </c>
      <c r="Y26" s="23">
        <v>-5448371</v>
      </c>
      <c r="Z26" s="24">
        <v>37.81</v>
      </c>
      <c r="AA26" s="25">
        <v>-25452192</v>
      </c>
    </row>
    <row r="27" spans="1:27" ht="12.75">
      <c r="A27" s="27" t="s">
        <v>51</v>
      </c>
      <c r="B27" s="28"/>
      <c r="C27" s="29">
        <f aca="true" t="shared" si="1" ref="C27:Y27">SUM(C21:C26)</f>
        <v>-16402430</v>
      </c>
      <c r="D27" s="29">
        <f>SUM(D21:D26)</f>
        <v>0</v>
      </c>
      <c r="E27" s="30">
        <f t="shared" si="1"/>
        <v>-24627483</v>
      </c>
      <c r="F27" s="31">
        <f t="shared" si="1"/>
        <v>-25424984</v>
      </c>
      <c r="G27" s="31">
        <f t="shared" si="1"/>
        <v>-422743</v>
      </c>
      <c r="H27" s="31">
        <f t="shared" si="1"/>
        <v>-218787</v>
      </c>
      <c r="I27" s="31">
        <f t="shared" si="1"/>
        <v>-1665614</v>
      </c>
      <c r="J27" s="31">
        <f t="shared" si="1"/>
        <v>-2307144</v>
      </c>
      <c r="K27" s="31">
        <f t="shared" si="1"/>
        <v>-495970</v>
      </c>
      <c r="L27" s="31">
        <f t="shared" si="1"/>
        <v>-1403359</v>
      </c>
      <c r="M27" s="31">
        <f t="shared" si="1"/>
        <v>-764321</v>
      </c>
      <c r="N27" s="31">
        <f t="shared" si="1"/>
        <v>-2663650</v>
      </c>
      <c r="O27" s="31">
        <f t="shared" si="1"/>
        <v>-1721676</v>
      </c>
      <c r="P27" s="31">
        <f t="shared" si="1"/>
        <v>-1985002</v>
      </c>
      <c r="Q27" s="31">
        <f t="shared" si="1"/>
        <v>-11161417</v>
      </c>
      <c r="R27" s="31">
        <f t="shared" si="1"/>
        <v>-14868095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-19838889</v>
      </c>
      <c r="X27" s="31">
        <f t="shared" si="1"/>
        <v>-14396936</v>
      </c>
      <c r="Y27" s="31">
        <f t="shared" si="1"/>
        <v>-5441953</v>
      </c>
      <c r="Z27" s="32">
        <f>+IF(X27&lt;&gt;0,+(Y27/X27)*100,0)</f>
        <v>37.79938314652507</v>
      </c>
      <c r="AA27" s="33">
        <f>SUM(AA21:AA26)</f>
        <v>-25424984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2428390</v>
      </c>
      <c r="D32" s="21"/>
      <c r="E32" s="22">
        <v>3750000</v>
      </c>
      <c r="F32" s="23">
        <v>4053250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>
        <v>4053250</v>
      </c>
    </row>
    <row r="33" spans="1:27" ht="12.75">
      <c r="A33" s="26" t="s">
        <v>55</v>
      </c>
      <c r="B33" s="20"/>
      <c r="C33" s="21">
        <v>163236</v>
      </c>
      <c r="D33" s="21"/>
      <c r="E33" s="22">
        <v>249144</v>
      </c>
      <c r="F33" s="23">
        <v>180366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>
        <v>121326</v>
      </c>
      <c r="Y33" s="23">
        <v>-121326</v>
      </c>
      <c r="Z33" s="24">
        <v>-100</v>
      </c>
      <c r="AA33" s="25">
        <v>180366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-561819</v>
      </c>
      <c r="D35" s="21"/>
      <c r="E35" s="22">
        <v>-622668</v>
      </c>
      <c r="F35" s="23">
        <v>-1485294</v>
      </c>
      <c r="G35" s="23"/>
      <c r="H35" s="23"/>
      <c r="I35" s="23"/>
      <c r="J35" s="23"/>
      <c r="K35" s="23"/>
      <c r="L35" s="23"/>
      <c r="M35" s="23">
        <v>-311334</v>
      </c>
      <c r="N35" s="23">
        <v>-311334</v>
      </c>
      <c r="O35" s="23"/>
      <c r="P35" s="23"/>
      <c r="Q35" s="23"/>
      <c r="R35" s="23"/>
      <c r="S35" s="23"/>
      <c r="T35" s="23"/>
      <c r="U35" s="23"/>
      <c r="V35" s="23"/>
      <c r="W35" s="23">
        <v>-311334</v>
      </c>
      <c r="X35" s="23">
        <v>-311334</v>
      </c>
      <c r="Y35" s="23"/>
      <c r="Z35" s="24"/>
      <c r="AA35" s="25">
        <v>-1485294</v>
      </c>
    </row>
    <row r="36" spans="1:27" ht="12.75">
      <c r="A36" s="27" t="s">
        <v>57</v>
      </c>
      <c r="B36" s="28"/>
      <c r="C36" s="29">
        <f aca="true" t="shared" si="2" ref="C36:Y36">SUM(C31:C35)</f>
        <v>2029807</v>
      </c>
      <c r="D36" s="29">
        <f>SUM(D31:D35)</f>
        <v>0</v>
      </c>
      <c r="E36" s="30">
        <f t="shared" si="2"/>
        <v>3376476</v>
      </c>
      <c r="F36" s="31">
        <f t="shared" si="2"/>
        <v>2748322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-311334</v>
      </c>
      <c r="N36" s="31">
        <f t="shared" si="2"/>
        <v>-311334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-311334</v>
      </c>
      <c r="X36" s="31">
        <f t="shared" si="2"/>
        <v>-190008</v>
      </c>
      <c r="Y36" s="31">
        <f t="shared" si="2"/>
        <v>-121326</v>
      </c>
      <c r="Z36" s="32">
        <f>+IF(X36&lt;&gt;0,+(Y36/X36)*100,0)</f>
        <v>63.85310092206644</v>
      </c>
      <c r="AA36" s="33">
        <f>SUM(AA31:AA35)</f>
        <v>2748322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-4450292</v>
      </c>
      <c r="D38" s="35">
        <f>+D17+D27+D36</f>
        <v>0</v>
      </c>
      <c r="E38" s="36">
        <f t="shared" si="3"/>
        <v>-13934836</v>
      </c>
      <c r="F38" s="37">
        <f t="shared" si="3"/>
        <v>850794</v>
      </c>
      <c r="G38" s="37">
        <f t="shared" si="3"/>
        <v>28785136</v>
      </c>
      <c r="H38" s="37">
        <f t="shared" si="3"/>
        <v>-10599630</v>
      </c>
      <c r="I38" s="37">
        <f t="shared" si="3"/>
        <v>-5950779</v>
      </c>
      <c r="J38" s="37">
        <f t="shared" si="3"/>
        <v>12234727</v>
      </c>
      <c r="K38" s="37">
        <f t="shared" si="3"/>
        <v>-901499</v>
      </c>
      <c r="L38" s="37">
        <f t="shared" si="3"/>
        <v>-2472267</v>
      </c>
      <c r="M38" s="37">
        <f t="shared" si="3"/>
        <v>8878983</v>
      </c>
      <c r="N38" s="37">
        <f t="shared" si="3"/>
        <v>5505217</v>
      </c>
      <c r="O38" s="37">
        <f t="shared" si="3"/>
        <v>-5891171</v>
      </c>
      <c r="P38" s="37">
        <f t="shared" si="3"/>
        <v>1353326</v>
      </c>
      <c r="Q38" s="37">
        <f t="shared" si="3"/>
        <v>6019758</v>
      </c>
      <c r="R38" s="37">
        <f t="shared" si="3"/>
        <v>1481913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19221857</v>
      </c>
      <c r="X38" s="37">
        <f t="shared" si="3"/>
        <v>28494203</v>
      </c>
      <c r="Y38" s="37">
        <f t="shared" si="3"/>
        <v>-9272346</v>
      </c>
      <c r="Z38" s="38">
        <f>+IF(X38&lt;&gt;0,+(Y38/X38)*100,0)</f>
        <v>-32.54116635583736</v>
      </c>
      <c r="AA38" s="39">
        <f>+AA17+AA27+AA36</f>
        <v>850794</v>
      </c>
    </row>
    <row r="39" spans="1:27" ht="12.75">
      <c r="A39" s="26" t="s">
        <v>59</v>
      </c>
      <c r="B39" s="20"/>
      <c r="C39" s="35">
        <v>18834092</v>
      </c>
      <c r="D39" s="35"/>
      <c r="E39" s="36">
        <v>19740914</v>
      </c>
      <c r="F39" s="37">
        <v>14383798</v>
      </c>
      <c r="G39" s="37">
        <v>5806090</v>
      </c>
      <c r="H39" s="37">
        <v>34591226</v>
      </c>
      <c r="I39" s="37">
        <v>23991596</v>
      </c>
      <c r="J39" s="37">
        <v>5806090</v>
      </c>
      <c r="K39" s="37">
        <v>18040817</v>
      </c>
      <c r="L39" s="37">
        <v>17139318</v>
      </c>
      <c r="M39" s="37">
        <v>14667051</v>
      </c>
      <c r="N39" s="37">
        <v>18040817</v>
      </c>
      <c r="O39" s="37">
        <v>23546034</v>
      </c>
      <c r="P39" s="37">
        <v>17654863</v>
      </c>
      <c r="Q39" s="37">
        <v>19008189</v>
      </c>
      <c r="R39" s="37">
        <v>23546034</v>
      </c>
      <c r="S39" s="37"/>
      <c r="T39" s="37"/>
      <c r="U39" s="37"/>
      <c r="V39" s="37"/>
      <c r="W39" s="37">
        <v>5806090</v>
      </c>
      <c r="X39" s="37">
        <v>14383798</v>
      </c>
      <c r="Y39" s="37">
        <v>-8577708</v>
      </c>
      <c r="Z39" s="38">
        <v>-59.63</v>
      </c>
      <c r="AA39" s="39">
        <v>14383798</v>
      </c>
    </row>
    <row r="40" spans="1:27" ht="12.75">
      <c r="A40" s="45" t="s">
        <v>60</v>
      </c>
      <c r="B40" s="46"/>
      <c r="C40" s="47">
        <v>14383800</v>
      </c>
      <c r="D40" s="47"/>
      <c r="E40" s="48">
        <v>5806078</v>
      </c>
      <c r="F40" s="49">
        <v>15234594</v>
      </c>
      <c r="G40" s="49">
        <v>34591226</v>
      </c>
      <c r="H40" s="49">
        <v>23991596</v>
      </c>
      <c r="I40" s="49">
        <v>18040817</v>
      </c>
      <c r="J40" s="49">
        <v>18040817</v>
      </c>
      <c r="K40" s="49">
        <v>17139318</v>
      </c>
      <c r="L40" s="49">
        <v>14667051</v>
      </c>
      <c r="M40" s="49">
        <v>23546034</v>
      </c>
      <c r="N40" s="49">
        <v>23546034</v>
      </c>
      <c r="O40" s="49">
        <v>17654863</v>
      </c>
      <c r="P40" s="49">
        <v>19008189</v>
      </c>
      <c r="Q40" s="49">
        <v>25027947</v>
      </c>
      <c r="R40" s="49">
        <v>25027947</v>
      </c>
      <c r="S40" s="49"/>
      <c r="T40" s="49"/>
      <c r="U40" s="49"/>
      <c r="V40" s="49"/>
      <c r="W40" s="49">
        <v>25027947</v>
      </c>
      <c r="X40" s="49">
        <v>42878003</v>
      </c>
      <c r="Y40" s="49">
        <v>-17850056</v>
      </c>
      <c r="Z40" s="50">
        <v>-41.63</v>
      </c>
      <c r="AA40" s="51">
        <v>15234594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29475503</v>
      </c>
      <c r="D6" s="21"/>
      <c r="E6" s="22">
        <v>31221888</v>
      </c>
      <c r="F6" s="23">
        <v>31304212</v>
      </c>
      <c r="G6" s="23">
        <v>1976119</v>
      </c>
      <c r="H6" s="23">
        <v>3097089</v>
      </c>
      <c r="I6" s="23">
        <v>2854600</v>
      </c>
      <c r="J6" s="23">
        <v>7927808</v>
      </c>
      <c r="K6" s="23">
        <v>2512638</v>
      </c>
      <c r="L6" s="23">
        <v>2469028</v>
      </c>
      <c r="M6" s="23">
        <v>2117000</v>
      </c>
      <c r="N6" s="23">
        <v>7098666</v>
      </c>
      <c r="O6" s="23">
        <v>2226948</v>
      </c>
      <c r="P6" s="23">
        <v>2259378</v>
      </c>
      <c r="Q6" s="23">
        <v>2313252</v>
      </c>
      <c r="R6" s="23">
        <v>6799578</v>
      </c>
      <c r="S6" s="23"/>
      <c r="T6" s="23"/>
      <c r="U6" s="23"/>
      <c r="V6" s="23"/>
      <c r="W6" s="23">
        <v>21826052</v>
      </c>
      <c r="X6" s="23">
        <v>22873738</v>
      </c>
      <c r="Y6" s="23">
        <v>-1047686</v>
      </c>
      <c r="Z6" s="24">
        <v>-4.58</v>
      </c>
      <c r="AA6" s="25">
        <v>31304212</v>
      </c>
    </row>
    <row r="7" spans="1:27" ht="12.75">
      <c r="A7" s="26" t="s">
        <v>34</v>
      </c>
      <c r="B7" s="20"/>
      <c r="C7" s="21">
        <v>91193462</v>
      </c>
      <c r="D7" s="21"/>
      <c r="E7" s="22">
        <v>93929688</v>
      </c>
      <c r="F7" s="23">
        <v>97047138</v>
      </c>
      <c r="G7" s="23">
        <v>7416741</v>
      </c>
      <c r="H7" s="23">
        <v>9273020</v>
      </c>
      <c r="I7" s="23">
        <v>8990894</v>
      </c>
      <c r="J7" s="23">
        <v>25680655</v>
      </c>
      <c r="K7" s="23">
        <v>8771749</v>
      </c>
      <c r="L7" s="23">
        <v>8767039</v>
      </c>
      <c r="M7" s="23">
        <v>8013359</v>
      </c>
      <c r="N7" s="23">
        <v>25552147</v>
      </c>
      <c r="O7" s="23">
        <v>8978801</v>
      </c>
      <c r="P7" s="23">
        <v>8313719</v>
      </c>
      <c r="Q7" s="23">
        <v>9607209</v>
      </c>
      <c r="R7" s="23">
        <v>26899729</v>
      </c>
      <c r="S7" s="23"/>
      <c r="T7" s="23"/>
      <c r="U7" s="23"/>
      <c r="V7" s="23"/>
      <c r="W7" s="23">
        <v>78132531</v>
      </c>
      <c r="X7" s="23">
        <v>74945817</v>
      </c>
      <c r="Y7" s="23">
        <v>3186714</v>
      </c>
      <c r="Z7" s="24">
        <v>4.25</v>
      </c>
      <c r="AA7" s="25">
        <v>97047138</v>
      </c>
    </row>
    <row r="8" spans="1:27" ht="12.75">
      <c r="A8" s="26" t="s">
        <v>35</v>
      </c>
      <c r="B8" s="20"/>
      <c r="C8" s="21">
        <v>23079658</v>
      </c>
      <c r="D8" s="21"/>
      <c r="E8" s="22">
        <v>11773776</v>
      </c>
      <c r="F8" s="23">
        <v>13176769</v>
      </c>
      <c r="G8" s="23">
        <v>1089247</v>
      </c>
      <c r="H8" s="23">
        <v>1213918</v>
      </c>
      <c r="I8" s="23">
        <v>1241856</v>
      </c>
      <c r="J8" s="23">
        <v>3545021</v>
      </c>
      <c r="K8" s="23">
        <v>1040927</v>
      </c>
      <c r="L8" s="23">
        <v>1338367</v>
      </c>
      <c r="M8" s="23">
        <v>851845</v>
      </c>
      <c r="N8" s="23">
        <v>3231139</v>
      </c>
      <c r="O8" s="23">
        <v>1129694</v>
      </c>
      <c r="P8" s="23">
        <v>1106441</v>
      </c>
      <c r="Q8" s="23">
        <v>1254386</v>
      </c>
      <c r="R8" s="23">
        <v>3490521</v>
      </c>
      <c r="S8" s="23"/>
      <c r="T8" s="23"/>
      <c r="U8" s="23"/>
      <c r="V8" s="23"/>
      <c r="W8" s="23">
        <v>10266681</v>
      </c>
      <c r="X8" s="23">
        <v>10014220</v>
      </c>
      <c r="Y8" s="23">
        <v>252461</v>
      </c>
      <c r="Z8" s="24">
        <v>2.52</v>
      </c>
      <c r="AA8" s="25">
        <v>13176769</v>
      </c>
    </row>
    <row r="9" spans="1:27" ht="12.75">
      <c r="A9" s="26" t="s">
        <v>36</v>
      </c>
      <c r="B9" s="20"/>
      <c r="C9" s="21">
        <v>41023558</v>
      </c>
      <c r="D9" s="21"/>
      <c r="E9" s="22">
        <v>48942552</v>
      </c>
      <c r="F9" s="23">
        <v>51760557</v>
      </c>
      <c r="G9" s="23">
        <v>12186000</v>
      </c>
      <c r="H9" s="23">
        <v>3429807</v>
      </c>
      <c r="I9" s="23"/>
      <c r="J9" s="23">
        <v>15615807</v>
      </c>
      <c r="K9" s="23">
        <v>1380000</v>
      </c>
      <c r="L9" s="23">
        <v>590000</v>
      </c>
      <c r="M9" s="23">
        <v>8004000</v>
      </c>
      <c r="N9" s="23">
        <v>9974000</v>
      </c>
      <c r="O9" s="23">
        <v>106000</v>
      </c>
      <c r="P9" s="23">
        <v>1710000</v>
      </c>
      <c r="Q9" s="23">
        <v>7781000</v>
      </c>
      <c r="R9" s="23">
        <v>9597000</v>
      </c>
      <c r="S9" s="23"/>
      <c r="T9" s="23"/>
      <c r="U9" s="23"/>
      <c r="V9" s="23"/>
      <c r="W9" s="23">
        <v>35186807</v>
      </c>
      <c r="X9" s="23">
        <v>36197495</v>
      </c>
      <c r="Y9" s="23">
        <v>-1010688</v>
      </c>
      <c r="Z9" s="24">
        <v>-2.79</v>
      </c>
      <c r="AA9" s="25">
        <v>51760557</v>
      </c>
    </row>
    <row r="10" spans="1:27" ht="12.75">
      <c r="A10" s="26" t="s">
        <v>37</v>
      </c>
      <c r="B10" s="20"/>
      <c r="C10" s="21">
        <v>16538290</v>
      </c>
      <c r="D10" s="21"/>
      <c r="E10" s="22">
        <v>17815464</v>
      </c>
      <c r="F10" s="23">
        <v>18905316</v>
      </c>
      <c r="G10" s="23">
        <v>4959193</v>
      </c>
      <c r="H10" s="23">
        <v>877193</v>
      </c>
      <c r="I10" s="23"/>
      <c r="J10" s="23">
        <v>5836386</v>
      </c>
      <c r="K10" s="23"/>
      <c r="L10" s="23"/>
      <c r="M10" s="23"/>
      <c r="N10" s="23"/>
      <c r="O10" s="23"/>
      <c r="P10" s="23">
        <v>351000</v>
      </c>
      <c r="Q10" s="23">
        <v>11125000</v>
      </c>
      <c r="R10" s="23">
        <v>11476000</v>
      </c>
      <c r="S10" s="23"/>
      <c r="T10" s="23"/>
      <c r="U10" s="23"/>
      <c r="V10" s="23"/>
      <c r="W10" s="23">
        <v>17312386</v>
      </c>
      <c r="X10" s="23">
        <v>11063958</v>
      </c>
      <c r="Y10" s="23">
        <v>6248428</v>
      </c>
      <c r="Z10" s="24">
        <v>56.48</v>
      </c>
      <c r="AA10" s="25">
        <v>18905316</v>
      </c>
    </row>
    <row r="11" spans="1:27" ht="12.75">
      <c r="A11" s="26" t="s">
        <v>38</v>
      </c>
      <c r="B11" s="20"/>
      <c r="C11" s="21">
        <v>4598632</v>
      </c>
      <c r="D11" s="21"/>
      <c r="E11" s="22">
        <v>3950004</v>
      </c>
      <c r="F11" s="23">
        <v>4250000</v>
      </c>
      <c r="G11" s="23">
        <v>177435</v>
      </c>
      <c r="H11" s="23">
        <v>242189</v>
      </c>
      <c r="I11" s="23">
        <v>199293</v>
      </c>
      <c r="J11" s="23">
        <v>618917</v>
      </c>
      <c r="K11" s="23">
        <v>164040</v>
      </c>
      <c r="L11" s="23">
        <v>159483</v>
      </c>
      <c r="M11" s="23">
        <v>186146</v>
      </c>
      <c r="N11" s="23">
        <v>509669</v>
      </c>
      <c r="O11" s="23">
        <v>263184</v>
      </c>
      <c r="P11" s="23">
        <v>93788</v>
      </c>
      <c r="Q11" s="23">
        <v>155393</v>
      </c>
      <c r="R11" s="23">
        <v>512365</v>
      </c>
      <c r="S11" s="23"/>
      <c r="T11" s="23"/>
      <c r="U11" s="23"/>
      <c r="V11" s="23"/>
      <c r="W11" s="23">
        <v>1640951</v>
      </c>
      <c r="X11" s="23">
        <v>2535062</v>
      </c>
      <c r="Y11" s="23">
        <v>-894111</v>
      </c>
      <c r="Z11" s="24">
        <v>-35.27</v>
      </c>
      <c r="AA11" s="25">
        <v>4250000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-180280082</v>
      </c>
      <c r="D14" s="21"/>
      <c r="E14" s="22">
        <v>-186885144</v>
      </c>
      <c r="F14" s="23">
        <v>-193368294</v>
      </c>
      <c r="G14" s="23">
        <v>-7462485</v>
      </c>
      <c r="H14" s="23">
        <v>-22213780</v>
      </c>
      <c r="I14" s="23">
        <v>-17789918</v>
      </c>
      <c r="J14" s="23">
        <v>-47466183</v>
      </c>
      <c r="K14" s="23">
        <v>-12324130</v>
      </c>
      <c r="L14" s="23">
        <v>-13960495</v>
      </c>
      <c r="M14" s="23">
        <v>-18070035</v>
      </c>
      <c r="N14" s="23">
        <v>-44354660</v>
      </c>
      <c r="O14" s="23">
        <v>-10534546</v>
      </c>
      <c r="P14" s="23">
        <v>-13993273</v>
      </c>
      <c r="Q14" s="23">
        <v>-14016023</v>
      </c>
      <c r="R14" s="23">
        <v>-38543842</v>
      </c>
      <c r="S14" s="23"/>
      <c r="T14" s="23"/>
      <c r="U14" s="23"/>
      <c r="V14" s="23"/>
      <c r="W14" s="23">
        <v>-130364685</v>
      </c>
      <c r="X14" s="23">
        <v>-138760551</v>
      </c>
      <c r="Y14" s="23">
        <v>8395866</v>
      </c>
      <c r="Z14" s="24">
        <v>-6.05</v>
      </c>
      <c r="AA14" s="25">
        <v>-193368294</v>
      </c>
    </row>
    <row r="15" spans="1:27" ht="12.75">
      <c r="A15" s="26" t="s">
        <v>42</v>
      </c>
      <c r="B15" s="20"/>
      <c r="C15" s="21">
        <v>-10533486</v>
      </c>
      <c r="D15" s="21"/>
      <c r="E15" s="22">
        <v>-5100000</v>
      </c>
      <c r="F15" s="23">
        <v>-5100002</v>
      </c>
      <c r="G15" s="23"/>
      <c r="H15" s="23">
        <v>-282092</v>
      </c>
      <c r="I15" s="23">
        <v>-1311946</v>
      </c>
      <c r="J15" s="23">
        <v>-1594038</v>
      </c>
      <c r="K15" s="23"/>
      <c r="L15" s="23"/>
      <c r="M15" s="23">
        <v>-410966</v>
      </c>
      <c r="N15" s="23">
        <v>-410966</v>
      </c>
      <c r="O15" s="23">
        <v>-274613</v>
      </c>
      <c r="P15" s="23"/>
      <c r="Q15" s="23">
        <v>-1286531</v>
      </c>
      <c r="R15" s="23">
        <v>-1561144</v>
      </c>
      <c r="S15" s="23"/>
      <c r="T15" s="23"/>
      <c r="U15" s="23"/>
      <c r="V15" s="23"/>
      <c r="W15" s="23">
        <v>-3566148</v>
      </c>
      <c r="X15" s="23">
        <v>-3407771</v>
      </c>
      <c r="Y15" s="23">
        <v>-158377</v>
      </c>
      <c r="Z15" s="24">
        <v>4.65</v>
      </c>
      <c r="AA15" s="25">
        <v>-5100002</v>
      </c>
    </row>
    <row r="16" spans="1:27" ht="12.75">
      <c r="A16" s="26" t="s">
        <v>43</v>
      </c>
      <c r="B16" s="20"/>
      <c r="C16" s="21">
        <v>-1443000</v>
      </c>
      <c r="D16" s="21"/>
      <c r="E16" s="22">
        <v>-1490004</v>
      </c>
      <c r="F16" s="23">
        <v>-1490002</v>
      </c>
      <c r="G16" s="23"/>
      <c r="H16" s="23"/>
      <c r="I16" s="23">
        <v>-194776</v>
      </c>
      <c r="J16" s="23">
        <v>-194776</v>
      </c>
      <c r="K16" s="23">
        <v>-97388</v>
      </c>
      <c r="L16" s="23">
        <v>-172750</v>
      </c>
      <c r="M16" s="23"/>
      <c r="N16" s="23">
        <v>-270138</v>
      </c>
      <c r="O16" s="23">
        <v>-97388</v>
      </c>
      <c r="P16" s="23">
        <v>-80000</v>
      </c>
      <c r="Q16" s="23"/>
      <c r="R16" s="23">
        <v>-177388</v>
      </c>
      <c r="S16" s="23"/>
      <c r="T16" s="23"/>
      <c r="U16" s="23"/>
      <c r="V16" s="23"/>
      <c r="W16" s="23">
        <v>-642302</v>
      </c>
      <c r="X16" s="23">
        <v>-933382</v>
      </c>
      <c r="Y16" s="23">
        <v>291080</v>
      </c>
      <c r="Z16" s="24">
        <v>-31.19</v>
      </c>
      <c r="AA16" s="25">
        <v>-1490002</v>
      </c>
    </row>
    <row r="17" spans="1:27" ht="12.75">
      <c r="A17" s="27" t="s">
        <v>44</v>
      </c>
      <c r="B17" s="28"/>
      <c r="C17" s="29">
        <f aca="true" t="shared" si="0" ref="C17:Y17">SUM(C6:C16)</f>
        <v>13652535</v>
      </c>
      <c r="D17" s="29">
        <f>SUM(D6:D16)</f>
        <v>0</v>
      </c>
      <c r="E17" s="30">
        <f t="shared" si="0"/>
        <v>14158224</v>
      </c>
      <c r="F17" s="31">
        <f t="shared" si="0"/>
        <v>16485694</v>
      </c>
      <c r="G17" s="31">
        <f t="shared" si="0"/>
        <v>20342250</v>
      </c>
      <c r="H17" s="31">
        <f t="shared" si="0"/>
        <v>-4362656</v>
      </c>
      <c r="I17" s="31">
        <f t="shared" si="0"/>
        <v>-6009997</v>
      </c>
      <c r="J17" s="31">
        <f t="shared" si="0"/>
        <v>9969597</v>
      </c>
      <c r="K17" s="31">
        <f t="shared" si="0"/>
        <v>1447836</v>
      </c>
      <c r="L17" s="31">
        <f t="shared" si="0"/>
        <v>-809328</v>
      </c>
      <c r="M17" s="31">
        <f t="shared" si="0"/>
        <v>691349</v>
      </c>
      <c r="N17" s="31">
        <f t="shared" si="0"/>
        <v>1329857</v>
      </c>
      <c r="O17" s="31">
        <f t="shared" si="0"/>
        <v>1798080</v>
      </c>
      <c r="P17" s="31">
        <f t="shared" si="0"/>
        <v>-238947</v>
      </c>
      <c r="Q17" s="31">
        <f t="shared" si="0"/>
        <v>16933686</v>
      </c>
      <c r="R17" s="31">
        <f t="shared" si="0"/>
        <v>18492819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29792273</v>
      </c>
      <c r="X17" s="31">
        <f t="shared" si="0"/>
        <v>14528586</v>
      </c>
      <c r="Y17" s="31">
        <f t="shared" si="0"/>
        <v>15263687</v>
      </c>
      <c r="Z17" s="32">
        <f>+IF(X17&lt;&gt;0,+(Y17/X17)*100,0)</f>
        <v>105.05968715744258</v>
      </c>
      <c r="AA17" s="33">
        <f>SUM(AA6:AA16)</f>
        <v>16485694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4241023</v>
      </c>
      <c r="D21" s="21"/>
      <c r="E21" s="22">
        <v>2000004</v>
      </c>
      <c r="F21" s="23">
        <v>2000000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800000</v>
      </c>
      <c r="Y21" s="40">
        <v>-800000</v>
      </c>
      <c r="Z21" s="41">
        <v>-100</v>
      </c>
      <c r="AA21" s="42">
        <v>2000000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>
        <v>-22500000</v>
      </c>
      <c r="H24" s="23"/>
      <c r="I24" s="23"/>
      <c r="J24" s="23">
        <v>-22500000</v>
      </c>
      <c r="K24" s="23"/>
      <c r="L24" s="23"/>
      <c r="M24" s="23">
        <v>22500000</v>
      </c>
      <c r="N24" s="23">
        <v>22500000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-17684428</v>
      </c>
      <c r="D26" s="21"/>
      <c r="E26" s="22">
        <v>-20315460</v>
      </c>
      <c r="F26" s="23">
        <v>-21405315</v>
      </c>
      <c r="G26" s="23"/>
      <c r="H26" s="23">
        <v>-6738</v>
      </c>
      <c r="I26" s="23">
        <v>-19683</v>
      </c>
      <c r="J26" s="23">
        <v>-26421</v>
      </c>
      <c r="K26" s="23">
        <v>-1049144</v>
      </c>
      <c r="L26" s="23">
        <v>-2548438</v>
      </c>
      <c r="M26" s="23">
        <v>-1102240</v>
      </c>
      <c r="N26" s="23">
        <v>-4699822</v>
      </c>
      <c r="O26" s="23">
        <v>-879777</v>
      </c>
      <c r="P26" s="23">
        <v>-185090</v>
      </c>
      <c r="Q26" s="23">
        <v>-700172</v>
      </c>
      <c r="R26" s="23">
        <v>-1765039</v>
      </c>
      <c r="S26" s="23"/>
      <c r="T26" s="23"/>
      <c r="U26" s="23"/>
      <c r="V26" s="23"/>
      <c r="W26" s="23">
        <v>-6491282</v>
      </c>
      <c r="X26" s="23">
        <v>-11849950</v>
      </c>
      <c r="Y26" s="23">
        <v>5358668</v>
      </c>
      <c r="Z26" s="24">
        <v>-45.22</v>
      </c>
      <c r="AA26" s="25">
        <v>-21405315</v>
      </c>
    </row>
    <row r="27" spans="1:27" ht="12.75">
      <c r="A27" s="27" t="s">
        <v>51</v>
      </c>
      <c r="B27" s="28"/>
      <c r="C27" s="29">
        <f aca="true" t="shared" si="1" ref="C27:Y27">SUM(C21:C26)</f>
        <v>-13443405</v>
      </c>
      <c r="D27" s="29">
        <f>SUM(D21:D26)</f>
        <v>0</v>
      </c>
      <c r="E27" s="30">
        <f t="shared" si="1"/>
        <v>-18315456</v>
      </c>
      <c r="F27" s="31">
        <f t="shared" si="1"/>
        <v>-19405315</v>
      </c>
      <c r="G27" s="31">
        <f t="shared" si="1"/>
        <v>-22500000</v>
      </c>
      <c r="H27" s="31">
        <f t="shared" si="1"/>
        <v>-6738</v>
      </c>
      <c r="I27" s="31">
        <f t="shared" si="1"/>
        <v>-19683</v>
      </c>
      <c r="J27" s="31">
        <f t="shared" si="1"/>
        <v>-22526421</v>
      </c>
      <c r="K27" s="31">
        <f t="shared" si="1"/>
        <v>-1049144</v>
      </c>
      <c r="L27" s="31">
        <f t="shared" si="1"/>
        <v>-2548438</v>
      </c>
      <c r="M27" s="31">
        <f t="shared" si="1"/>
        <v>21397760</v>
      </c>
      <c r="N27" s="31">
        <f t="shared" si="1"/>
        <v>17800178</v>
      </c>
      <c r="O27" s="31">
        <f t="shared" si="1"/>
        <v>-879777</v>
      </c>
      <c r="P27" s="31">
        <f t="shared" si="1"/>
        <v>-185090</v>
      </c>
      <c r="Q27" s="31">
        <f t="shared" si="1"/>
        <v>-700172</v>
      </c>
      <c r="R27" s="31">
        <f t="shared" si="1"/>
        <v>-1765039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-6491282</v>
      </c>
      <c r="X27" s="31">
        <f t="shared" si="1"/>
        <v>-11049950</v>
      </c>
      <c r="Y27" s="31">
        <f t="shared" si="1"/>
        <v>4558668</v>
      </c>
      <c r="Z27" s="32">
        <f>+IF(X27&lt;&gt;0,+(Y27/X27)*100,0)</f>
        <v>-41.25510070181313</v>
      </c>
      <c r="AA27" s="33">
        <f>SUM(AA21:AA26)</f>
        <v>-19405315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>
        <v>2245920</v>
      </c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-35175</v>
      </c>
      <c r="D33" s="21"/>
      <c r="E33" s="22">
        <v>90000</v>
      </c>
      <c r="F33" s="23">
        <v>89999</v>
      </c>
      <c r="G33" s="23">
        <v>20840</v>
      </c>
      <c r="H33" s="40">
        <v>37940</v>
      </c>
      <c r="I33" s="40">
        <v>16901</v>
      </c>
      <c r="J33" s="40">
        <v>75681</v>
      </c>
      <c r="K33" s="23">
        <v>30305</v>
      </c>
      <c r="L33" s="23">
        <v>39995</v>
      </c>
      <c r="M33" s="23">
        <v>25725</v>
      </c>
      <c r="N33" s="23">
        <v>96025</v>
      </c>
      <c r="O33" s="40">
        <v>18548</v>
      </c>
      <c r="P33" s="40">
        <v>22975</v>
      </c>
      <c r="Q33" s="40">
        <v>35295</v>
      </c>
      <c r="R33" s="23">
        <v>76818</v>
      </c>
      <c r="S33" s="23"/>
      <c r="T33" s="23"/>
      <c r="U33" s="23"/>
      <c r="V33" s="40"/>
      <c r="W33" s="40">
        <v>248524</v>
      </c>
      <c r="X33" s="40">
        <v>150152</v>
      </c>
      <c r="Y33" s="23">
        <v>98372</v>
      </c>
      <c r="Z33" s="24">
        <v>65.51</v>
      </c>
      <c r="AA33" s="25">
        <v>89999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-2651831</v>
      </c>
      <c r="D35" s="21"/>
      <c r="E35" s="22">
        <v>-2249454</v>
      </c>
      <c r="F35" s="23">
        <v>-2249453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>
        <v>-2249453</v>
      </c>
    </row>
    <row r="36" spans="1:27" ht="12.75">
      <c r="A36" s="27" t="s">
        <v>57</v>
      </c>
      <c r="B36" s="28"/>
      <c r="C36" s="29">
        <f aca="true" t="shared" si="2" ref="C36:Y36">SUM(C31:C35)</f>
        <v>-441086</v>
      </c>
      <c r="D36" s="29">
        <f>SUM(D31:D35)</f>
        <v>0</v>
      </c>
      <c r="E36" s="30">
        <f t="shared" si="2"/>
        <v>-2159454</v>
      </c>
      <c r="F36" s="31">
        <f t="shared" si="2"/>
        <v>-2159454</v>
      </c>
      <c r="G36" s="31">
        <f t="shared" si="2"/>
        <v>20840</v>
      </c>
      <c r="H36" s="31">
        <f t="shared" si="2"/>
        <v>37940</v>
      </c>
      <c r="I36" s="31">
        <f t="shared" si="2"/>
        <v>16901</v>
      </c>
      <c r="J36" s="31">
        <f t="shared" si="2"/>
        <v>75681</v>
      </c>
      <c r="K36" s="31">
        <f t="shared" si="2"/>
        <v>30305</v>
      </c>
      <c r="L36" s="31">
        <f t="shared" si="2"/>
        <v>39995</v>
      </c>
      <c r="M36" s="31">
        <f t="shared" si="2"/>
        <v>25725</v>
      </c>
      <c r="N36" s="31">
        <f t="shared" si="2"/>
        <v>96025</v>
      </c>
      <c r="O36" s="31">
        <f t="shared" si="2"/>
        <v>18548</v>
      </c>
      <c r="P36" s="31">
        <f t="shared" si="2"/>
        <v>22975</v>
      </c>
      <c r="Q36" s="31">
        <f t="shared" si="2"/>
        <v>35295</v>
      </c>
      <c r="R36" s="31">
        <f t="shared" si="2"/>
        <v>76818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248524</v>
      </c>
      <c r="X36" s="31">
        <f t="shared" si="2"/>
        <v>150152</v>
      </c>
      <c r="Y36" s="31">
        <f t="shared" si="2"/>
        <v>98372</v>
      </c>
      <c r="Z36" s="32">
        <f>+IF(X36&lt;&gt;0,+(Y36/X36)*100,0)</f>
        <v>65.51494485587938</v>
      </c>
      <c r="AA36" s="33">
        <f>SUM(AA31:AA35)</f>
        <v>-2159454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-231956</v>
      </c>
      <c r="D38" s="35">
        <f>+D17+D27+D36</f>
        <v>0</v>
      </c>
      <c r="E38" s="36">
        <f t="shared" si="3"/>
        <v>-6316686</v>
      </c>
      <c r="F38" s="37">
        <f t="shared" si="3"/>
        <v>-5079075</v>
      </c>
      <c r="G38" s="37">
        <f t="shared" si="3"/>
        <v>-2136910</v>
      </c>
      <c r="H38" s="37">
        <f t="shared" si="3"/>
        <v>-4331454</v>
      </c>
      <c r="I38" s="37">
        <f t="shared" si="3"/>
        <v>-6012779</v>
      </c>
      <c r="J38" s="37">
        <f t="shared" si="3"/>
        <v>-12481143</v>
      </c>
      <c r="K38" s="37">
        <f t="shared" si="3"/>
        <v>428997</v>
      </c>
      <c r="L38" s="37">
        <f t="shared" si="3"/>
        <v>-3317771</v>
      </c>
      <c r="M38" s="37">
        <f t="shared" si="3"/>
        <v>22114834</v>
      </c>
      <c r="N38" s="37">
        <f t="shared" si="3"/>
        <v>19226060</v>
      </c>
      <c r="O38" s="37">
        <f t="shared" si="3"/>
        <v>936851</v>
      </c>
      <c r="P38" s="37">
        <f t="shared" si="3"/>
        <v>-401062</v>
      </c>
      <c r="Q38" s="37">
        <f t="shared" si="3"/>
        <v>16268809</v>
      </c>
      <c r="R38" s="37">
        <f t="shared" si="3"/>
        <v>16804598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23549515</v>
      </c>
      <c r="X38" s="37">
        <f t="shared" si="3"/>
        <v>3628788</v>
      </c>
      <c r="Y38" s="37">
        <f t="shared" si="3"/>
        <v>19920727</v>
      </c>
      <c r="Z38" s="38">
        <f>+IF(X38&lt;&gt;0,+(Y38/X38)*100,0)</f>
        <v>548.9636484688551</v>
      </c>
      <c r="AA38" s="39">
        <f>+AA17+AA27+AA36</f>
        <v>-5079075</v>
      </c>
    </row>
    <row r="39" spans="1:27" ht="12.75">
      <c r="A39" s="26" t="s">
        <v>59</v>
      </c>
      <c r="B39" s="20"/>
      <c r="C39" s="35">
        <v>36665590</v>
      </c>
      <c r="D39" s="35"/>
      <c r="E39" s="36">
        <v>32847419</v>
      </c>
      <c r="F39" s="37">
        <v>36659419</v>
      </c>
      <c r="G39" s="37">
        <v>36659419</v>
      </c>
      <c r="H39" s="37">
        <v>34522509</v>
      </c>
      <c r="I39" s="37">
        <v>30191055</v>
      </c>
      <c r="J39" s="37">
        <v>36659419</v>
      </c>
      <c r="K39" s="37">
        <v>24178276</v>
      </c>
      <c r="L39" s="37">
        <v>24607273</v>
      </c>
      <c r="M39" s="37">
        <v>21289502</v>
      </c>
      <c r="N39" s="37">
        <v>24178276</v>
      </c>
      <c r="O39" s="37">
        <v>43404336</v>
      </c>
      <c r="P39" s="37">
        <v>44341187</v>
      </c>
      <c r="Q39" s="37">
        <v>43940125</v>
      </c>
      <c r="R39" s="37">
        <v>43404336</v>
      </c>
      <c r="S39" s="37"/>
      <c r="T39" s="37"/>
      <c r="U39" s="37"/>
      <c r="V39" s="37"/>
      <c r="W39" s="37">
        <v>36659419</v>
      </c>
      <c r="X39" s="37">
        <v>36659419</v>
      </c>
      <c r="Y39" s="37"/>
      <c r="Z39" s="38"/>
      <c r="AA39" s="39">
        <v>36659419</v>
      </c>
    </row>
    <row r="40" spans="1:27" ht="12.75">
      <c r="A40" s="45" t="s">
        <v>60</v>
      </c>
      <c r="B40" s="46"/>
      <c r="C40" s="47">
        <v>36433634</v>
      </c>
      <c r="D40" s="47"/>
      <c r="E40" s="48">
        <v>26530731</v>
      </c>
      <c r="F40" s="49">
        <v>31580342</v>
      </c>
      <c r="G40" s="49">
        <v>34522509</v>
      </c>
      <c r="H40" s="49">
        <v>30191055</v>
      </c>
      <c r="I40" s="49">
        <v>24178276</v>
      </c>
      <c r="J40" s="49">
        <v>24178276</v>
      </c>
      <c r="K40" s="49">
        <v>24607273</v>
      </c>
      <c r="L40" s="49">
        <v>21289502</v>
      </c>
      <c r="M40" s="49">
        <v>43404336</v>
      </c>
      <c r="N40" s="49">
        <v>43404336</v>
      </c>
      <c r="O40" s="49">
        <v>44341187</v>
      </c>
      <c r="P40" s="49">
        <v>43940125</v>
      </c>
      <c r="Q40" s="49">
        <v>60208934</v>
      </c>
      <c r="R40" s="49">
        <v>60208934</v>
      </c>
      <c r="S40" s="49"/>
      <c r="T40" s="49"/>
      <c r="U40" s="49"/>
      <c r="V40" s="49"/>
      <c r="W40" s="49">
        <v>60208934</v>
      </c>
      <c r="X40" s="49">
        <v>40288205</v>
      </c>
      <c r="Y40" s="49">
        <v>19920729</v>
      </c>
      <c r="Z40" s="50">
        <v>49.45</v>
      </c>
      <c r="AA40" s="51">
        <v>31580342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485976</v>
      </c>
      <c r="D7" s="21"/>
      <c r="E7" s="22">
        <v>456828</v>
      </c>
      <c r="F7" s="23">
        <v>550002</v>
      </c>
      <c r="G7" s="23">
        <v>5277</v>
      </c>
      <c r="H7" s="23">
        <v>42973</v>
      </c>
      <c r="I7" s="23">
        <v>64258</v>
      </c>
      <c r="J7" s="23">
        <v>112508</v>
      </c>
      <c r="K7" s="23">
        <v>35021</v>
      </c>
      <c r="L7" s="23">
        <v>79513</v>
      </c>
      <c r="M7" s="23">
        <v>4411</v>
      </c>
      <c r="N7" s="23">
        <v>118945</v>
      </c>
      <c r="O7" s="23">
        <v>47956</v>
      </c>
      <c r="P7" s="23">
        <v>51167</v>
      </c>
      <c r="Q7" s="23">
        <v>202115</v>
      </c>
      <c r="R7" s="23">
        <v>301238</v>
      </c>
      <c r="S7" s="23"/>
      <c r="T7" s="23"/>
      <c r="U7" s="23"/>
      <c r="V7" s="23"/>
      <c r="W7" s="23">
        <v>532691</v>
      </c>
      <c r="X7" s="23">
        <v>548796</v>
      </c>
      <c r="Y7" s="23">
        <v>-16105</v>
      </c>
      <c r="Z7" s="24">
        <v>-2.93</v>
      </c>
      <c r="AA7" s="25">
        <v>550002</v>
      </c>
    </row>
    <row r="8" spans="1:27" ht="12.75">
      <c r="A8" s="26" t="s">
        <v>35</v>
      </c>
      <c r="B8" s="20"/>
      <c r="C8" s="21">
        <v>23683948</v>
      </c>
      <c r="D8" s="21"/>
      <c r="E8" s="22">
        <v>26693564</v>
      </c>
      <c r="F8" s="23">
        <v>11220281</v>
      </c>
      <c r="G8" s="23">
        <v>1384000</v>
      </c>
      <c r="H8" s="23">
        <v>1995500</v>
      </c>
      <c r="I8" s="23">
        <v>2138619</v>
      </c>
      <c r="J8" s="23">
        <v>5518119</v>
      </c>
      <c r="K8" s="23">
        <v>2364946</v>
      </c>
      <c r="L8" s="23">
        <v>1675050</v>
      </c>
      <c r="M8" s="23">
        <v>789522</v>
      </c>
      <c r="N8" s="23">
        <v>4829518</v>
      </c>
      <c r="O8" s="23">
        <v>1769481</v>
      </c>
      <c r="P8" s="23">
        <v>1606018</v>
      </c>
      <c r="Q8" s="23">
        <v>2878295</v>
      </c>
      <c r="R8" s="23">
        <v>6253794</v>
      </c>
      <c r="S8" s="23"/>
      <c r="T8" s="23"/>
      <c r="U8" s="23"/>
      <c r="V8" s="23"/>
      <c r="W8" s="23">
        <v>16601431</v>
      </c>
      <c r="X8" s="23">
        <v>7579988</v>
      </c>
      <c r="Y8" s="23">
        <v>9021443</v>
      </c>
      <c r="Z8" s="24">
        <v>119.02</v>
      </c>
      <c r="AA8" s="25">
        <v>11220281</v>
      </c>
    </row>
    <row r="9" spans="1:27" ht="12.75">
      <c r="A9" s="26" t="s">
        <v>36</v>
      </c>
      <c r="B9" s="20"/>
      <c r="C9" s="21">
        <v>132215505</v>
      </c>
      <c r="D9" s="21"/>
      <c r="E9" s="22">
        <v>126160662</v>
      </c>
      <c r="F9" s="23">
        <v>128725148</v>
      </c>
      <c r="G9" s="23">
        <v>21734000</v>
      </c>
      <c r="H9" s="23">
        <v>7033230</v>
      </c>
      <c r="I9" s="23">
        <v>12192262</v>
      </c>
      <c r="J9" s="23">
        <v>40959492</v>
      </c>
      <c r="K9" s="23">
        <v>6422355</v>
      </c>
      <c r="L9" s="23">
        <v>450000</v>
      </c>
      <c r="M9" s="23">
        <v>24947175</v>
      </c>
      <c r="N9" s="23">
        <v>31819530</v>
      </c>
      <c r="O9" s="23">
        <v>10526857</v>
      </c>
      <c r="P9" s="23">
        <v>9008761</v>
      </c>
      <c r="Q9" s="23">
        <v>20845454</v>
      </c>
      <c r="R9" s="23">
        <v>40381072</v>
      </c>
      <c r="S9" s="23"/>
      <c r="T9" s="23"/>
      <c r="U9" s="23"/>
      <c r="V9" s="23"/>
      <c r="W9" s="23">
        <v>113160094</v>
      </c>
      <c r="X9" s="23">
        <v>98313452</v>
      </c>
      <c r="Y9" s="23">
        <v>14846642</v>
      </c>
      <c r="Z9" s="24">
        <v>15.1</v>
      </c>
      <c r="AA9" s="25">
        <v>128725148</v>
      </c>
    </row>
    <row r="10" spans="1:27" ht="12.7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>
        <v>2270000</v>
      </c>
      <c r="R10" s="23">
        <v>2270000</v>
      </c>
      <c r="S10" s="23"/>
      <c r="T10" s="23"/>
      <c r="U10" s="23"/>
      <c r="V10" s="23"/>
      <c r="W10" s="23">
        <v>2270000</v>
      </c>
      <c r="X10" s="23"/>
      <c r="Y10" s="23">
        <v>2270000</v>
      </c>
      <c r="Z10" s="24"/>
      <c r="AA10" s="25"/>
    </row>
    <row r="11" spans="1:27" ht="12.75">
      <c r="A11" s="26" t="s">
        <v>38</v>
      </c>
      <c r="B11" s="20"/>
      <c r="C11" s="21">
        <v>2190753</v>
      </c>
      <c r="D11" s="21"/>
      <c r="E11" s="22">
        <v>1200096</v>
      </c>
      <c r="F11" s="23">
        <v>14494347</v>
      </c>
      <c r="G11" s="23"/>
      <c r="H11" s="23">
        <v>268438</v>
      </c>
      <c r="I11" s="23">
        <v>97833</v>
      </c>
      <c r="J11" s="23">
        <v>366271</v>
      </c>
      <c r="K11" s="23">
        <v>139558</v>
      </c>
      <c r="L11" s="23">
        <v>165080</v>
      </c>
      <c r="M11" s="23">
        <v>92285</v>
      </c>
      <c r="N11" s="23">
        <v>396923</v>
      </c>
      <c r="O11" s="23">
        <v>241411</v>
      </c>
      <c r="P11" s="23">
        <v>164047</v>
      </c>
      <c r="Q11" s="23">
        <v>276465</v>
      </c>
      <c r="R11" s="23">
        <v>681923</v>
      </c>
      <c r="S11" s="23"/>
      <c r="T11" s="23"/>
      <c r="U11" s="23"/>
      <c r="V11" s="23"/>
      <c r="W11" s="23">
        <v>1445117</v>
      </c>
      <c r="X11" s="23">
        <v>11327331</v>
      </c>
      <c r="Y11" s="23">
        <v>-9882214</v>
      </c>
      <c r="Z11" s="24">
        <v>-87.24</v>
      </c>
      <c r="AA11" s="25">
        <v>14494347</v>
      </c>
    </row>
    <row r="12" spans="1:27" ht="12.75">
      <c r="A12" s="26" t="s">
        <v>39</v>
      </c>
      <c r="B12" s="20"/>
      <c r="C12" s="21"/>
      <c r="D12" s="21"/>
      <c r="E12" s="22"/>
      <c r="F12" s="23">
        <v>102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51</v>
      </c>
      <c r="Y12" s="23">
        <v>-51</v>
      </c>
      <c r="Z12" s="24">
        <v>-100</v>
      </c>
      <c r="AA12" s="25">
        <v>102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-152517710</v>
      </c>
      <c r="D14" s="21"/>
      <c r="E14" s="22">
        <v>-152279293</v>
      </c>
      <c r="F14" s="23">
        <v>-158386922</v>
      </c>
      <c r="G14" s="23">
        <v>-8624062</v>
      </c>
      <c r="H14" s="23">
        <v>-13679073</v>
      </c>
      <c r="I14" s="23">
        <v>-13998233</v>
      </c>
      <c r="J14" s="23">
        <v>-36301368</v>
      </c>
      <c r="K14" s="23">
        <v>-12412003</v>
      </c>
      <c r="L14" s="23">
        <v>-20523765</v>
      </c>
      <c r="M14" s="23">
        <v>-14457245</v>
      </c>
      <c r="N14" s="23">
        <v>-47393013</v>
      </c>
      <c r="O14" s="23">
        <v>-9440338</v>
      </c>
      <c r="P14" s="23">
        <v>-16157880</v>
      </c>
      <c r="Q14" s="23">
        <v>-15215084</v>
      </c>
      <c r="R14" s="23">
        <v>-40813302</v>
      </c>
      <c r="S14" s="23"/>
      <c r="T14" s="23"/>
      <c r="U14" s="23"/>
      <c r="V14" s="23"/>
      <c r="W14" s="23">
        <v>-124507683</v>
      </c>
      <c r="X14" s="23">
        <v>-120236587</v>
      </c>
      <c r="Y14" s="23">
        <v>-4271096</v>
      </c>
      <c r="Z14" s="24">
        <v>3.55</v>
      </c>
      <c r="AA14" s="25">
        <v>-158386922</v>
      </c>
    </row>
    <row r="15" spans="1:27" ht="12.75">
      <c r="A15" s="26" t="s">
        <v>42</v>
      </c>
      <c r="B15" s="20"/>
      <c r="C15" s="21">
        <v>-163191</v>
      </c>
      <c r="D15" s="21"/>
      <c r="E15" s="22">
        <v>-258732</v>
      </c>
      <c r="F15" s="23">
        <v>-348905</v>
      </c>
      <c r="G15" s="23"/>
      <c r="H15" s="23">
        <v>-54572</v>
      </c>
      <c r="I15" s="23">
        <v>-23674</v>
      </c>
      <c r="J15" s="23">
        <v>-78246</v>
      </c>
      <c r="K15" s="23">
        <v>-23470</v>
      </c>
      <c r="L15" s="23">
        <v>-26192</v>
      </c>
      <c r="M15" s="23">
        <v>-119875</v>
      </c>
      <c r="N15" s="23">
        <v>-169537</v>
      </c>
      <c r="O15" s="23">
        <v>-33478</v>
      </c>
      <c r="P15" s="23">
        <v>-21682</v>
      </c>
      <c r="Q15" s="23">
        <v>-34428</v>
      </c>
      <c r="R15" s="23">
        <v>-89588</v>
      </c>
      <c r="S15" s="23"/>
      <c r="T15" s="23"/>
      <c r="U15" s="23"/>
      <c r="V15" s="23"/>
      <c r="W15" s="23">
        <v>-337371</v>
      </c>
      <c r="X15" s="23">
        <v>-275696</v>
      </c>
      <c r="Y15" s="23">
        <v>-61675</v>
      </c>
      <c r="Z15" s="24">
        <v>22.37</v>
      </c>
      <c r="AA15" s="25">
        <v>-348905</v>
      </c>
    </row>
    <row r="16" spans="1:27" ht="12.75">
      <c r="A16" s="26" t="s">
        <v>43</v>
      </c>
      <c r="B16" s="20"/>
      <c r="C16" s="21">
        <v>-17313</v>
      </c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5877968</v>
      </c>
      <c r="D17" s="29">
        <f>SUM(D6:D16)</f>
        <v>0</v>
      </c>
      <c r="E17" s="30">
        <f t="shared" si="0"/>
        <v>1973125</v>
      </c>
      <c r="F17" s="31">
        <f t="shared" si="0"/>
        <v>-3745947</v>
      </c>
      <c r="G17" s="31">
        <f t="shared" si="0"/>
        <v>14499215</v>
      </c>
      <c r="H17" s="31">
        <f t="shared" si="0"/>
        <v>-4393504</v>
      </c>
      <c r="I17" s="31">
        <f t="shared" si="0"/>
        <v>471065</v>
      </c>
      <c r="J17" s="31">
        <f t="shared" si="0"/>
        <v>10576776</v>
      </c>
      <c r="K17" s="31">
        <f t="shared" si="0"/>
        <v>-3473593</v>
      </c>
      <c r="L17" s="31">
        <f t="shared" si="0"/>
        <v>-18180314</v>
      </c>
      <c r="M17" s="31">
        <f t="shared" si="0"/>
        <v>11256273</v>
      </c>
      <c r="N17" s="31">
        <f t="shared" si="0"/>
        <v>-10397634</v>
      </c>
      <c r="O17" s="31">
        <f t="shared" si="0"/>
        <v>3111889</v>
      </c>
      <c r="P17" s="31">
        <f t="shared" si="0"/>
        <v>-5349569</v>
      </c>
      <c r="Q17" s="31">
        <f t="shared" si="0"/>
        <v>11222817</v>
      </c>
      <c r="R17" s="31">
        <f t="shared" si="0"/>
        <v>8985137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9164279</v>
      </c>
      <c r="X17" s="31">
        <f t="shared" si="0"/>
        <v>-2742665</v>
      </c>
      <c r="Y17" s="31">
        <f t="shared" si="0"/>
        <v>11906944</v>
      </c>
      <c r="Z17" s="32">
        <f>+IF(X17&lt;&gt;0,+(Y17/X17)*100,0)</f>
        <v>-434.1377455868654</v>
      </c>
      <c r="AA17" s="33">
        <f>SUM(AA6:AA16)</f>
        <v>-3745947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3726458</v>
      </c>
      <c r="D21" s="21"/>
      <c r="E21" s="22"/>
      <c r="F21" s="23">
        <v>5370000</v>
      </c>
      <c r="G21" s="40"/>
      <c r="H21" s="40"/>
      <c r="I21" s="40"/>
      <c r="J21" s="23"/>
      <c r="K21" s="40"/>
      <c r="L21" s="40"/>
      <c r="M21" s="23"/>
      <c r="N21" s="40"/>
      <c r="O21" s="40">
        <v>4138000</v>
      </c>
      <c r="P21" s="40"/>
      <c r="Q21" s="23"/>
      <c r="R21" s="40">
        <v>4138000</v>
      </c>
      <c r="S21" s="40"/>
      <c r="T21" s="23"/>
      <c r="U21" s="40"/>
      <c r="V21" s="40"/>
      <c r="W21" s="40">
        <v>4138000</v>
      </c>
      <c r="X21" s="23">
        <v>2685000</v>
      </c>
      <c r="Y21" s="40">
        <v>1453000</v>
      </c>
      <c r="Z21" s="41">
        <v>54.12</v>
      </c>
      <c r="AA21" s="42">
        <v>5370000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>
        <v>1097400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-1054256</v>
      </c>
      <c r="D26" s="21"/>
      <c r="E26" s="22">
        <v>-1097400</v>
      </c>
      <c r="F26" s="23">
        <v>-6110000</v>
      </c>
      <c r="G26" s="23">
        <v>-114400</v>
      </c>
      <c r="H26" s="23">
        <v>-27350</v>
      </c>
      <c r="I26" s="23">
        <v>-149600</v>
      </c>
      <c r="J26" s="23">
        <v>-291350</v>
      </c>
      <c r="K26" s="23">
        <v>-217047</v>
      </c>
      <c r="L26" s="23">
        <v>5890</v>
      </c>
      <c r="M26" s="23">
        <v>-21454</v>
      </c>
      <c r="N26" s="23">
        <v>-232611</v>
      </c>
      <c r="O26" s="23"/>
      <c r="P26" s="23"/>
      <c r="Q26" s="23">
        <v>-136256</v>
      </c>
      <c r="R26" s="23">
        <v>-136256</v>
      </c>
      <c r="S26" s="23"/>
      <c r="T26" s="23"/>
      <c r="U26" s="23"/>
      <c r="V26" s="23"/>
      <c r="W26" s="23">
        <v>-660217</v>
      </c>
      <c r="X26" s="23">
        <v>-3450000</v>
      </c>
      <c r="Y26" s="23">
        <v>2789783</v>
      </c>
      <c r="Z26" s="24">
        <v>-80.86</v>
      </c>
      <c r="AA26" s="25">
        <v>-6110000</v>
      </c>
    </row>
    <row r="27" spans="1:27" ht="12.75">
      <c r="A27" s="27" t="s">
        <v>51</v>
      </c>
      <c r="B27" s="28"/>
      <c r="C27" s="29">
        <f aca="true" t="shared" si="1" ref="C27:Y27">SUM(C21:C26)</f>
        <v>2672202</v>
      </c>
      <c r="D27" s="29">
        <f>SUM(D21:D26)</f>
        <v>0</v>
      </c>
      <c r="E27" s="30">
        <f t="shared" si="1"/>
        <v>0</v>
      </c>
      <c r="F27" s="31">
        <f t="shared" si="1"/>
        <v>-740000</v>
      </c>
      <c r="G27" s="31">
        <f t="shared" si="1"/>
        <v>-114400</v>
      </c>
      <c r="H27" s="31">
        <f t="shared" si="1"/>
        <v>-27350</v>
      </c>
      <c r="I27" s="31">
        <f t="shared" si="1"/>
        <v>-149600</v>
      </c>
      <c r="J27" s="31">
        <f t="shared" si="1"/>
        <v>-291350</v>
      </c>
      <c r="K27" s="31">
        <f t="shared" si="1"/>
        <v>-217047</v>
      </c>
      <c r="L27" s="31">
        <f t="shared" si="1"/>
        <v>5890</v>
      </c>
      <c r="M27" s="31">
        <f t="shared" si="1"/>
        <v>-21454</v>
      </c>
      <c r="N27" s="31">
        <f t="shared" si="1"/>
        <v>-232611</v>
      </c>
      <c r="O27" s="31">
        <f t="shared" si="1"/>
        <v>4138000</v>
      </c>
      <c r="P27" s="31">
        <f t="shared" si="1"/>
        <v>0</v>
      </c>
      <c r="Q27" s="31">
        <f t="shared" si="1"/>
        <v>-136256</v>
      </c>
      <c r="R27" s="31">
        <f t="shared" si="1"/>
        <v>4001744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3477783</v>
      </c>
      <c r="X27" s="31">
        <f t="shared" si="1"/>
        <v>-765000</v>
      </c>
      <c r="Y27" s="31">
        <f t="shared" si="1"/>
        <v>4242783</v>
      </c>
      <c r="Z27" s="32">
        <f>+IF(X27&lt;&gt;0,+(Y27/X27)*100,0)</f>
        <v>-554.6121568627451</v>
      </c>
      <c r="AA27" s="33">
        <f>SUM(AA21:AA26)</f>
        <v>-740000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-533055</v>
      </c>
      <c r="D35" s="21"/>
      <c r="E35" s="22">
        <v>-1060624</v>
      </c>
      <c r="F35" s="23">
        <v>-861000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-675000</v>
      </c>
      <c r="Y35" s="23">
        <v>675000</v>
      </c>
      <c r="Z35" s="24">
        <v>-100</v>
      </c>
      <c r="AA35" s="25">
        <v>-861000</v>
      </c>
    </row>
    <row r="36" spans="1:27" ht="12.75">
      <c r="A36" s="27" t="s">
        <v>57</v>
      </c>
      <c r="B36" s="28"/>
      <c r="C36" s="29">
        <f aca="true" t="shared" si="2" ref="C36:Y36">SUM(C31:C35)</f>
        <v>-533055</v>
      </c>
      <c r="D36" s="29">
        <f>SUM(D31:D35)</f>
        <v>0</v>
      </c>
      <c r="E36" s="30">
        <f t="shared" si="2"/>
        <v>-1060624</v>
      </c>
      <c r="F36" s="31">
        <f t="shared" si="2"/>
        <v>-861000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-675000</v>
      </c>
      <c r="Y36" s="31">
        <f t="shared" si="2"/>
        <v>675000</v>
      </c>
      <c r="Z36" s="32">
        <f>+IF(X36&lt;&gt;0,+(Y36/X36)*100,0)</f>
        <v>-100</v>
      </c>
      <c r="AA36" s="33">
        <f>SUM(AA31:AA35)</f>
        <v>-861000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8017115</v>
      </c>
      <c r="D38" s="35">
        <f>+D17+D27+D36</f>
        <v>0</v>
      </c>
      <c r="E38" s="36">
        <f t="shared" si="3"/>
        <v>912501</v>
      </c>
      <c r="F38" s="37">
        <f t="shared" si="3"/>
        <v>-5346947</v>
      </c>
      <c r="G38" s="37">
        <f t="shared" si="3"/>
        <v>14384815</v>
      </c>
      <c r="H38" s="37">
        <f t="shared" si="3"/>
        <v>-4420854</v>
      </c>
      <c r="I38" s="37">
        <f t="shared" si="3"/>
        <v>321465</v>
      </c>
      <c r="J38" s="37">
        <f t="shared" si="3"/>
        <v>10285426</v>
      </c>
      <c r="K38" s="37">
        <f t="shared" si="3"/>
        <v>-3690640</v>
      </c>
      <c r="L38" s="37">
        <f t="shared" si="3"/>
        <v>-18174424</v>
      </c>
      <c r="M38" s="37">
        <f t="shared" si="3"/>
        <v>11234819</v>
      </c>
      <c r="N38" s="37">
        <f t="shared" si="3"/>
        <v>-10630245</v>
      </c>
      <c r="O38" s="37">
        <f t="shared" si="3"/>
        <v>7249889</v>
      </c>
      <c r="P38" s="37">
        <f t="shared" si="3"/>
        <v>-5349569</v>
      </c>
      <c r="Q38" s="37">
        <f t="shared" si="3"/>
        <v>11086561</v>
      </c>
      <c r="R38" s="37">
        <f t="shared" si="3"/>
        <v>12986881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12642062</v>
      </c>
      <c r="X38" s="37">
        <f t="shared" si="3"/>
        <v>-4182665</v>
      </c>
      <c r="Y38" s="37">
        <f t="shared" si="3"/>
        <v>16824727</v>
      </c>
      <c r="Z38" s="38">
        <f>+IF(X38&lt;&gt;0,+(Y38/X38)*100,0)</f>
        <v>-402.24897284386867</v>
      </c>
      <c r="AA38" s="39">
        <f>+AA17+AA27+AA36</f>
        <v>-5346947</v>
      </c>
    </row>
    <row r="39" spans="1:27" ht="12.75">
      <c r="A39" s="26" t="s">
        <v>59</v>
      </c>
      <c r="B39" s="20"/>
      <c r="C39" s="35"/>
      <c r="D39" s="35"/>
      <c r="E39" s="36">
        <v>10787490</v>
      </c>
      <c r="F39" s="37">
        <v>22376364</v>
      </c>
      <c r="G39" s="37">
        <v>21156396</v>
      </c>
      <c r="H39" s="37">
        <v>35541211</v>
      </c>
      <c r="I39" s="37">
        <v>31120357</v>
      </c>
      <c r="J39" s="37">
        <v>21156396</v>
      </c>
      <c r="K39" s="37">
        <v>31441822</v>
      </c>
      <c r="L39" s="37">
        <v>27751182</v>
      </c>
      <c r="M39" s="37">
        <v>9576758</v>
      </c>
      <c r="N39" s="37">
        <v>31441822</v>
      </c>
      <c r="O39" s="37">
        <v>20811577</v>
      </c>
      <c r="P39" s="37">
        <v>28061466</v>
      </c>
      <c r="Q39" s="37">
        <v>22711897</v>
      </c>
      <c r="R39" s="37">
        <v>20811577</v>
      </c>
      <c r="S39" s="37"/>
      <c r="T39" s="37"/>
      <c r="U39" s="37"/>
      <c r="V39" s="37"/>
      <c r="W39" s="37">
        <v>21156396</v>
      </c>
      <c r="X39" s="37">
        <v>22376364</v>
      </c>
      <c r="Y39" s="37">
        <v>-1219968</v>
      </c>
      <c r="Z39" s="38">
        <v>-5.45</v>
      </c>
      <c r="AA39" s="39">
        <v>22376364</v>
      </c>
    </row>
    <row r="40" spans="1:27" ht="12.75">
      <c r="A40" s="45" t="s">
        <v>60</v>
      </c>
      <c r="B40" s="46"/>
      <c r="C40" s="47">
        <v>8017114</v>
      </c>
      <c r="D40" s="47"/>
      <c r="E40" s="48">
        <v>11699989</v>
      </c>
      <c r="F40" s="49">
        <v>17029417</v>
      </c>
      <c r="G40" s="49">
        <v>35541211</v>
      </c>
      <c r="H40" s="49">
        <v>31120357</v>
      </c>
      <c r="I40" s="49">
        <v>31441822</v>
      </c>
      <c r="J40" s="49">
        <v>31441822</v>
      </c>
      <c r="K40" s="49">
        <v>27751182</v>
      </c>
      <c r="L40" s="49">
        <v>9576758</v>
      </c>
      <c r="M40" s="49">
        <v>20811577</v>
      </c>
      <c r="N40" s="49">
        <v>20811577</v>
      </c>
      <c r="O40" s="49">
        <v>28061466</v>
      </c>
      <c r="P40" s="49">
        <v>22711897</v>
      </c>
      <c r="Q40" s="49">
        <v>33798458</v>
      </c>
      <c r="R40" s="49">
        <v>33798458</v>
      </c>
      <c r="S40" s="49"/>
      <c r="T40" s="49"/>
      <c r="U40" s="49"/>
      <c r="V40" s="49"/>
      <c r="W40" s="49">
        <v>33798458</v>
      </c>
      <c r="X40" s="49">
        <v>18193699</v>
      </c>
      <c r="Y40" s="49">
        <v>15604759</v>
      </c>
      <c r="Z40" s="50">
        <v>85.77</v>
      </c>
      <c r="AA40" s="51">
        <v>17029417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14310708</v>
      </c>
      <c r="F6" s="23">
        <v>14773896</v>
      </c>
      <c r="G6" s="23">
        <v>88204</v>
      </c>
      <c r="H6" s="23">
        <v>112043</v>
      </c>
      <c r="I6" s="23">
        <v>2800739</v>
      </c>
      <c r="J6" s="23">
        <v>3000986</v>
      </c>
      <c r="K6" s="23">
        <v>833498</v>
      </c>
      <c r="L6" s="23">
        <v>1345298</v>
      </c>
      <c r="M6" s="23">
        <v>536754</v>
      </c>
      <c r="N6" s="23">
        <v>2715550</v>
      </c>
      <c r="O6" s="23">
        <v>1024992</v>
      </c>
      <c r="P6" s="23">
        <v>2401396</v>
      </c>
      <c r="Q6" s="23">
        <v>846325</v>
      </c>
      <c r="R6" s="23">
        <v>4272713</v>
      </c>
      <c r="S6" s="23"/>
      <c r="T6" s="23"/>
      <c r="U6" s="23"/>
      <c r="V6" s="23"/>
      <c r="W6" s="23">
        <v>9989249</v>
      </c>
      <c r="X6" s="23">
        <v>11080422</v>
      </c>
      <c r="Y6" s="23">
        <v>-1091173</v>
      </c>
      <c r="Z6" s="24">
        <v>-9.85</v>
      </c>
      <c r="AA6" s="25">
        <v>14773896</v>
      </c>
    </row>
    <row r="7" spans="1:27" ht="12.75">
      <c r="A7" s="26" t="s">
        <v>34</v>
      </c>
      <c r="B7" s="20"/>
      <c r="C7" s="21"/>
      <c r="D7" s="21"/>
      <c r="E7" s="22">
        <v>62263392</v>
      </c>
      <c r="F7" s="23">
        <v>68699028</v>
      </c>
      <c r="G7" s="23">
        <v>12002770</v>
      </c>
      <c r="H7" s="23">
        <v>4633678</v>
      </c>
      <c r="I7" s="23">
        <v>4754277</v>
      </c>
      <c r="J7" s="23">
        <v>21390725</v>
      </c>
      <c r="K7" s="23">
        <v>4154234</v>
      </c>
      <c r="L7" s="23">
        <v>5882233</v>
      </c>
      <c r="M7" s="23">
        <v>5141315</v>
      </c>
      <c r="N7" s="23">
        <v>15177782</v>
      </c>
      <c r="O7" s="23">
        <v>5240510</v>
      </c>
      <c r="P7" s="23">
        <v>5273746</v>
      </c>
      <c r="Q7" s="23">
        <v>5329593</v>
      </c>
      <c r="R7" s="23">
        <v>15843849</v>
      </c>
      <c r="S7" s="23"/>
      <c r="T7" s="23"/>
      <c r="U7" s="23"/>
      <c r="V7" s="23"/>
      <c r="W7" s="23">
        <v>52412356</v>
      </c>
      <c r="X7" s="23">
        <v>51524271</v>
      </c>
      <c r="Y7" s="23">
        <v>888085</v>
      </c>
      <c r="Z7" s="24">
        <v>1.72</v>
      </c>
      <c r="AA7" s="25">
        <v>68699028</v>
      </c>
    </row>
    <row r="8" spans="1:27" ht="12.75">
      <c r="A8" s="26" t="s">
        <v>35</v>
      </c>
      <c r="B8" s="20"/>
      <c r="C8" s="21"/>
      <c r="D8" s="21"/>
      <c r="E8" s="22">
        <v>11841528</v>
      </c>
      <c r="F8" s="23">
        <v>6894276</v>
      </c>
      <c r="G8" s="23">
        <v>94193</v>
      </c>
      <c r="H8" s="23">
        <v>65074</v>
      </c>
      <c r="I8" s="23">
        <v>100777</v>
      </c>
      <c r="J8" s="23">
        <v>260044</v>
      </c>
      <c r="K8" s="23">
        <v>89702</v>
      </c>
      <c r="L8" s="23">
        <v>63720</v>
      </c>
      <c r="M8" s="23">
        <v>140628</v>
      </c>
      <c r="N8" s="23">
        <v>294050</v>
      </c>
      <c r="O8" s="23">
        <v>142730</v>
      </c>
      <c r="P8" s="23">
        <v>237910</v>
      </c>
      <c r="Q8" s="23">
        <v>161361</v>
      </c>
      <c r="R8" s="23">
        <v>542001</v>
      </c>
      <c r="S8" s="23"/>
      <c r="T8" s="23"/>
      <c r="U8" s="23"/>
      <c r="V8" s="23"/>
      <c r="W8" s="23">
        <v>1096095</v>
      </c>
      <c r="X8" s="23">
        <v>5170707</v>
      </c>
      <c r="Y8" s="23">
        <v>-4074612</v>
      </c>
      <c r="Z8" s="24">
        <v>-78.8</v>
      </c>
      <c r="AA8" s="25">
        <v>6894276</v>
      </c>
    </row>
    <row r="9" spans="1:27" ht="12.75">
      <c r="A9" s="26" t="s">
        <v>36</v>
      </c>
      <c r="B9" s="20"/>
      <c r="C9" s="21"/>
      <c r="D9" s="21"/>
      <c r="E9" s="22">
        <v>40015150</v>
      </c>
      <c r="F9" s="23">
        <v>44416644</v>
      </c>
      <c r="G9" s="23">
        <v>9558000</v>
      </c>
      <c r="H9" s="23">
        <v>6893068</v>
      </c>
      <c r="I9" s="23">
        <v>10023000</v>
      </c>
      <c r="J9" s="23">
        <v>26474068</v>
      </c>
      <c r="K9" s="23">
        <v>2734000</v>
      </c>
      <c r="L9" s="23">
        <v>1911670</v>
      </c>
      <c r="M9" s="23">
        <v>7065000</v>
      </c>
      <c r="N9" s="23">
        <v>11710670</v>
      </c>
      <c r="O9" s="23">
        <v>1395000</v>
      </c>
      <c r="P9" s="23">
        <v>1053000</v>
      </c>
      <c r="Q9" s="23">
        <v>5735000</v>
      </c>
      <c r="R9" s="23">
        <v>8183000</v>
      </c>
      <c r="S9" s="23"/>
      <c r="T9" s="23"/>
      <c r="U9" s="23"/>
      <c r="V9" s="23"/>
      <c r="W9" s="23">
        <v>46367738</v>
      </c>
      <c r="X9" s="23">
        <v>33312483</v>
      </c>
      <c r="Y9" s="23">
        <v>13055255</v>
      </c>
      <c r="Z9" s="24">
        <v>39.19</v>
      </c>
      <c r="AA9" s="25">
        <v>44416644</v>
      </c>
    </row>
    <row r="10" spans="1:27" ht="12.75">
      <c r="A10" s="26" t="s">
        <v>37</v>
      </c>
      <c r="B10" s="20"/>
      <c r="C10" s="21"/>
      <c r="D10" s="21"/>
      <c r="E10" s="22">
        <v>54479850</v>
      </c>
      <c r="F10" s="23">
        <v>26231088</v>
      </c>
      <c r="G10" s="23">
        <v>8036000</v>
      </c>
      <c r="H10" s="23">
        <v>6000000</v>
      </c>
      <c r="I10" s="23">
        <v>5000000</v>
      </c>
      <c r="J10" s="23">
        <v>19036000</v>
      </c>
      <c r="K10" s="23">
        <v>1446134</v>
      </c>
      <c r="L10" s="23"/>
      <c r="M10" s="23">
        <v>5565000</v>
      </c>
      <c r="N10" s="23">
        <v>7011134</v>
      </c>
      <c r="O10" s="23"/>
      <c r="P10" s="23"/>
      <c r="Q10" s="23">
        <v>2056066</v>
      </c>
      <c r="R10" s="23">
        <v>2056066</v>
      </c>
      <c r="S10" s="23"/>
      <c r="T10" s="23"/>
      <c r="U10" s="23"/>
      <c r="V10" s="23"/>
      <c r="W10" s="23">
        <v>28103200</v>
      </c>
      <c r="X10" s="23">
        <v>19673316</v>
      </c>
      <c r="Y10" s="23">
        <v>8429884</v>
      </c>
      <c r="Z10" s="24">
        <v>42.85</v>
      </c>
      <c r="AA10" s="25">
        <v>26231088</v>
      </c>
    </row>
    <row r="11" spans="1:27" ht="12.75">
      <c r="A11" s="26" t="s">
        <v>38</v>
      </c>
      <c r="B11" s="20"/>
      <c r="C11" s="21"/>
      <c r="D11" s="21"/>
      <c r="E11" s="22">
        <v>1239996</v>
      </c>
      <c r="F11" s="23">
        <v>4260204</v>
      </c>
      <c r="G11" s="23">
        <v>305094</v>
      </c>
      <c r="H11" s="23">
        <v>331101</v>
      </c>
      <c r="I11" s="23">
        <v>330641</v>
      </c>
      <c r="J11" s="23">
        <v>966836</v>
      </c>
      <c r="K11" s="23">
        <v>337999</v>
      </c>
      <c r="L11" s="23">
        <v>352422</v>
      </c>
      <c r="M11" s="23">
        <v>360190</v>
      </c>
      <c r="N11" s="23">
        <v>1050611</v>
      </c>
      <c r="O11" s="23">
        <v>366937</v>
      </c>
      <c r="P11" s="23">
        <v>317942</v>
      </c>
      <c r="Q11" s="23">
        <v>361182</v>
      </c>
      <c r="R11" s="23">
        <v>1046061</v>
      </c>
      <c r="S11" s="23"/>
      <c r="T11" s="23"/>
      <c r="U11" s="23"/>
      <c r="V11" s="23"/>
      <c r="W11" s="23">
        <v>3063508</v>
      </c>
      <c r="X11" s="23">
        <v>3195153</v>
      </c>
      <c r="Y11" s="23">
        <v>-131645</v>
      </c>
      <c r="Z11" s="24">
        <v>-4.12</v>
      </c>
      <c r="AA11" s="25">
        <v>4260204</v>
      </c>
    </row>
    <row r="12" spans="1:27" ht="12.75">
      <c r="A12" s="26" t="s">
        <v>39</v>
      </c>
      <c r="B12" s="20"/>
      <c r="C12" s="21"/>
      <c r="D12" s="21"/>
      <c r="E12" s="22"/>
      <c r="F12" s="23">
        <v>2496</v>
      </c>
      <c r="G12" s="23"/>
      <c r="H12" s="23"/>
      <c r="I12" s="23"/>
      <c r="J12" s="23"/>
      <c r="K12" s="23"/>
      <c r="L12" s="23"/>
      <c r="M12" s="23"/>
      <c r="N12" s="23"/>
      <c r="O12" s="23">
        <v>2954</v>
      </c>
      <c r="P12" s="23"/>
      <c r="Q12" s="23"/>
      <c r="R12" s="23">
        <v>2954</v>
      </c>
      <c r="S12" s="23"/>
      <c r="T12" s="23"/>
      <c r="U12" s="23"/>
      <c r="V12" s="23"/>
      <c r="W12" s="23">
        <v>2954</v>
      </c>
      <c r="X12" s="23">
        <v>1872</v>
      </c>
      <c r="Y12" s="23">
        <v>1082</v>
      </c>
      <c r="Z12" s="24">
        <v>57.8</v>
      </c>
      <c r="AA12" s="25">
        <v>2496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-128189314</v>
      </c>
      <c r="F14" s="23">
        <v>-128758680</v>
      </c>
      <c r="G14" s="23">
        <v>-4794185</v>
      </c>
      <c r="H14" s="23">
        <v>-7491533</v>
      </c>
      <c r="I14" s="23">
        <v>-6148692</v>
      </c>
      <c r="J14" s="23">
        <v>-18434410</v>
      </c>
      <c r="K14" s="23">
        <v>-12952383</v>
      </c>
      <c r="L14" s="23">
        <v>-8501471</v>
      </c>
      <c r="M14" s="23">
        <v>-5725252</v>
      </c>
      <c r="N14" s="23">
        <v>-27179106</v>
      </c>
      <c r="O14" s="23">
        <v>-6166159</v>
      </c>
      <c r="P14" s="23">
        <v>-9151520</v>
      </c>
      <c r="Q14" s="23">
        <v>-11311867</v>
      </c>
      <c r="R14" s="23">
        <v>-26629546</v>
      </c>
      <c r="S14" s="23"/>
      <c r="T14" s="23"/>
      <c r="U14" s="23"/>
      <c r="V14" s="23"/>
      <c r="W14" s="23">
        <v>-72243062</v>
      </c>
      <c r="X14" s="23">
        <v>-96569010</v>
      </c>
      <c r="Y14" s="23">
        <v>24325948</v>
      </c>
      <c r="Z14" s="24">
        <v>-25.19</v>
      </c>
      <c r="AA14" s="25">
        <v>-128758680</v>
      </c>
    </row>
    <row r="15" spans="1:27" ht="12.75">
      <c r="A15" s="26" t="s">
        <v>42</v>
      </c>
      <c r="B15" s="20"/>
      <c r="C15" s="21"/>
      <c r="D15" s="21"/>
      <c r="E15" s="22">
        <v>-1147128</v>
      </c>
      <c r="F15" s="23">
        <v>-10473708</v>
      </c>
      <c r="G15" s="23"/>
      <c r="H15" s="23"/>
      <c r="I15" s="23"/>
      <c r="J15" s="23"/>
      <c r="K15" s="23"/>
      <c r="L15" s="23"/>
      <c r="M15" s="23"/>
      <c r="N15" s="23"/>
      <c r="O15" s="23">
        <v>-63968</v>
      </c>
      <c r="P15" s="23">
        <v>-31508</v>
      </c>
      <c r="Q15" s="23"/>
      <c r="R15" s="23">
        <v>-95476</v>
      </c>
      <c r="S15" s="23"/>
      <c r="T15" s="23"/>
      <c r="U15" s="23"/>
      <c r="V15" s="23"/>
      <c r="W15" s="23">
        <v>-95476</v>
      </c>
      <c r="X15" s="23">
        <v>-7855281</v>
      </c>
      <c r="Y15" s="23">
        <v>7759805</v>
      </c>
      <c r="Z15" s="24">
        <v>-98.78</v>
      </c>
      <c r="AA15" s="25">
        <v>-10473708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54814182</v>
      </c>
      <c r="F17" s="31">
        <f t="shared" si="0"/>
        <v>26045244</v>
      </c>
      <c r="G17" s="31">
        <f t="shared" si="0"/>
        <v>25290076</v>
      </c>
      <c r="H17" s="31">
        <f t="shared" si="0"/>
        <v>10543431</v>
      </c>
      <c r="I17" s="31">
        <f t="shared" si="0"/>
        <v>16860742</v>
      </c>
      <c r="J17" s="31">
        <f t="shared" si="0"/>
        <v>52694249</v>
      </c>
      <c r="K17" s="31">
        <f t="shared" si="0"/>
        <v>-3356816</v>
      </c>
      <c r="L17" s="31">
        <f t="shared" si="0"/>
        <v>1053872</v>
      </c>
      <c r="M17" s="31">
        <f t="shared" si="0"/>
        <v>13083635</v>
      </c>
      <c r="N17" s="31">
        <f t="shared" si="0"/>
        <v>10780691</v>
      </c>
      <c r="O17" s="31">
        <f t="shared" si="0"/>
        <v>1942996</v>
      </c>
      <c r="P17" s="31">
        <f t="shared" si="0"/>
        <v>100966</v>
      </c>
      <c r="Q17" s="31">
        <f t="shared" si="0"/>
        <v>3177660</v>
      </c>
      <c r="R17" s="31">
        <f t="shared" si="0"/>
        <v>5221622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68696562</v>
      </c>
      <c r="X17" s="31">
        <f t="shared" si="0"/>
        <v>19533933</v>
      </c>
      <c r="Y17" s="31">
        <f t="shared" si="0"/>
        <v>49162629</v>
      </c>
      <c r="Z17" s="32">
        <f>+IF(X17&lt;&gt;0,+(Y17/X17)*100,0)</f>
        <v>251.67808756178286</v>
      </c>
      <c r="AA17" s="33">
        <f>SUM(AA6:AA16)</f>
        <v>26045244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>
        <v>297600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223200</v>
      </c>
      <c r="Y21" s="40">
        <v>-223200</v>
      </c>
      <c r="Z21" s="41">
        <v>-100</v>
      </c>
      <c r="AA21" s="42">
        <v>297600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-54589848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-54589848</v>
      </c>
      <c r="F27" s="31">
        <f t="shared" si="1"/>
        <v>297600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223200</v>
      </c>
      <c r="Y27" s="31">
        <f t="shared" si="1"/>
        <v>-223200</v>
      </c>
      <c r="Z27" s="32">
        <f>+IF(X27&lt;&gt;0,+(Y27/X27)*100,0)</f>
        <v>-100</v>
      </c>
      <c r="AA27" s="33">
        <f>SUM(AA21:AA26)</f>
        <v>297600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>
        <v>888</v>
      </c>
      <c r="H33" s="40">
        <v>1000</v>
      </c>
      <c r="I33" s="40">
        <v>5563</v>
      </c>
      <c r="J33" s="40">
        <v>7451</v>
      </c>
      <c r="K33" s="23">
        <v>1487</v>
      </c>
      <c r="L33" s="23">
        <v>1862</v>
      </c>
      <c r="M33" s="23">
        <v>6946</v>
      </c>
      <c r="N33" s="23">
        <v>10295</v>
      </c>
      <c r="O33" s="40">
        <v>1608</v>
      </c>
      <c r="P33" s="40">
        <v>10529</v>
      </c>
      <c r="Q33" s="40">
        <v>10439</v>
      </c>
      <c r="R33" s="23">
        <v>22576</v>
      </c>
      <c r="S33" s="23"/>
      <c r="T33" s="23"/>
      <c r="U33" s="23"/>
      <c r="V33" s="40"/>
      <c r="W33" s="40">
        <v>40322</v>
      </c>
      <c r="X33" s="40"/>
      <c r="Y33" s="23">
        <v>40322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-991308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-991308</v>
      </c>
      <c r="F36" s="31">
        <f t="shared" si="2"/>
        <v>0</v>
      </c>
      <c r="G36" s="31">
        <f t="shared" si="2"/>
        <v>888</v>
      </c>
      <c r="H36" s="31">
        <f t="shared" si="2"/>
        <v>1000</v>
      </c>
      <c r="I36" s="31">
        <f t="shared" si="2"/>
        <v>5563</v>
      </c>
      <c r="J36" s="31">
        <f t="shared" si="2"/>
        <v>7451</v>
      </c>
      <c r="K36" s="31">
        <f t="shared" si="2"/>
        <v>1487</v>
      </c>
      <c r="L36" s="31">
        <f t="shared" si="2"/>
        <v>1862</v>
      </c>
      <c r="M36" s="31">
        <f t="shared" si="2"/>
        <v>6946</v>
      </c>
      <c r="N36" s="31">
        <f t="shared" si="2"/>
        <v>10295</v>
      </c>
      <c r="O36" s="31">
        <f t="shared" si="2"/>
        <v>1608</v>
      </c>
      <c r="P36" s="31">
        <f t="shared" si="2"/>
        <v>10529</v>
      </c>
      <c r="Q36" s="31">
        <f t="shared" si="2"/>
        <v>10439</v>
      </c>
      <c r="R36" s="31">
        <f t="shared" si="2"/>
        <v>22576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40322</v>
      </c>
      <c r="X36" s="31">
        <f t="shared" si="2"/>
        <v>0</v>
      </c>
      <c r="Y36" s="31">
        <f t="shared" si="2"/>
        <v>40322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-766974</v>
      </c>
      <c r="F38" s="37">
        <f t="shared" si="3"/>
        <v>26342844</v>
      </c>
      <c r="G38" s="37">
        <f t="shared" si="3"/>
        <v>25290964</v>
      </c>
      <c r="H38" s="37">
        <f t="shared" si="3"/>
        <v>10544431</v>
      </c>
      <c r="I38" s="37">
        <f t="shared" si="3"/>
        <v>16866305</v>
      </c>
      <c r="J38" s="37">
        <f t="shared" si="3"/>
        <v>52701700</v>
      </c>
      <c r="K38" s="37">
        <f t="shared" si="3"/>
        <v>-3355329</v>
      </c>
      <c r="L38" s="37">
        <f t="shared" si="3"/>
        <v>1055734</v>
      </c>
      <c r="M38" s="37">
        <f t="shared" si="3"/>
        <v>13090581</v>
      </c>
      <c r="N38" s="37">
        <f t="shared" si="3"/>
        <v>10790986</v>
      </c>
      <c r="O38" s="37">
        <f t="shared" si="3"/>
        <v>1944604</v>
      </c>
      <c r="P38" s="37">
        <f t="shared" si="3"/>
        <v>111495</v>
      </c>
      <c r="Q38" s="37">
        <f t="shared" si="3"/>
        <v>3188099</v>
      </c>
      <c r="R38" s="37">
        <f t="shared" si="3"/>
        <v>5244198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68736884</v>
      </c>
      <c r="X38" s="37">
        <f t="shared" si="3"/>
        <v>19757133</v>
      </c>
      <c r="Y38" s="37">
        <f t="shared" si="3"/>
        <v>48979751</v>
      </c>
      <c r="Z38" s="38">
        <f>+IF(X38&lt;&gt;0,+(Y38/X38)*100,0)</f>
        <v>247.9092032229575</v>
      </c>
      <c r="AA38" s="39">
        <f>+AA17+AA27+AA36</f>
        <v>26342844</v>
      </c>
    </row>
    <row r="39" spans="1:27" ht="12.75">
      <c r="A39" s="26" t="s">
        <v>59</v>
      </c>
      <c r="B39" s="20"/>
      <c r="C39" s="35"/>
      <c r="D39" s="35"/>
      <c r="E39" s="36">
        <v>578105</v>
      </c>
      <c r="F39" s="37"/>
      <c r="G39" s="37">
        <v>-310948</v>
      </c>
      <c r="H39" s="37">
        <v>24980016</v>
      </c>
      <c r="I39" s="37">
        <v>35524447</v>
      </c>
      <c r="J39" s="37">
        <v>-310948</v>
      </c>
      <c r="K39" s="37">
        <v>52390752</v>
      </c>
      <c r="L39" s="37">
        <v>49035423</v>
      </c>
      <c r="M39" s="37">
        <v>50091157</v>
      </c>
      <c r="N39" s="37">
        <v>52390752</v>
      </c>
      <c r="O39" s="37">
        <v>63181738</v>
      </c>
      <c r="P39" s="37">
        <v>65126342</v>
      </c>
      <c r="Q39" s="37">
        <v>65237837</v>
      </c>
      <c r="R39" s="37">
        <v>63181738</v>
      </c>
      <c r="S39" s="37"/>
      <c r="T39" s="37"/>
      <c r="U39" s="37"/>
      <c r="V39" s="37"/>
      <c r="W39" s="37">
        <v>-310948</v>
      </c>
      <c r="X39" s="37"/>
      <c r="Y39" s="37">
        <v>-310948</v>
      </c>
      <c r="Z39" s="38"/>
      <c r="AA39" s="39"/>
    </row>
    <row r="40" spans="1:27" ht="12.75">
      <c r="A40" s="45" t="s">
        <v>60</v>
      </c>
      <c r="B40" s="46"/>
      <c r="C40" s="47"/>
      <c r="D40" s="47"/>
      <c r="E40" s="48">
        <v>-188870</v>
      </c>
      <c r="F40" s="49">
        <v>26342844</v>
      </c>
      <c r="G40" s="49">
        <v>24980016</v>
      </c>
      <c r="H40" s="49">
        <v>35524447</v>
      </c>
      <c r="I40" s="49">
        <v>52390752</v>
      </c>
      <c r="J40" s="49">
        <v>52390752</v>
      </c>
      <c r="K40" s="49">
        <v>49035423</v>
      </c>
      <c r="L40" s="49">
        <v>50091157</v>
      </c>
      <c r="M40" s="49">
        <v>63181738</v>
      </c>
      <c r="N40" s="49">
        <v>63181738</v>
      </c>
      <c r="O40" s="49">
        <v>65126342</v>
      </c>
      <c r="P40" s="49">
        <v>65237837</v>
      </c>
      <c r="Q40" s="49">
        <v>68425936</v>
      </c>
      <c r="R40" s="49">
        <v>68425936</v>
      </c>
      <c r="S40" s="49"/>
      <c r="T40" s="49"/>
      <c r="U40" s="49"/>
      <c r="V40" s="49"/>
      <c r="W40" s="49">
        <v>68425936</v>
      </c>
      <c r="X40" s="49">
        <v>19757133</v>
      </c>
      <c r="Y40" s="49">
        <v>48668803</v>
      </c>
      <c r="Z40" s="50">
        <v>246.34</v>
      </c>
      <c r="AA40" s="51">
        <v>26342844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34598497</v>
      </c>
      <c r="D6" s="21"/>
      <c r="E6" s="22">
        <v>38816739</v>
      </c>
      <c r="F6" s="23">
        <v>37837365</v>
      </c>
      <c r="G6" s="23">
        <v>3709884</v>
      </c>
      <c r="H6" s="23">
        <v>4343650</v>
      </c>
      <c r="I6" s="23">
        <v>4673933</v>
      </c>
      <c r="J6" s="23">
        <v>12727467</v>
      </c>
      <c r="K6" s="23">
        <v>3814869</v>
      </c>
      <c r="L6" s="23">
        <v>3901342</v>
      </c>
      <c r="M6" s="23">
        <v>7119398</v>
      </c>
      <c r="N6" s="23">
        <v>14835609</v>
      </c>
      <c r="O6" s="23">
        <v>3143397</v>
      </c>
      <c r="P6" s="23">
        <v>4519008</v>
      </c>
      <c r="Q6" s="23">
        <v>4356543</v>
      </c>
      <c r="R6" s="23">
        <v>12018948</v>
      </c>
      <c r="S6" s="23"/>
      <c r="T6" s="23"/>
      <c r="U6" s="23"/>
      <c r="V6" s="23"/>
      <c r="W6" s="23">
        <v>39582024</v>
      </c>
      <c r="X6" s="23">
        <v>35692391</v>
      </c>
      <c r="Y6" s="23">
        <v>3889633</v>
      </c>
      <c r="Z6" s="24">
        <v>10.9</v>
      </c>
      <c r="AA6" s="25">
        <v>37837365</v>
      </c>
    </row>
    <row r="7" spans="1:27" ht="12.75">
      <c r="A7" s="26" t="s">
        <v>34</v>
      </c>
      <c r="B7" s="20"/>
      <c r="C7" s="21">
        <v>127790620</v>
      </c>
      <c r="D7" s="21"/>
      <c r="E7" s="22">
        <v>136420159</v>
      </c>
      <c r="F7" s="23">
        <v>139379493</v>
      </c>
      <c r="G7" s="23">
        <v>13563926</v>
      </c>
      <c r="H7" s="23">
        <v>15881076</v>
      </c>
      <c r="I7" s="23">
        <v>17088642</v>
      </c>
      <c r="J7" s="23">
        <v>46533644</v>
      </c>
      <c r="K7" s="23">
        <v>13947769</v>
      </c>
      <c r="L7" s="23">
        <v>14263928</v>
      </c>
      <c r="M7" s="23">
        <v>26029650</v>
      </c>
      <c r="N7" s="23">
        <v>54241347</v>
      </c>
      <c r="O7" s="23">
        <v>11492759</v>
      </c>
      <c r="P7" s="23">
        <v>16522211</v>
      </c>
      <c r="Q7" s="23">
        <v>15985623</v>
      </c>
      <c r="R7" s="23">
        <v>44000593</v>
      </c>
      <c r="S7" s="23"/>
      <c r="T7" s="23"/>
      <c r="U7" s="23"/>
      <c r="V7" s="23"/>
      <c r="W7" s="23">
        <v>144775584</v>
      </c>
      <c r="X7" s="23">
        <v>145604824</v>
      </c>
      <c r="Y7" s="23">
        <v>-829240</v>
      </c>
      <c r="Z7" s="24">
        <v>-0.57</v>
      </c>
      <c r="AA7" s="25">
        <v>139379493</v>
      </c>
    </row>
    <row r="8" spans="1:27" ht="12.75">
      <c r="A8" s="26" t="s">
        <v>35</v>
      </c>
      <c r="B8" s="20"/>
      <c r="C8" s="21">
        <v>9701361</v>
      </c>
      <c r="D8" s="21"/>
      <c r="E8" s="22">
        <v>11818546</v>
      </c>
      <c r="F8" s="23">
        <v>12349145</v>
      </c>
      <c r="G8" s="23">
        <v>-303293</v>
      </c>
      <c r="H8" s="23">
        <v>1488148</v>
      </c>
      <c r="I8" s="23">
        <v>1014526</v>
      </c>
      <c r="J8" s="23">
        <v>2199381</v>
      </c>
      <c r="K8" s="23">
        <v>1315478</v>
      </c>
      <c r="L8" s="23">
        <v>1401925</v>
      </c>
      <c r="M8" s="23">
        <v>653728</v>
      </c>
      <c r="N8" s="23">
        <v>3371131</v>
      </c>
      <c r="O8" s="23">
        <v>4183760</v>
      </c>
      <c r="P8" s="23">
        <v>-2028256</v>
      </c>
      <c r="Q8" s="23">
        <v>1344571</v>
      </c>
      <c r="R8" s="23">
        <v>3500075</v>
      </c>
      <c r="S8" s="23"/>
      <c r="T8" s="23"/>
      <c r="U8" s="23"/>
      <c r="V8" s="23"/>
      <c r="W8" s="23">
        <v>9070587</v>
      </c>
      <c r="X8" s="23">
        <v>9813399</v>
      </c>
      <c r="Y8" s="23">
        <v>-742812</v>
      </c>
      <c r="Z8" s="24">
        <v>-7.57</v>
      </c>
      <c r="AA8" s="25">
        <v>12349145</v>
      </c>
    </row>
    <row r="9" spans="1:27" ht="12.75">
      <c r="A9" s="26" t="s">
        <v>36</v>
      </c>
      <c r="B9" s="20"/>
      <c r="C9" s="21">
        <v>52432000</v>
      </c>
      <c r="D9" s="21"/>
      <c r="E9" s="22">
        <v>52951224</v>
      </c>
      <c r="F9" s="23">
        <v>54451224</v>
      </c>
      <c r="G9" s="23">
        <v>19212000</v>
      </c>
      <c r="H9" s="23">
        <v>1597000</v>
      </c>
      <c r="I9" s="23">
        <v>1475000</v>
      </c>
      <c r="J9" s="23">
        <v>22284000</v>
      </c>
      <c r="K9" s="23">
        <v>1378000</v>
      </c>
      <c r="L9" s="23">
        <v>1245000</v>
      </c>
      <c r="M9" s="23">
        <v>16241000</v>
      </c>
      <c r="N9" s="23">
        <v>18864000</v>
      </c>
      <c r="O9" s="23">
        <v>423224</v>
      </c>
      <c r="P9" s="23">
        <v>1351000</v>
      </c>
      <c r="Q9" s="23">
        <v>11489000</v>
      </c>
      <c r="R9" s="23">
        <v>13263224</v>
      </c>
      <c r="S9" s="23"/>
      <c r="T9" s="23"/>
      <c r="U9" s="23"/>
      <c r="V9" s="23"/>
      <c r="W9" s="23">
        <v>54411224</v>
      </c>
      <c r="X9" s="23">
        <v>52173000</v>
      </c>
      <c r="Y9" s="23">
        <v>2238224</v>
      </c>
      <c r="Z9" s="24">
        <v>4.29</v>
      </c>
      <c r="AA9" s="25">
        <v>54451224</v>
      </c>
    </row>
    <row r="10" spans="1:27" ht="12.75">
      <c r="A10" s="26" t="s">
        <v>37</v>
      </c>
      <c r="B10" s="20"/>
      <c r="C10" s="21">
        <v>24501000</v>
      </c>
      <c r="D10" s="21"/>
      <c r="E10" s="22">
        <v>23702775</v>
      </c>
      <c r="F10" s="23">
        <v>24023776</v>
      </c>
      <c r="G10" s="23">
        <v>7000000</v>
      </c>
      <c r="H10" s="23">
        <v>1061000</v>
      </c>
      <c r="I10" s="23">
        <v>1000000</v>
      </c>
      <c r="J10" s="23">
        <v>9061000</v>
      </c>
      <c r="K10" s="23">
        <v>1000000</v>
      </c>
      <c r="L10" s="23"/>
      <c r="M10" s="23">
        <v>13337000</v>
      </c>
      <c r="N10" s="23">
        <v>14337000</v>
      </c>
      <c r="O10" s="23">
        <v>304776</v>
      </c>
      <c r="P10" s="23">
        <v>361000</v>
      </c>
      <c r="Q10" s="23"/>
      <c r="R10" s="23">
        <v>665776</v>
      </c>
      <c r="S10" s="23"/>
      <c r="T10" s="23"/>
      <c r="U10" s="23"/>
      <c r="V10" s="23"/>
      <c r="W10" s="23">
        <v>24063776</v>
      </c>
      <c r="X10" s="23">
        <v>23398000</v>
      </c>
      <c r="Y10" s="23">
        <v>665776</v>
      </c>
      <c r="Z10" s="24">
        <v>2.85</v>
      </c>
      <c r="AA10" s="25">
        <v>24023776</v>
      </c>
    </row>
    <row r="11" spans="1:27" ht="12.75">
      <c r="A11" s="26" t="s">
        <v>38</v>
      </c>
      <c r="B11" s="20"/>
      <c r="C11" s="21">
        <v>4778666</v>
      </c>
      <c r="D11" s="21"/>
      <c r="E11" s="22">
        <v>3783456</v>
      </c>
      <c r="F11" s="23">
        <v>4153447</v>
      </c>
      <c r="G11" s="23">
        <v>365604</v>
      </c>
      <c r="H11" s="23">
        <v>360926</v>
      </c>
      <c r="I11" s="23">
        <v>382000</v>
      </c>
      <c r="J11" s="23">
        <v>1108530</v>
      </c>
      <c r="K11" s="23">
        <v>371553</v>
      </c>
      <c r="L11" s="23">
        <v>344063</v>
      </c>
      <c r="M11" s="23">
        <v>379693</v>
      </c>
      <c r="N11" s="23">
        <v>1095309</v>
      </c>
      <c r="O11" s="23">
        <v>405525</v>
      </c>
      <c r="P11" s="23">
        <v>368596</v>
      </c>
      <c r="Q11" s="23">
        <v>445563</v>
      </c>
      <c r="R11" s="23">
        <v>1219684</v>
      </c>
      <c r="S11" s="23"/>
      <c r="T11" s="23"/>
      <c r="U11" s="23"/>
      <c r="V11" s="23"/>
      <c r="W11" s="23">
        <v>3423523</v>
      </c>
      <c r="X11" s="23">
        <v>3349424</v>
      </c>
      <c r="Y11" s="23">
        <v>74099</v>
      </c>
      <c r="Z11" s="24">
        <v>2.21</v>
      </c>
      <c r="AA11" s="25">
        <v>4153447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-219223399</v>
      </c>
      <c r="D14" s="21"/>
      <c r="E14" s="22">
        <v>-238518237</v>
      </c>
      <c r="F14" s="23">
        <v>-237561721</v>
      </c>
      <c r="G14" s="23">
        <v>-33646360</v>
      </c>
      <c r="H14" s="23">
        <v>-26997800</v>
      </c>
      <c r="I14" s="23">
        <v>-25956659</v>
      </c>
      <c r="J14" s="23">
        <v>-86600819</v>
      </c>
      <c r="K14" s="23">
        <v>-18354717</v>
      </c>
      <c r="L14" s="23">
        <v>-32121659</v>
      </c>
      <c r="M14" s="23">
        <v>-35070771</v>
      </c>
      <c r="N14" s="23">
        <v>-85547147</v>
      </c>
      <c r="O14" s="23">
        <v>-22035085</v>
      </c>
      <c r="P14" s="23">
        <v>-11983136</v>
      </c>
      <c r="Q14" s="23">
        <v>-29268346</v>
      </c>
      <c r="R14" s="23">
        <v>-63286567</v>
      </c>
      <c r="S14" s="23"/>
      <c r="T14" s="23"/>
      <c r="U14" s="23"/>
      <c r="V14" s="23"/>
      <c r="W14" s="23">
        <v>-235434533</v>
      </c>
      <c r="X14" s="23">
        <v>-234393366</v>
      </c>
      <c r="Y14" s="23">
        <v>-1041167</v>
      </c>
      <c r="Z14" s="24">
        <v>0.44</v>
      </c>
      <c r="AA14" s="25">
        <v>-237561721</v>
      </c>
    </row>
    <row r="15" spans="1:27" ht="12.75">
      <c r="A15" s="26" t="s">
        <v>42</v>
      </c>
      <c r="B15" s="20"/>
      <c r="C15" s="21">
        <v>-3389283</v>
      </c>
      <c r="D15" s="21"/>
      <c r="E15" s="22">
        <v>-3011974</v>
      </c>
      <c r="F15" s="23">
        <v>-4082983</v>
      </c>
      <c r="G15" s="23"/>
      <c r="H15" s="23"/>
      <c r="I15" s="23"/>
      <c r="J15" s="23"/>
      <c r="K15" s="23"/>
      <c r="L15" s="23"/>
      <c r="M15" s="23">
        <v>-1638228</v>
      </c>
      <c r="N15" s="23">
        <v>-1638228</v>
      </c>
      <c r="O15" s="23"/>
      <c r="P15" s="23"/>
      <c r="Q15" s="23"/>
      <c r="R15" s="23"/>
      <c r="S15" s="23"/>
      <c r="T15" s="23"/>
      <c r="U15" s="23"/>
      <c r="V15" s="23"/>
      <c r="W15" s="23">
        <v>-1638228</v>
      </c>
      <c r="X15" s="23">
        <v>-1638228</v>
      </c>
      <c r="Y15" s="23"/>
      <c r="Z15" s="24"/>
      <c r="AA15" s="25">
        <v>-4082983</v>
      </c>
    </row>
    <row r="16" spans="1:27" ht="12.75">
      <c r="A16" s="26" t="s">
        <v>43</v>
      </c>
      <c r="B16" s="20"/>
      <c r="C16" s="21">
        <v>-956876</v>
      </c>
      <c r="D16" s="21"/>
      <c r="E16" s="22">
        <v>-1037672</v>
      </c>
      <c r="F16" s="23">
        <v>-1067672</v>
      </c>
      <c r="G16" s="23">
        <v>-1526</v>
      </c>
      <c r="H16" s="23">
        <v>-1600</v>
      </c>
      <c r="I16" s="23">
        <v>-1491</v>
      </c>
      <c r="J16" s="23">
        <v>-4617</v>
      </c>
      <c r="K16" s="23">
        <v>-253782</v>
      </c>
      <c r="L16" s="23">
        <v>-220469</v>
      </c>
      <c r="M16" s="23">
        <v>-24080</v>
      </c>
      <c r="N16" s="23">
        <v>-498331</v>
      </c>
      <c r="O16" s="23">
        <v>-42340</v>
      </c>
      <c r="P16" s="23">
        <v>-241509</v>
      </c>
      <c r="Q16" s="23">
        <v>-8720</v>
      </c>
      <c r="R16" s="23">
        <v>-292569</v>
      </c>
      <c r="S16" s="23"/>
      <c r="T16" s="23"/>
      <c r="U16" s="23"/>
      <c r="V16" s="23"/>
      <c r="W16" s="23">
        <v>-795517</v>
      </c>
      <c r="X16" s="23">
        <v>-795100</v>
      </c>
      <c r="Y16" s="23">
        <v>-417</v>
      </c>
      <c r="Z16" s="24">
        <v>0.05</v>
      </c>
      <c r="AA16" s="25">
        <v>-1067672</v>
      </c>
    </row>
    <row r="17" spans="1:27" ht="12.75">
      <c r="A17" s="27" t="s">
        <v>44</v>
      </c>
      <c r="B17" s="28"/>
      <c r="C17" s="29">
        <f aca="true" t="shared" si="0" ref="C17:Y17">SUM(C6:C16)</f>
        <v>30232586</v>
      </c>
      <c r="D17" s="29">
        <f>SUM(D6:D16)</f>
        <v>0</v>
      </c>
      <c r="E17" s="30">
        <f t="shared" si="0"/>
        <v>24925016</v>
      </c>
      <c r="F17" s="31">
        <f t="shared" si="0"/>
        <v>29482074</v>
      </c>
      <c r="G17" s="31">
        <f t="shared" si="0"/>
        <v>9900235</v>
      </c>
      <c r="H17" s="31">
        <f t="shared" si="0"/>
        <v>-2267600</v>
      </c>
      <c r="I17" s="31">
        <f t="shared" si="0"/>
        <v>-324049</v>
      </c>
      <c r="J17" s="31">
        <f t="shared" si="0"/>
        <v>7308586</v>
      </c>
      <c r="K17" s="31">
        <f t="shared" si="0"/>
        <v>3219170</v>
      </c>
      <c r="L17" s="31">
        <f t="shared" si="0"/>
        <v>-11185870</v>
      </c>
      <c r="M17" s="31">
        <f t="shared" si="0"/>
        <v>27027390</v>
      </c>
      <c r="N17" s="31">
        <f t="shared" si="0"/>
        <v>19060690</v>
      </c>
      <c r="O17" s="31">
        <f t="shared" si="0"/>
        <v>-2123984</v>
      </c>
      <c r="P17" s="31">
        <f t="shared" si="0"/>
        <v>8868914</v>
      </c>
      <c r="Q17" s="31">
        <f t="shared" si="0"/>
        <v>4344234</v>
      </c>
      <c r="R17" s="31">
        <f t="shared" si="0"/>
        <v>11089164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37458440</v>
      </c>
      <c r="X17" s="31">
        <f t="shared" si="0"/>
        <v>33204344</v>
      </c>
      <c r="Y17" s="31">
        <f t="shared" si="0"/>
        <v>4254096</v>
      </c>
      <c r="Z17" s="32">
        <f>+IF(X17&lt;&gt;0,+(Y17/X17)*100,0)</f>
        <v>12.811865820929935</v>
      </c>
      <c r="AA17" s="33">
        <f>SUM(AA6:AA16)</f>
        <v>29482074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690468</v>
      </c>
      <c r="D21" s="21"/>
      <c r="E21" s="22">
        <v>4092374</v>
      </c>
      <c r="F21" s="23">
        <v>5092375</v>
      </c>
      <c r="G21" s="40">
        <v>30702</v>
      </c>
      <c r="H21" s="40">
        <v>128246</v>
      </c>
      <c r="I21" s="40">
        <v>89035</v>
      </c>
      <c r="J21" s="23">
        <v>247983</v>
      </c>
      <c r="K21" s="40">
        <v>18658</v>
      </c>
      <c r="L21" s="40">
        <v>29026</v>
      </c>
      <c r="M21" s="23">
        <v>7895</v>
      </c>
      <c r="N21" s="40">
        <v>55579</v>
      </c>
      <c r="O21" s="40"/>
      <c r="P21" s="40">
        <v>9211</v>
      </c>
      <c r="Q21" s="23">
        <v>89186</v>
      </c>
      <c r="R21" s="40">
        <v>98397</v>
      </c>
      <c r="S21" s="40"/>
      <c r="T21" s="23"/>
      <c r="U21" s="40"/>
      <c r="V21" s="40"/>
      <c r="W21" s="40">
        <v>401959</v>
      </c>
      <c r="X21" s="23">
        <v>403562</v>
      </c>
      <c r="Y21" s="40">
        <v>-1603</v>
      </c>
      <c r="Z21" s="41">
        <v>-0.4</v>
      </c>
      <c r="AA21" s="42">
        <v>5092375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157870</v>
      </c>
      <c r="D23" s="44"/>
      <c r="E23" s="22">
        <v>9669</v>
      </c>
      <c r="F23" s="23">
        <v>157870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>
        <v>157870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-26998023</v>
      </c>
      <c r="D26" s="21"/>
      <c r="E26" s="22">
        <v>-27077276</v>
      </c>
      <c r="F26" s="23">
        <v>-28517331</v>
      </c>
      <c r="G26" s="23"/>
      <c r="H26" s="23">
        <v>-452959</v>
      </c>
      <c r="I26" s="23">
        <v>-1703417</v>
      </c>
      <c r="J26" s="23">
        <v>-2156376</v>
      </c>
      <c r="K26" s="23">
        <v>-2839164</v>
      </c>
      <c r="L26" s="23">
        <v>-1536380</v>
      </c>
      <c r="M26" s="23">
        <v>-4475067</v>
      </c>
      <c r="N26" s="23">
        <v>-8850611</v>
      </c>
      <c r="O26" s="23">
        <v>-136410</v>
      </c>
      <c r="P26" s="23">
        <v>-1556796</v>
      </c>
      <c r="Q26" s="23">
        <v>-3205567</v>
      </c>
      <c r="R26" s="23">
        <v>-4898773</v>
      </c>
      <c r="S26" s="23"/>
      <c r="T26" s="23"/>
      <c r="U26" s="23"/>
      <c r="V26" s="23"/>
      <c r="W26" s="23">
        <v>-15905760</v>
      </c>
      <c r="X26" s="23">
        <v>-20529086</v>
      </c>
      <c r="Y26" s="23">
        <v>4623326</v>
      </c>
      <c r="Z26" s="24">
        <v>-22.52</v>
      </c>
      <c r="AA26" s="25">
        <v>-28517331</v>
      </c>
    </row>
    <row r="27" spans="1:27" ht="12.75">
      <c r="A27" s="27" t="s">
        <v>51</v>
      </c>
      <c r="B27" s="28"/>
      <c r="C27" s="29">
        <f aca="true" t="shared" si="1" ref="C27:Y27">SUM(C21:C26)</f>
        <v>-26149685</v>
      </c>
      <c r="D27" s="29">
        <f>SUM(D21:D26)</f>
        <v>0</v>
      </c>
      <c r="E27" s="30">
        <f t="shared" si="1"/>
        <v>-22975233</v>
      </c>
      <c r="F27" s="31">
        <f t="shared" si="1"/>
        <v>-23267086</v>
      </c>
      <c r="G27" s="31">
        <f t="shared" si="1"/>
        <v>30702</v>
      </c>
      <c r="H27" s="31">
        <f t="shared" si="1"/>
        <v>-324713</v>
      </c>
      <c r="I27" s="31">
        <f t="shared" si="1"/>
        <v>-1614382</v>
      </c>
      <c r="J27" s="31">
        <f t="shared" si="1"/>
        <v>-1908393</v>
      </c>
      <c r="K27" s="31">
        <f t="shared" si="1"/>
        <v>-2820506</v>
      </c>
      <c r="L27" s="31">
        <f t="shared" si="1"/>
        <v>-1507354</v>
      </c>
      <c r="M27" s="31">
        <f t="shared" si="1"/>
        <v>-4467172</v>
      </c>
      <c r="N27" s="31">
        <f t="shared" si="1"/>
        <v>-8795032</v>
      </c>
      <c r="O27" s="31">
        <f t="shared" si="1"/>
        <v>-136410</v>
      </c>
      <c r="P27" s="31">
        <f t="shared" si="1"/>
        <v>-1547585</v>
      </c>
      <c r="Q27" s="31">
        <f t="shared" si="1"/>
        <v>-3116381</v>
      </c>
      <c r="R27" s="31">
        <f t="shared" si="1"/>
        <v>-4800376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-15503801</v>
      </c>
      <c r="X27" s="31">
        <f t="shared" si="1"/>
        <v>-20125524</v>
      </c>
      <c r="Y27" s="31">
        <f t="shared" si="1"/>
        <v>4621723</v>
      </c>
      <c r="Z27" s="32">
        <f>+IF(X27&lt;&gt;0,+(Y27/X27)*100,0)</f>
        <v>-22.964485297376605</v>
      </c>
      <c r="AA27" s="33">
        <f>SUM(AA21:AA26)</f>
        <v>-23267086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156359</v>
      </c>
      <c r="D33" s="21"/>
      <c r="E33" s="22">
        <v>276717</v>
      </c>
      <c r="F33" s="23">
        <v>165741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>
        <v>165741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-4461682</v>
      </c>
      <c r="D35" s="21"/>
      <c r="E35" s="22">
        <v>-4054234</v>
      </c>
      <c r="F35" s="23">
        <v>-4082983</v>
      </c>
      <c r="G35" s="23"/>
      <c r="H35" s="23"/>
      <c r="I35" s="23"/>
      <c r="J35" s="23"/>
      <c r="K35" s="23"/>
      <c r="L35" s="23"/>
      <c r="M35" s="23">
        <v>-2015225</v>
      </c>
      <c r="N35" s="23">
        <v>-2015225</v>
      </c>
      <c r="O35" s="23"/>
      <c r="P35" s="23"/>
      <c r="Q35" s="23"/>
      <c r="R35" s="23"/>
      <c r="S35" s="23"/>
      <c r="T35" s="23"/>
      <c r="U35" s="23"/>
      <c r="V35" s="23"/>
      <c r="W35" s="23">
        <v>-2015225</v>
      </c>
      <c r="X35" s="23">
        <v>-2015225</v>
      </c>
      <c r="Y35" s="23"/>
      <c r="Z35" s="24"/>
      <c r="AA35" s="25">
        <v>-4082983</v>
      </c>
    </row>
    <row r="36" spans="1:27" ht="12.75">
      <c r="A36" s="27" t="s">
        <v>57</v>
      </c>
      <c r="B36" s="28"/>
      <c r="C36" s="29">
        <f aca="true" t="shared" si="2" ref="C36:Y36">SUM(C31:C35)</f>
        <v>-4305323</v>
      </c>
      <c r="D36" s="29">
        <f>SUM(D31:D35)</f>
        <v>0</v>
      </c>
      <c r="E36" s="30">
        <f t="shared" si="2"/>
        <v>-3777517</v>
      </c>
      <c r="F36" s="31">
        <f t="shared" si="2"/>
        <v>-3917242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-2015225</v>
      </c>
      <c r="N36" s="31">
        <f t="shared" si="2"/>
        <v>-2015225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-2015225</v>
      </c>
      <c r="X36" s="31">
        <f t="shared" si="2"/>
        <v>-2015225</v>
      </c>
      <c r="Y36" s="31">
        <f t="shared" si="2"/>
        <v>0</v>
      </c>
      <c r="Z36" s="32">
        <f>+IF(X36&lt;&gt;0,+(Y36/X36)*100,0)</f>
        <v>0</v>
      </c>
      <c r="AA36" s="33">
        <f>SUM(AA31:AA35)</f>
        <v>-3917242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-222422</v>
      </c>
      <c r="D38" s="35">
        <f>+D17+D27+D36</f>
        <v>0</v>
      </c>
      <c r="E38" s="36">
        <f t="shared" si="3"/>
        <v>-1827734</v>
      </c>
      <c r="F38" s="37">
        <f t="shared" si="3"/>
        <v>2297746</v>
      </c>
      <c r="G38" s="37">
        <f t="shared" si="3"/>
        <v>9930937</v>
      </c>
      <c r="H38" s="37">
        <f t="shared" si="3"/>
        <v>-2592313</v>
      </c>
      <c r="I38" s="37">
        <f t="shared" si="3"/>
        <v>-1938431</v>
      </c>
      <c r="J38" s="37">
        <f t="shared" si="3"/>
        <v>5400193</v>
      </c>
      <c r="K38" s="37">
        <f t="shared" si="3"/>
        <v>398664</v>
      </c>
      <c r="L38" s="37">
        <f t="shared" si="3"/>
        <v>-12693224</v>
      </c>
      <c r="M38" s="37">
        <f t="shared" si="3"/>
        <v>20544993</v>
      </c>
      <c r="N38" s="37">
        <f t="shared" si="3"/>
        <v>8250433</v>
      </c>
      <c r="O38" s="37">
        <f t="shared" si="3"/>
        <v>-2260394</v>
      </c>
      <c r="P38" s="37">
        <f t="shared" si="3"/>
        <v>7321329</v>
      </c>
      <c r="Q38" s="37">
        <f t="shared" si="3"/>
        <v>1227853</v>
      </c>
      <c r="R38" s="37">
        <f t="shared" si="3"/>
        <v>6288788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19939414</v>
      </c>
      <c r="X38" s="37">
        <f t="shared" si="3"/>
        <v>11063595</v>
      </c>
      <c r="Y38" s="37">
        <f t="shared" si="3"/>
        <v>8875819</v>
      </c>
      <c r="Z38" s="38">
        <f>+IF(X38&lt;&gt;0,+(Y38/X38)*100,0)</f>
        <v>80.22545113048697</v>
      </c>
      <c r="AA38" s="39">
        <f>+AA17+AA27+AA36</f>
        <v>2297746</v>
      </c>
    </row>
    <row r="39" spans="1:27" ht="12.75">
      <c r="A39" s="26" t="s">
        <v>59</v>
      </c>
      <c r="B39" s="20"/>
      <c r="C39" s="35">
        <v>10732948</v>
      </c>
      <c r="D39" s="35"/>
      <c r="E39" s="36">
        <v>16625774</v>
      </c>
      <c r="F39" s="37">
        <v>10510525</v>
      </c>
      <c r="G39" s="37">
        <v>10510525</v>
      </c>
      <c r="H39" s="37">
        <v>20441462</v>
      </c>
      <c r="I39" s="37">
        <v>17849149</v>
      </c>
      <c r="J39" s="37">
        <v>10510525</v>
      </c>
      <c r="K39" s="37">
        <v>15910718</v>
      </c>
      <c r="L39" s="37">
        <v>16309382</v>
      </c>
      <c r="M39" s="37">
        <v>3616158</v>
      </c>
      <c r="N39" s="37">
        <v>15910718</v>
      </c>
      <c r="O39" s="37">
        <v>24161151</v>
      </c>
      <c r="P39" s="37">
        <v>21900757</v>
      </c>
      <c r="Q39" s="37">
        <v>29222086</v>
      </c>
      <c r="R39" s="37">
        <v>24161151</v>
      </c>
      <c r="S39" s="37"/>
      <c r="T39" s="37"/>
      <c r="U39" s="37"/>
      <c r="V39" s="37"/>
      <c r="W39" s="37">
        <v>10510525</v>
      </c>
      <c r="X39" s="37">
        <v>10510525</v>
      </c>
      <c r="Y39" s="37"/>
      <c r="Z39" s="38"/>
      <c r="AA39" s="39">
        <v>10510525</v>
      </c>
    </row>
    <row r="40" spans="1:27" ht="12.75">
      <c r="A40" s="45" t="s">
        <v>60</v>
      </c>
      <c r="B40" s="46"/>
      <c r="C40" s="47">
        <v>10510526</v>
      </c>
      <c r="D40" s="47"/>
      <c r="E40" s="48">
        <v>14798038</v>
      </c>
      <c r="F40" s="49">
        <v>12808270</v>
      </c>
      <c r="G40" s="49">
        <v>20441462</v>
      </c>
      <c r="H40" s="49">
        <v>17849149</v>
      </c>
      <c r="I40" s="49">
        <v>15910718</v>
      </c>
      <c r="J40" s="49">
        <v>15910718</v>
      </c>
      <c r="K40" s="49">
        <v>16309382</v>
      </c>
      <c r="L40" s="49">
        <v>3616158</v>
      </c>
      <c r="M40" s="49">
        <v>24161151</v>
      </c>
      <c r="N40" s="49">
        <v>24161151</v>
      </c>
      <c r="O40" s="49">
        <v>21900757</v>
      </c>
      <c r="P40" s="49">
        <v>29222086</v>
      </c>
      <c r="Q40" s="49">
        <v>30449939</v>
      </c>
      <c r="R40" s="49">
        <v>30449939</v>
      </c>
      <c r="S40" s="49"/>
      <c r="T40" s="49"/>
      <c r="U40" s="49"/>
      <c r="V40" s="49"/>
      <c r="W40" s="49">
        <v>30449939</v>
      </c>
      <c r="X40" s="49">
        <v>21574119</v>
      </c>
      <c r="Y40" s="49">
        <v>8875820</v>
      </c>
      <c r="Z40" s="50">
        <v>41.14</v>
      </c>
      <c r="AA40" s="51">
        <v>12808270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65375475</v>
      </c>
      <c r="D6" s="21"/>
      <c r="E6" s="22">
        <v>68515456</v>
      </c>
      <c r="F6" s="23">
        <v>68515459</v>
      </c>
      <c r="G6" s="23">
        <v>5309978</v>
      </c>
      <c r="H6" s="23">
        <v>8377448</v>
      </c>
      <c r="I6" s="23">
        <v>10502748</v>
      </c>
      <c r="J6" s="23">
        <v>24190174</v>
      </c>
      <c r="K6" s="23">
        <v>7714451</v>
      </c>
      <c r="L6" s="23">
        <v>6470331</v>
      </c>
      <c r="M6" s="23">
        <v>5671651</v>
      </c>
      <c r="N6" s="23">
        <v>19856433</v>
      </c>
      <c r="O6" s="23">
        <v>6738021</v>
      </c>
      <c r="P6" s="23">
        <v>5660674</v>
      </c>
      <c r="Q6" s="23">
        <v>6484312</v>
      </c>
      <c r="R6" s="23">
        <v>18883007</v>
      </c>
      <c r="S6" s="23"/>
      <c r="T6" s="23"/>
      <c r="U6" s="23"/>
      <c r="V6" s="23"/>
      <c r="W6" s="23">
        <v>62929614</v>
      </c>
      <c r="X6" s="23">
        <v>60605620</v>
      </c>
      <c r="Y6" s="23">
        <v>2323994</v>
      </c>
      <c r="Z6" s="24">
        <v>3.83</v>
      </c>
      <c r="AA6" s="25">
        <v>68515459</v>
      </c>
    </row>
    <row r="7" spans="1:27" ht="12.75">
      <c r="A7" s="26" t="s">
        <v>34</v>
      </c>
      <c r="B7" s="20"/>
      <c r="C7" s="21">
        <v>165664039</v>
      </c>
      <c r="D7" s="21"/>
      <c r="E7" s="22">
        <v>191654726</v>
      </c>
      <c r="F7" s="23">
        <v>191654721</v>
      </c>
      <c r="G7" s="23">
        <v>11874419</v>
      </c>
      <c r="H7" s="23">
        <v>14446802</v>
      </c>
      <c r="I7" s="23">
        <v>14795664</v>
      </c>
      <c r="J7" s="23">
        <v>41116885</v>
      </c>
      <c r="K7" s="23">
        <v>14561162</v>
      </c>
      <c r="L7" s="23">
        <v>14248081</v>
      </c>
      <c r="M7" s="23">
        <v>13336584</v>
      </c>
      <c r="N7" s="23">
        <v>42145827</v>
      </c>
      <c r="O7" s="23">
        <v>17106237</v>
      </c>
      <c r="P7" s="23">
        <v>16169915</v>
      </c>
      <c r="Q7" s="23">
        <v>15686089</v>
      </c>
      <c r="R7" s="23">
        <v>48962241</v>
      </c>
      <c r="S7" s="23"/>
      <c r="T7" s="23"/>
      <c r="U7" s="23"/>
      <c r="V7" s="23"/>
      <c r="W7" s="23">
        <v>132224953</v>
      </c>
      <c r="X7" s="23">
        <v>133350523</v>
      </c>
      <c r="Y7" s="23">
        <v>-1125570</v>
      </c>
      <c r="Z7" s="24">
        <v>-0.84</v>
      </c>
      <c r="AA7" s="25">
        <v>191654721</v>
      </c>
    </row>
    <row r="8" spans="1:27" ht="12.75">
      <c r="A8" s="26" t="s">
        <v>35</v>
      </c>
      <c r="B8" s="20"/>
      <c r="C8" s="21">
        <v>30365196</v>
      </c>
      <c r="D8" s="21"/>
      <c r="E8" s="22">
        <v>19738056</v>
      </c>
      <c r="F8" s="23">
        <v>19738052</v>
      </c>
      <c r="G8" s="23">
        <v>12323843</v>
      </c>
      <c r="H8" s="23">
        <v>8906464</v>
      </c>
      <c r="I8" s="23">
        <v>39809692</v>
      </c>
      <c r="J8" s="23">
        <v>61039999</v>
      </c>
      <c r="K8" s="23">
        <v>-2327757</v>
      </c>
      <c r="L8" s="23">
        <v>16091153</v>
      </c>
      <c r="M8" s="23">
        <v>10915996</v>
      </c>
      <c r="N8" s="23">
        <v>24679392</v>
      </c>
      <c r="O8" s="23">
        <v>-8763444</v>
      </c>
      <c r="P8" s="23">
        <v>9023609</v>
      </c>
      <c r="Q8" s="23">
        <v>9488624</v>
      </c>
      <c r="R8" s="23">
        <v>9748789</v>
      </c>
      <c r="S8" s="23"/>
      <c r="T8" s="23"/>
      <c r="U8" s="23"/>
      <c r="V8" s="23"/>
      <c r="W8" s="23">
        <v>95468180</v>
      </c>
      <c r="X8" s="23">
        <v>80245623</v>
      </c>
      <c r="Y8" s="23">
        <v>15222557</v>
      </c>
      <c r="Z8" s="24">
        <v>18.97</v>
      </c>
      <c r="AA8" s="25">
        <v>19738052</v>
      </c>
    </row>
    <row r="9" spans="1:27" ht="12.75">
      <c r="A9" s="26" t="s">
        <v>36</v>
      </c>
      <c r="B9" s="20"/>
      <c r="C9" s="21">
        <v>52443722</v>
      </c>
      <c r="D9" s="21"/>
      <c r="E9" s="22">
        <v>72660210</v>
      </c>
      <c r="F9" s="23">
        <v>73050210</v>
      </c>
      <c r="G9" s="23">
        <v>14399000</v>
      </c>
      <c r="H9" s="23"/>
      <c r="I9" s="23">
        <v>2193098</v>
      </c>
      <c r="J9" s="23">
        <v>16592098</v>
      </c>
      <c r="K9" s="23">
        <v>3220563</v>
      </c>
      <c r="L9" s="23">
        <v>3915758</v>
      </c>
      <c r="M9" s="23">
        <v>3223115</v>
      </c>
      <c r="N9" s="23">
        <v>10359436</v>
      </c>
      <c r="O9" s="23">
        <v>6653807</v>
      </c>
      <c r="P9" s="23">
        <v>1021611</v>
      </c>
      <c r="Q9" s="23">
        <v>21752492</v>
      </c>
      <c r="R9" s="23">
        <v>29427910</v>
      </c>
      <c r="S9" s="23"/>
      <c r="T9" s="23"/>
      <c r="U9" s="23"/>
      <c r="V9" s="23"/>
      <c r="W9" s="23">
        <v>56379444</v>
      </c>
      <c r="X9" s="23">
        <v>48137383</v>
      </c>
      <c r="Y9" s="23">
        <v>8242061</v>
      </c>
      <c r="Z9" s="24">
        <v>17.12</v>
      </c>
      <c r="AA9" s="25">
        <v>73050210</v>
      </c>
    </row>
    <row r="10" spans="1:27" ht="12.75">
      <c r="A10" s="26" t="s">
        <v>37</v>
      </c>
      <c r="B10" s="20"/>
      <c r="C10" s="21">
        <v>59636825</v>
      </c>
      <c r="D10" s="21"/>
      <c r="E10" s="22">
        <v>43374290</v>
      </c>
      <c r="F10" s="23">
        <v>44574290</v>
      </c>
      <c r="G10" s="23"/>
      <c r="H10" s="23"/>
      <c r="I10" s="23">
        <v>3723874</v>
      </c>
      <c r="J10" s="23">
        <v>3723874</v>
      </c>
      <c r="K10" s="23">
        <v>9635205</v>
      </c>
      <c r="L10" s="23">
        <v>5171358</v>
      </c>
      <c r="M10" s="23"/>
      <c r="N10" s="23">
        <v>14806563</v>
      </c>
      <c r="O10" s="23">
        <v>14590010</v>
      </c>
      <c r="P10" s="23">
        <v>1933341</v>
      </c>
      <c r="Q10" s="23"/>
      <c r="R10" s="23">
        <v>16523351</v>
      </c>
      <c r="S10" s="23"/>
      <c r="T10" s="23"/>
      <c r="U10" s="23"/>
      <c r="V10" s="23"/>
      <c r="W10" s="23">
        <v>35053788</v>
      </c>
      <c r="X10" s="23">
        <v>41795305</v>
      </c>
      <c r="Y10" s="23">
        <v>-6741517</v>
      </c>
      <c r="Z10" s="24">
        <v>-16.13</v>
      </c>
      <c r="AA10" s="25">
        <v>44574290</v>
      </c>
    </row>
    <row r="11" spans="1:27" ht="12.75">
      <c r="A11" s="26" t="s">
        <v>38</v>
      </c>
      <c r="B11" s="20"/>
      <c r="C11" s="21">
        <v>13671604</v>
      </c>
      <c r="D11" s="21"/>
      <c r="E11" s="22">
        <v>6392566</v>
      </c>
      <c r="F11" s="23">
        <v>6392562</v>
      </c>
      <c r="G11" s="23">
        <v>1289532</v>
      </c>
      <c r="H11" s="23">
        <v>1012440</v>
      </c>
      <c r="I11" s="23">
        <v>3204408</v>
      </c>
      <c r="J11" s="23">
        <v>5506380</v>
      </c>
      <c r="K11" s="23">
        <v>1010237</v>
      </c>
      <c r="L11" s="23">
        <v>-3703520</v>
      </c>
      <c r="M11" s="23">
        <v>1322938</v>
      </c>
      <c r="N11" s="23">
        <v>-1370345</v>
      </c>
      <c r="O11" s="23">
        <v>1783128</v>
      </c>
      <c r="P11" s="23">
        <v>1682402</v>
      </c>
      <c r="Q11" s="23">
        <v>1799868</v>
      </c>
      <c r="R11" s="23">
        <v>5265398</v>
      </c>
      <c r="S11" s="23"/>
      <c r="T11" s="23"/>
      <c r="U11" s="23"/>
      <c r="V11" s="23"/>
      <c r="W11" s="23">
        <v>9401433</v>
      </c>
      <c r="X11" s="23">
        <v>6790489</v>
      </c>
      <c r="Y11" s="23">
        <v>2610944</v>
      </c>
      <c r="Z11" s="24">
        <v>38.45</v>
      </c>
      <c r="AA11" s="25">
        <v>6392562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-257019982</v>
      </c>
      <c r="D14" s="21"/>
      <c r="E14" s="22">
        <v>-334845226</v>
      </c>
      <c r="F14" s="23">
        <v>-335618793</v>
      </c>
      <c r="G14" s="23">
        <v>-43708325</v>
      </c>
      <c r="H14" s="23">
        <v>-26178479</v>
      </c>
      <c r="I14" s="23">
        <v>-37650624</v>
      </c>
      <c r="J14" s="23">
        <v>-107537428</v>
      </c>
      <c r="K14" s="23">
        <v>-24674058</v>
      </c>
      <c r="L14" s="23">
        <v>-38133608</v>
      </c>
      <c r="M14" s="23">
        <v>-29720093</v>
      </c>
      <c r="N14" s="23">
        <v>-92527759</v>
      </c>
      <c r="O14" s="23">
        <v>-31542680</v>
      </c>
      <c r="P14" s="23">
        <v>-24700767</v>
      </c>
      <c r="Q14" s="23">
        <v>-29370079</v>
      </c>
      <c r="R14" s="23">
        <v>-85613526</v>
      </c>
      <c r="S14" s="23"/>
      <c r="T14" s="23"/>
      <c r="U14" s="23"/>
      <c r="V14" s="23"/>
      <c r="W14" s="23">
        <v>-285678713</v>
      </c>
      <c r="X14" s="23">
        <v>-285758776</v>
      </c>
      <c r="Y14" s="23">
        <v>80063</v>
      </c>
      <c r="Z14" s="24">
        <v>-0.03</v>
      </c>
      <c r="AA14" s="25">
        <v>-335618793</v>
      </c>
    </row>
    <row r="15" spans="1:27" ht="12.75">
      <c r="A15" s="26" t="s">
        <v>42</v>
      </c>
      <c r="B15" s="20"/>
      <c r="C15" s="21">
        <v>-13694690</v>
      </c>
      <c r="D15" s="21"/>
      <c r="E15" s="22">
        <v>-17789306</v>
      </c>
      <c r="F15" s="23">
        <v>-17972306</v>
      </c>
      <c r="G15" s="23"/>
      <c r="H15" s="23"/>
      <c r="I15" s="23"/>
      <c r="J15" s="23"/>
      <c r="K15" s="23"/>
      <c r="L15" s="23"/>
      <c r="M15" s="23">
        <v>-6361198</v>
      </c>
      <c r="N15" s="23">
        <v>-6361198</v>
      </c>
      <c r="O15" s="23"/>
      <c r="P15" s="23"/>
      <c r="Q15" s="23"/>
      <c r="R15" s="23"/>
      <c r="S15" s="23"/>
      <c r="T15" s="23"/>
      <c r="U15" s="23"/>
      <c r="V15" s="23"/>
      <c r="W15" s="23">
        <v>-6361198</v>
      </c>
      <c r="X15" s="23">
        <v>-6361198</v>
      </c>
      <c r="Y15" s="23"/>
      <c r="Z15" s="24"/>
      <c r="AA15" s="25">
        <v>-17972306</v>
      </c>
    </row>
    <row r="16" spans="1:27" ht="12.75">
      <c r="A16" s="26" t="s">
        <v>43</v>
      </c>
      <c r="B16" s="20"/>
      <c r="C16" s="21">
        <v>-514532</v>
      </c>
      <c r="D16" s="21"/>
      <c r="E16" s="22">
        <v>-817830</v>
      </c>
      <c r="F16" s="23">
        <v>-886400</v>
      </c>
      <c r="G16" s="23">
        <v>-44674</v>
      </c>
      <c r="H16" s="23">
        <v>-11800</v>
      </c>
      <c r="I16" s="23">
        <v>-31910</v>
      </c>
      <c r="J16" s="23">
        <v>-88384</v>
      </c>
      <c r="K16" s="23">
        <v>-32244</v>
      </c>
      <c r="L16" s="23">
        <v>-205566</v>
      </c>
      <c r="M16" s="23">
        <v>-110746</v>
      </c>
      <c r="N16" s="23">
        <v>-348556</v>
      </c>
      <c r="O16" s="23">
        <v>-14000</v>
      </c>
      <c r="P16" s="23">
        <v>-140461</v>
      </c>
      <c r="Q16" s="23">
        <v>-36123</v>
      </c>
      <c r="R16" s="23">
        <v>-190584</v>
      </c>
      <c r="S16" s="23"/>
      <c r="T16" s="23"/>
      <c r="U16" s="23"/>
      <c r="V16" s="23"/>
      <c r="W16" s="23">
        <v>-627524</v>
      </c>
      <c r="X16" s="23">
        <v>-450940</v>
      </c>
      <c r="Y16" s="23">
        <v>-176584</v>
      </c>
      <c r="Z16" s="24">
        <v>39.16</v>
      </c>
      <c r="AA16" s="25">
        <v>-886400</v>
      </c>
    </row>
    <row r="17" spans="1:27" ht="12.75">
      <c r="A17" s="27" t="s">
        <v>44</v>
      </c>
      <c r="B17" s="28"/>
      <c r="C17" s="29">
        <f aca="true" t="shared" si="0" ref="C17:Y17">SUM(C6:C16)</f>
        <v>115927657</v>
      </c>
      <c r="D17" s="29">
        <f>SUM(D6:D16)</f>
        <v>0</v>
      </c>
      <c r="E17" s="30">
        <f t="shared" si="0"/>
        <v>48882942</v>
      </c>
      <c r="F17" s="31">
        <f t="shared" si="0"/>
        <v>49447795</v>
      </c>
      <c r="G17" s="31">
        <f t="shared" si="0"/>
        <v>1443773</v>
      </c>
      <c r="H17" s="31">
        <f t="shared" si="0"/>
        <v>6552875</v>
      </c>
      <c r="I17" s="31">
        <f t="shared" si="0"/>
        <v>36546950</v>
      </c>
      <c r="J17" s="31">
        <f t="shared" si="0"/>
        <v>44543598</v>
      </c>
      <c r="K17" s="31">
        <f t="shared" si="0"/>
        <v>9107559</v>
      </c>
      <c r="L17" s="31">
        <f t="shared" si="0"/>
        <v>3853987</v>
      </c>
      <c r="M17" s="31">
        <f t="shared" si="0"/>
        <v>-1721753</v>
      </c>
      <c r="N17" s="31">
        <f t="shared" si="0"/>
        <v>11239793</v>
      </c>
      <c r="O17" s="31">
        <f t="shared" si="0"/>
        <v>6551079</v>
      </c>
      <c r="P17" s="31">
        <f t="shared" si="0"/>
        <v>10650324</v>
      </c>
      <c r="Q17" s="31">
        <f t="shared" si="0"/>
        <v>25805183</v>
      </c>
      <c r="R17" s="31">
        <f t="shared" si="0"/>
        <v>43006586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98789977</v>
      </c>
      <c r="X17" s="31">
        <f t="shared" si="0"/>
        <v>78354029</v>
      </c>
      <c r="Y17" s="31">
        <f t="shared" si="0"/>
        <v>20435948</v>
      </c>
      <c r="Z17" s="32">
        <f>+IF(X17&lt;&gt;0,+(Y17/X17)*100,0)</f>
        <v>26.081553508882106</v>
      </c>
      <c r="AA17" s="33">
        <f>SUM(AA6:AA16)</f>
        <v>49447795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656579</v>
      </c>
      <c r="D21" s="21"/>
      <c r="E21" s="22">
        <v>5000000</v>
      </c>
      <c r="F21" s="23">
        <v>500000</v>
      </c>
      <c r="G21" s="40"/>
      <c r="H21" s="40"/>
      <c r="I21" s="40"/>
      <c r="J21" s="23"/>
      <c r="K21" s="40"/>
      <c r="L21" s="40"/>
      <c r="M21" s="23">
        <v>24950</v>
      </c>
      <c r="N21" s="40">
        <v>24950</v>
      </c>
      <c r="O21" s="40"/>
      <c r="P21" s="40"/>
      <c r="Q21" s="23"/>
      <c r="R21" s="40"/>
      <c r="S21" s="40"/>
      <c r="T21" s="23"/>
      <c r="U21" s="40"/>
      <c r="V21" s="40"/>
      <c r="W21" s="40">
        <v>24950</v>
      </c>
      <c r="X21" s="23">
        <v>24950</v>
      </c>
      <c r="Y21" s="40"/>
      <c r="Z21" s="41"/>
      <c r="AA21" s="42">
        <v>500000</v>
      </c>
    </row>
    <row r="22" spans="1:27" ht="12.75">
      <c r="A22" s="26" t="s">
        <v>47</v>
      </c>
      <c r="B22" s="20"/>
      <c r="C22" s="21">
        <v>44034</v>
      </c>
      <c r="D22" s="21"/>
      <c r="E22" s="43">
        <v>2000</v>
      </c>
      <c r="F22" s="40">
        <v>2000</v>
      </c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>
        <v>2000</v>
      </c>
    </row>
    <row r="23" spans="1:27" ht="12.75">
      <c r="A23" s="26" t="s">
        <v>48</v>
      </c>
      <c r="B23" s="20"/>
      <c r="C23" s="44">
        <v>1359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-78676538</v>
      </c>
      <c r="D26" s="21"/>
      <c r="E26" s="22">
        <v>-158542361</v>
      </c>
      <c r="F26" s="23">
        <v>-156922377</v>
      </c>
      <c r="G26" s="23">
        <v>-2078147</v>
      </c>
      <c r="H26" s="23">
        <v>-3190939</v>
      </c>
      <c r="I26" s="23">
        <v>-15336664</v>
      </c>
      <c r="J26" s="23">
        <v>-20605750</v>
      </c>
      <c r="K26" s="23">
        <v>-8746389</v>
      </c>
      <c r="L26" s="23">
        <v>-8264415</v>
      </c>
      <c r="M26" s="23">
        <v>-11854695</v>
      </c>
      <c r="N26" s="23">
        <v>-28865499</v>
      </c>
      <c r="O26" s="23">
        <v>-2260276</v>
      </c>
      <c r="P26" s="23">
        <v>-5113592</v>
      </c>
      <c r="Q26" s="23">
        <v>-11000535</v>
      </c>
      <c r="R26" s="23">
        <v>-18374403</v>
      </c>
      <c r="S26" s="23"/>
      <c r="T26" s="23"/>
      <c r="U26" s="23"/>
      <c r="V26" s="23"/>
      <c r="W26" s="23">
        <v>-67845652</v>
      </c>
      <c r="X26" s="23">
        <v>-88502783</v>
      </c>
      <c r="Y26" s="23">
        <v>20657131</v>
      </c>
      <c r="Z26" s="24">
        <v>-23.34</v>
      </c>
      <c r="AA26" s="25">
        <v>-156922377</v>
      </c>
    </row>
    <row r="27" spans="1:27" ht="12.75">
      <c r="A27" s="27" t="s">
        <v>51</v>
      </c>
      <c r="B27" s="28"/>
      <c r="C27" s="29">
        <f aca="true" t="shared" si="1" ref="C27:Y27">SUM(C21:C26)</f>
        <v>-77974566</v>
      </c>
      <c r="D27" s="29">
        <f>SUM(D21:D26)</f>
        <v>0</v>
      </c>
      <c r="E27" s="30">
        <f t="shared" si="1"/>
        <v>-153540361</v>
      </c>
      <c r="F27" s="31">
        <f t="shared" si="1"/>
        <v>-156420377</v>
      </c>
      <c r="G27" s="31">
        <f t="shared" si="1"/>
        <v>-2078147</v>
      </c>
      <c r="H27" s="31">
        <f t="shared" si="1"/>
        <v>-3190939</v>
      </c>
      <c r="I27" s="31">
        <f t="shared" si="1"/>
        <v>-15336664</v>
      </c>
      <c r="J27" s="31">
        <f t="shared" si="1"/>
        <v>-20605750</v>
      </c>
      <c r="K27" s="31">
        <f t="shared" si="1"/>
        <v>-8746389</v>
      </c>
      <c r="L27" s="31">
        <f t="shared" si="1"/>
        <v>-8264415</v>
      </c>
      <c r="M27" s="31">
        <f t="shared" si="1"/>
        <v>-11829745</v>
      </c>
      <c r="N27" s="31">
        <f t="shared" si="1"/>
        <v>-28840549</v>
      </c>
      <c r="O27" s="31">
        <f t="shared" si="1"/>
        <v>-2260276</v>
      </c>
      <c r="P27" s="31">
        <f t="shared" si="1"/>
        <v>-5113592</v>
      </c>
      <c r="Q27" s="31">
        <f t="shared" si="1"/>
        <v>-11000535</v>
      </c>
      <c r="R27" s="31">
        <f t="shared" si="1"/>
        <v>-18374403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-67820702</v>
      </c>
      <c r="X27" s="31">
        <f t="shared" si="1"/>
        <v>-88477833</v>
      </c>
      <c r="Y27" s="31">
        <f t="shared" si="1"/>
        <v>20657131</v>
      </c>
      <c r="Z27" s="32">
        <f>+IF(X27&lt;&gt;0,+(Y27/X27)*100,0)</f>
        <v>-23.347238850210086</v>
      </c>
      <c r="AA27" s="33">
        <f>SUM(AA21:AA26)</f>
        <v>-156420377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43000000</v>
      </c>
      <c r="D32" s="21"/>
      <c r="E32" s="22">
        <v>45846900</v>
      </c>
      <c r="F32" s="23">
        <v>49732801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>
        <v>49732801</v>
      </c>
    </row>
    <row r="33" spans="1:27" ht="12.75">
      <c r="A33" s="26" t="s">
        <v>55</v>
      </c>
      <c r="B33" s="20"/>
      <c r="C33" s="21">
        <v>671815</v>
      </c>
      <c r="D33" s="21"/>
      <c r="E33" s="22">
        <v>187091</v>
      </c>
      <c r="F33" s="23">
        <v>187091</v>
      </c>
      <c r="G33" s="23">
        <v>63487</v>
      </c>
      <c r="H33" s="40">
        <v>52594</v>
      </c>
      <c r="I33" s="40">
        <v>46727</v>
      </c>
      <c r="J33" s="40">
        <v>162808</v>
      </c>
      <c r="K33" s="23">
        <v>81038</v>
      </c>
      <c r="L33" s="23">
        <v>55164</v>
      </c>
      <c r="M33" s="23">
        <v>219986</v>
      </c>
      <c r="N33" s="23">
        <v>356188</v>
      </c>
      <c r="O33" s="40">
        <v>34504</v>
      </c>
      <c r="P33" s="40">
        <v>-42366</v>
      </c>
      <c r="Q33" s="40">
        <v>55560</v>
      </c>
      <c r="R33" s="23">
        <v>47698</v>
      </c>
      <c r="S33" s="23"/>
      <c r="T33" s="23"/>
      <c r="U33" s="23"/>
      <c r="V33" s="40"/>
      <c r="W33" s="40">
        <v>566694</v>
      </c>
      <c r="X33" s="40">
        <v>553500</v>
      </c>
      <c r="Y33" s="23">
        <v>13194</v>
      </c>
      <c r="Z33" s="24">
        <v>2.38</v>
      </c>
      <c r="AA33" s="25">
        <v>187091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-11539359</v>
      </c>
      <c r="D35" s="21"/>
      <c r="E35" s="22">
        <v>-15687188</v>
      </c>
      <c r="F35" s="23">
        <v>-15687188</v>
      </c>
      <c r="G35" s="23"/>
      <c r="H35" s="23"/>
      <c r="I35" s="23"/>
      <c r="J35" s="23"/>
      <c r="K35" s="23"/>
      <c r="L35" s="23"/>
      <c r="M35" s="23">
        <v>-7069411</v>
      </c>
      <c r="N35" s="23">
        <v>-7069411</v>
      </c>
      <c r="O35" s="23">
        <v>-1728994</v>
      </c>
      <c r="P35" s="23"/>
      <c r="Q35" s="23"/>
      <c r="R35" s="23">
        <v>-1728994</v>
      </c>
      <c r="S35" s="23"/>
      <c r="T35" s="23"/>
      <c r="U35" s="23"/>
      <c r="V35" s="23"/>
      <c r="W35" s="23">
        <v>-8798405</v>
      </c>
      <c r="X35" s="23">
        <v>-8798405</v>
      </c>
      <c r="Y35" s="23"/>
      <c r="Z35" s="24"/>
      <c r="AA35" s="25">
        <v>-15687188</v>
      </c>
    </row>
    <row r="36" spans="1:27" ht="12.75">
      <c r="A36" s="27" t="s">
        <v>57</v>
      </c>
      <c r="B36" s="28"/>
      <c r="C36" s="29">
        <f aca="true" t="shared" si="2" ref="C36:Y36">SUM(C31:C35)</f>
        <v>32132456</v>
      </c>
      <c r="D36" s="29">
        <f>SUM(D31:D35)</f>
        <v>0</v>
      </c>
      <c r="E36" s="30">
        <f t="shared" si="2"/>
        <v>30346803</v>
      </c>
      <c r="F36" s="31">
        <f t="shared" si="2"/>
        <v>34232704</v>
      </c>
      <c r="G36" s="31">
        <f t="shared" si="2"/>
        <v>63487</v>
      </c>
      <c r="H36" s="31">
        <f t="shared" si="2"/>
        <v>52594</v>
      </c>
      <c r="I36" s="31">
        <f t="shared" si="2"/>
        <v>46727</v>
      </c>
      <c r="J36" s="31">
        <f t="shared" si="2"/>
        <v>162808</v>
      </c>
      <c r="K36" s="31">
        <f t="shared" si="2"/>
        <v>81038</v>
      </c>
      <c r="L36" s="31">
        <f t="shared" si="2"/>
        <v>55164</v>
      </c>
      <c r="M36" s="31">
        <f t="shared" si="2"/>
        <v>-6849425</v>
      </c>
      <c r="N36" s="31">
        <f t="shared" si="2"/>
        <v>-6713223</v>
      </c>
      <c r="O36" s="31">
        <f t="shared" si="2"/>
        <v>-1694490</v>
      </c>
      <c r="P36" s="31">
        <f t="shared" si="2"/>
        <v>-42366</v>
      </c>
      <c r="Q36" s="31">
        <f t="shared" si="2"/>
        <v>55560</v>
      </c>
      <c r="R36" s="31">
        <f t="shared" si="2"/>
        <v>-1681296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-8231711</v>
      </c>
      <c r="X36" s="31">
        <f t="shared" si="2"/>
        <v>-8244905</v>
      </c>
      <c r="Y36" s="31">
        <f t="shared" si="2"/>
        <v>13194</v>
      </c>
      <c r="Z36" s="32">
        <f>+IF(X36&lt;&gt;0,+(Y36/X36)*100,0)</f>
        <v>-0.1600261009678098</v>
      </c>
      <c r="AA36" s="33">
        <f>SUM(AA31:AA35)</f>
        <v>34232704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70085547</v>
      </c>
      <c r="D38" s="35">
        <f>+D17+D27+D36</f>
        <v>0</v>
      </c>
      <c r="E38" s="36">
        <f t="shared" si="3"/>
        <v>-74310616</v>
      </c>
      <c r="F38" s="37">
        <f t="shared" si="3"/>
        <v>-72739878</v>
      </c>
      <c r="G38" s="37">
        <f t="shared" si="3"/>
        <v>-570887</v>
      </c>
      <c r="H38" s="37">
        <f t="shared" si="3"/>
        <v>3414530</v>
      </c>
      <c r="I38" s="37">
        <f t="shared" si="3"/>
        <v>21257013</v>
      </c>
      <c r="J38" s="37">
        <f t="shared" si="3"/>
        <v>24100656</v>
      </c>
      <c r="K38" s="37">
        <f t="shared" si="3"/>
        <v>442208</v>
      </c>
      <c r="L38" s="37">
        <f t="shared" si="3"/>
        <v>-4355264</v>
      </c>
      <c r="M38" s="37">
        <f t="shared" si="3"/>
        <v>-20400923</v>
      </c>
      <c r="N38" s="37">
        <f t="shared" si="3"/>
        <v>-24313979</v>
      </c>
      <c r="O38" s="37">
        <f t="shared" si="3"/>
        <v>2596313</v>
      </c>
      <c r="P38" s="37">
        <f t="shared" si="3"/>
        <v>5494366</v>
      </c>
      <c r="Q38" s="37">
        <f t="shared" si="3"/>
        <v>14860208</v>
      </c>
      <c r="R38" s="37">
        <f t="shared" si="3"/>
        <v>22950887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22737564</v>
      </c>
      <c r="X38" s="37">
        <f t="shared" si="3"/>
        <v>-18368709</v>
      </c>
      <c r="Y38" s="37">
        <f t="shared" si="3"/>
        <v>41106273</v>
      </c>
      <c r="Z38" s="38">
        <f>+IF(X38&lt;&gt;0,+(Y38/X38)*100,0)</f>
        <v>-223.78422457451964</v>
      </c>
      <c r="AA38" s="39">
        <f>+AA17+AA27+AA36</f>
        <v>-72739878</v>
      </c>
    </row>
    <row r="39" spans="1:27" ht="12.75">
      <c r="A39" s="26" t="s">
        <v>59</v>
      </c>
      <c r="B39" s="20"/>
      <c r="C39" s="35">
        <v>136699553</v>
      </c>
      <c r="D39" s="35"/>
      <c r="E39" s="36">
        <v>176606000</v>
      </c>
      <c r="F39" s="37">
        <v>206749295</v>
      </c>
      <c r="G39" s="37">
        <v>206785097</v>
      </c>
      <c r="H39" s="37">
        <v>206214210</v>
      </c>
      <c r="I39" s="37">
        <v>209628740</v>
      </c>
      <c r="J39" s="37">
        <v>206785097</v>
      </c>
      <c r="K39" s="37">
        <v>230885753</v>
      </c>
      <c r="L39" s="37">
        <v>231327961</v>
      </c>
      <c r="M39" s="37">
        <v>226972697</v>
      </c>
      <c r="N39" s="37">
        <v>230885753</v>
      </c>
      <c r="O39" s="37">
        <v>206571774</v>
      </c>
      <c r="P39" s="37">
        <v>209168087</v>
      </c>
      <c r="Q39" s="37">
        <v>214662453</v>
      </c>
      <c r="R39" s="37">
        <v>206571774</v>
      </c>
      <c r="S39" s="37"/>
      <c r="T39" s="37"/>
      <c r="U39" s="37"/>
      <c r="V39" s="37"/>
      <c r="W39" s="37">
        <v>206785097</v>
      </c>
      <c r="X39" s="37">
        <v>206749295</v>
      </c>
      <c r="Y39" s="37">
        <v>35802</v>
      </c>
      <c r="Z39" s="38">
        <v>0.02</v>
      </c>
      <c r="AA39" s="39">
        <v>206749295</v>
      </c>
    </row>
    <row r="40" spans="1:27" ht="12.75">
      <c r="A40" s="45" t="s">
        <v>60</v>
      </c>
      <c r="B40" s="46"/>
      <c r="C40" s="47">
        <v>206785100</v>
      </c>
      <c r="D40" s="47"/>
      <c r="E40" s="48">
        <v>102295383</v>
      </c>
      <c r="F40" s="49">
        <v>134009417</v>
      </c>
      <c r="G40" s="49">
        <v>206214210</v>
      </c>
      <c r="H40" s="49">
        <v>209628740</v>
      </c>
      <c r="I40" s="49">
        <v>230885753</v>
      </c>
      <c r="J40" s="49">
        <v>230885753</v>
      </c>
      <c r="K40" s="49">
        <v>231327961</v>
      </c>
      <c r="L40" s="49">
        <v>226972697</v>
      </c>
      <c r="M40" s="49">
        <v>206571774</v>
      </c>
      <c r="N40" s="49">
        <v>206571774</v>
      </c>
      <c r="O40" s="49">
        <v>209168087</v>
      </c>
      <c r="P40" s="49">
        <v>214662453</v>
      </c>
      <c r="Q40" s="49">
        <v>229522661</v>
      </c>
      <c r="R40" s="49">
        <v>229522661</v>
      </c>
      <c r="S40" s="49"/>
      <c r="T40" s="49"/>
      <c r="U40" s="49"/>
      <c r="V40" s="49"/>
      <c r="W40" s="49">
        <v>229522661</v>
      </c>
      <c r="X40" s="49">
        <v>188380586</v>
      </c>
      <c r="Y40" s="49">
        <v>41142075</v>
      </c>
      <c r="Z40" s="50">
        <v>21.84</v>
      </c>
      <c r="AA40" s="51">
        <v>134009417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95240114</v>
      </c>
      <c r="D6" s="21"/>
      <c r="E6" s="22">
        <v>101789359</v>
      </c>
      <c r="F6" s="23">
        <v>104671451</v>
      </c>
      <c r="G6" s="23">
        <v>103279584</v>
      </c>
      <c r="H6" s="23">
        <v>70466</v>
      </c>
      <c r="I6" s="23">
        <v>3717</v>
      </c>
      <c r="J6" s="23">
        <v>103353767</v>
      </c>
      <c r="K6" s="23">
        <v>-38492</v>
      </c>
      <c r="L6" s="23">
        <v>88700</v>
      </c>
      <c r="M6" s="23">
        <v>29086</v>
      </c>
      <c r="N6" s="23">
        <v>79294</v>
      </c>
      <c r="O6" s="23">
        <v>50807</v>
      </c>
      <c r="P6" s="23">
        <v>46673</v>
      </c>
      <c r="Q6" s="23">
        <v>171740</v>
      </c>
      <c r="R6" s="23">
        <v>269220</v>
      </c>
      <c r="S6" s="23"/>
      <c r="T6" s="23"/>
      <c r="U6" s="23"/>
      <c r="V6" s="23"/>
      <c r="W6" s="23">
        <v>103702281</v>
      </c>
      <c r="X6" s="23">
        <v>104482461</v>
      </c>
      <c r="Y6" s="23">
        <v>-780180</v>
      </c>
      <c r="Z6" s="24">
        <v>-0.75</v>
      </c>
      <c r="AA6" s="25">
        <v>104671451</v>
      </c>
    </row>
    <row r="7" spans="1:27" ht="12.75">
      <c r="A7" s="26" t="s">
        <v>34</v>
      </c>
      <c r="B7" s="20"/>
      <c r="C7" s="21">
        <v>545994776</v>
      </c>
      <c r="D7" s="21"/>
      <c r="E7" s="22">
        <v>540032245</v>
      </c>
      <c r="F7" s="23">
        <v>566511690</v>
      </c>
      <c r="G7" s="23">
        <v>129941431</v>
      </c>
      <c r="H7" s="23">
        <v>41282043</v>
      </c>
      <c r="I7" s="23">
        <v>38815385</v>
      </c>
      <c r="J7" s="23">
        <v>210038859</v>
      </c>
      <c r="K7" s="23">
        <v>38888990</v>
      </c>
      <c r="L7" s="23">
        <v>39643706</v>
      </c>
      <c r="M7" s="23">
        <v>42965079</v>
      </c>
      <c r="N7" s="23">
        <v>121497775</v>
      </c>
      <c r="O7" s="23">
        <v>44689995</v>
      </c>
      <c r="P7" s="23">
        <v>45368511</v>
      </c>
      <c r="Q7" s="23">
        <v>42018731</v>
      </c>
      <c r="R7" s="23">
        <v>132077237</v>
      </c>
      <c r="S7" s="23"/>
      <c r="T7" s="23"/>
      <c r="U7" s="23"/>
      <c r="V7" s="23"/>
      <c r="W7" s="23">
        <v>463613871</v>
      </c>
      <c r="X7" s="23">
        <v>449348096</v>
      </c>
      <c r="Y7" s="23">
        <v>14265775</v>
      </c>
      <c r="Z7" s="24">
        <v>3.17</v>
      </c>
      <c r="AA7" s="25">
        <v>566511690</v>
      </c>
    </row>
    <row r="8" spans="1:27" ht="12.75">
      <c r="A8" s="26" t="s">
        <v>35</v>
      </c>
      <c r="B8" s="20"/>
      <c r="C8" s="21">
        <v>59562951</v>
      </c>
      <c r="D8" s="21"/>
      <c r="E8" s="22">
        <v>23658363</v>
      </c>
      <c r="F8" s="23">
        <v>27424488</v>
      </c>
      <c r="G8" s="23">
        <v>27747075</v>
      </c>
      <c r="H8" s="23">
        <v>1969172</v>
      </c>
      <c r="I8" s="23">
        <v>2563970</v>
      </c>
      <c r="J8" s="23">
        <v>32280217</v>
      </c>
      <c r="K8" s="23">
        <v>1762638</v>
      </c>
      <c r="L8" s="23">
        <v>2657663</v>
      </c>
      <c r="M8" s="23">
        <v>1336876</v>
      </c>
      <c r="N8" s="23">
        <v>5757177</v>
      </c>
      <c r="O8" s="23">
        <v>2387425</v>
      </c>
      <c r="P8" s="23">
        <v>3587637</v>
      </c>
      <c r="Q8" s="23">
        <v>2966768</v>
      </c>
      <c r="R8" s="23">
        <v>8941830</v>
      </c>
      <c r="S8" s="23"/>
      <c r="T8" s="23"/>
      <c r="U8" s="23"/>
      <c r="V8" s="23"/>
      <c r="W8" s="23">
        <v>46979224</v>
      </c>
      <c r="X8" s="23">
        <v>17034113</v>
      </c>
      <c r="Y8" s="23">
        <v>29945111</v>
      </c>
      <c r="Z8" s="24">
        <v>175.79</v>
      </c>
      <c r="AA8" s="25">
        <v>27424488</v>
      </c>
    </row>
    <row r="9" spans="1:27" ht="12.75">
      <c r="A9" s="26" t="s">
        <v>36</v>
      </c>
      <c r="B9" s="20"/>
      <c r="C9" s="21">
        <v>85879854</v>
      </c>
      <c r="D9" s="21"/>
      <c r="E9" s="22">
        <v>129502340</v>
      </c>
      <c r="F9" s="23">
        <v>134836666</v>
      </c>
      <c r="G9" s="23">
        <v>7665</v>
      </c>
      <c r="H9" s="23">
        <v>41523</v>
      </c>
      <c r="I9" s="23">
        <v>34672128</v>
      </c>
      <c r="J9" s="23">
        <v>34721316</v>
      </c>
      <c r="K9" s="23">
        <v>2969491</v>
      </c>
      <c r="L9" s="23">
        <v>3915787</v>
      </c>
      <c r="M9" s="23">
        <v>26864231</v>
      </c>
      <c r="N9" s="23">
        <v>33749509</v>
      </c>
      <c r="O9" s="23">
        <v>3650084</v>
      </c>
      <c r="P9" s="23">
        <v>2452806</v>
      </c>
      <c r="Q9" s="23">
        <v>23222776</v>
      </c>
      <c r="R9" s="23">
        <v>29325666</v>
      </c>
      <c r="S9" s="23"/>
      <c r="T9" s="23"/>
      <c r="U9" s="23"/>
      <c r="V9" s="23"/>
      <c r="W9" s="23">
        <v>97796491</v>
      </c>
      <c r="X9" s="23">
        <v>89505889</v>
      </c>
      <c r="Y9" s="23">
        <v>8290602</v>
      </c>
      <c r="Z9" s="24">
        <v>9.26</v>
      </c>
      <c r="AA9" s="25">
        <v>134836666</v>
      </c>
    </row>
    <row r="10" spans="1:27" ht="12.75">
      <c r="A10" s="26" t="s">
        <v>37</v>
      </c>
      <c r="B10" s="20"/>
      <c r="C10" s="21">
        <v>53804028</v>
      </c>
      <c r="D10" s="21"/>
      <c r="E10" s="22">
        <v>36223334</v>
      </c>
      <c r="F10" s="23">
        <v>34053532</v>
      </c>
      <c r="G10" s="23"/>
      <c r="H10" s="23"/>
      <c r="I10" s="23">
        <v>3913136</v>
      </c>
      <c r="J10" s="23">
        <v>3913136</v>
      </c>
      <c r="K10" s="23">
        <v>1242464</v>
      </c>
      <c r="L10" s="23">
        <v>2265465</v>
      </c>
      <c r="M10" s="23">
        <v>3725400</v>
      </c>
      <c r="N10" s="23">
        <v>7233329</v>
      </c>
      <c r="O10" s="23">
        <v>1065218</v>
      </c>
      <c r="P10" s="23">
        <v>2193751</v>
      </c>
      <c r="Q10" s="23">
        <v>3654229</v>
      </c>
      <c r="R10" s="23">
        <v>6913198</v>
      </c>
      <c r="S10" s="23"/>
      <c r="T10" s="23"/>
      <c r="U10" s="23"/>
      <c r="V10" s="23"/>
      <c r="W10" s="23">
        <v>18059663</v>
      </c>
      <c r="X10" s="23">
        <v>22972637</v>
      </c>
      <c r="Y10" s="23">
        <v>-4912974</v>
      </c>
      <c r="Z10" s="24">
        <v>-21.39</v>
      </c>
      <c r="AA10" s="25">
        <v>34053532</v>
      </c>
    </row>
    <row r="11" spans="1:27" ht="12.75">
      <c r="A11" s="26" t="s">
        <v>38</v>
      </c>
      <c r="B11" s="20"/>
      <c r="C11" s="21">
        <v>29521047</v>
      </c>
      <c r="D11" s="21"/>
      <c r="E11" s="22">
        <v>26127320</v>
      </c>
      <c r="F11" s="23">
        <v>34419696</v>
      </c>
      <c r="G11" s="23">
        <v>2372045</v>
      </c>
      <c r="H11" s="23">
        <v>3011596</v>
      </c>
      <c r="I11" s="23">
        <v>2858510</v>
      </c>
      <c r="J11" s="23">
        <v>8242151</v>
      </c>
      <c r="K11" s="23">
        <v>3026985</v>
      </c>
      <c r="L11" s="23">
        <v>2870656</v>
      </c>
      <c r="M11" s="23">
        <v>3097743</v>
      </c>
      <c r="N11" s="23">
        <v>8995384</v>
      </c>
      <c r="O11" s="23">
        <v>3089529</v>
      </c>
      <c r="P11" s="23">
        <v>2829536</v>
      </c>
      <c r="Q11" s="23">
        <v>3128243</v>
      </c>
      <c r="R11" s="23">
        <v>9047308</v>
      </c>
      <c r="S11" s="23"/>
      <c r="T11" s="23"/>
      <c r="U11" s="23"/>
      <c r="V11" s="23"/>
      <c r="W11" s="23">
        <v>26284843</v>
      </c>
      <c r="X11" s="23">
        <v>25855884</v>
      </c>
      <c r="Y11" s="23">
        <v>428959</v>
      </c>
      <c r="Z11" s="24">
        <v>1.66</v>
      </c>
      <c r="AA11" s="25">
        <v>34419696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-705472342</v>
      </c>
      <c r="D14" s="21"/>
      <c r="E14" s="22">
        <v>-749435624</v>
      </c>
      <c r="F14" s="23">
        <v>-754374795</v>
      </c>
      <c r="G14" s="23">
        <v>-243625538</v>
      </c>
      <c r="H14" s="23">
        <v>-28058777</v>
      </c>
      <c r="I14" s="23">
        <v>-77751047</v>
      </c>
      <c r="J14" s="23">
        <v>-349435362</v>
      </c>
      <c r="K14" s="23">
        <v>-39721845</v>
      </c>
      <c r="L14" s="23">
        <v>-41569887</v>
      </c>
      <c r="M14" s="23">
        <v>-57359757</v>
      </c>
      <c r="N14" s="23">
        <v>-138651489</v>
      </c>
      <c r="O14" s="23">
        <v>-43036346</v>
      </c>
      <c r="P14" s="23">
        <v>-45347920</v>
      </c>
      <c r="Q14" s="23">
        <v>621300</v>
      </c>
      <c r="R14" s="23">
        <v>-87762966</v>
      </c>
      <c r="S14" s="23"/>
      <c r="T14" s="23"/>
      <c r="U14" s="23"/>
      <c r="V14" s="23"/>
      <c r="W14" s="23">
        <v>-575849817</v>
      </c>
      <c r="X14" s="23">
        <v>-533278284</v>
      </c>
      <c r="Y14" s="23">
        <v>-42571533</v>
      </c>
      <c r="Z14" s="24">
        <v>7.98</v>
      </c>
      <c r="AA14" s="25">
        <v>-754374795</v>
      </c>
    </row>
    <row r="15" spans="1:27" ht="12.75">
      <c r="A15" s="26" t="s">
        <v>42</v>
      </c>
      <c r="B15" s="20"/>
      <c r="C15" s="21">
        <v>-6236695</v>
      </c>
      <c r="D15" s="21"/>
      <c r="E15" s="22">
        <v>-3086058</v>
      </c>
      <c r="F15" s="23">
        <v>-3144771</v>
      </c>
      <c r="G15" s="23"/>
      <c r="H15" s="23"/>
      <c r="I15" s="23"/>
      <c r="J15" s="23"/>
      <c r="K15" s="23"/>
      <c r="L15" s="23"/>
      <c r="M15" s="23">
        <v>-1409240</v>
      </c>
      <c r="N15" s="23">
        <v>-1409240</v>
      </c>
      <c r="O15" s="23">
        <v>-58786</v>
      </c>
      <c r="P15" s="23"/>
      <c r="Q15" s="23"/>
      <c r="R15" s="23">
        <v>-58786</v>
      </c>
      <c r="S15" s="23"/>
      <c r="T15" s="23"/>
      <c r="U15" s="23"/>
      <c r="V15" s="23"/>
      <c r="W15" s="23">
        <v>-1468026</v>
      </c>
      <c r="X15" s="23">
        <v>-512219</v>
      </c>
      <c r="Y15" s="23">
        <v>-955807</v>
      </c>
      <c r="Z15" s="24">
        <v>186.6</v>
      </c>
      <c r="AA15" s="25">
        <v>-3144771</v>
      </c>
    </row>
    <row r="16" spans="1:27" ht="12.75">
      <c r="A16" s="26" t="s">
        <v>43</v>
      </c>
      <c r="B16" s="20"/>
      <c r="C16" s="21">
        <v>-1164351</v>
      </c>
      <c r="D16" s="21"/>
      <c r="E16" s="22">
        <v>-1319999</v>
      </c>
      <c r="F16" s="23">
        <v>-1322000</v>
      </c>
      <c r="G16" s="23">
        <v>-220154</v>
      </c>
      <c r="H16" s="23">
        <v>-20154</v>
      </c>
      <c r="I16" s="23">
        <v>-20154</v>
      </c>
      <c r="J16" s="23">
        <v>-260462</v>
      </c>
      <c r="K16" s="23">
        <v>-220154</v>
      </c>
      <c r="L16" s="23">
        <v>-20154</v>
      </c>
      <c r="M16" s="23">
        <v>-121098</v>
      </c>
      <c r="N16" s="23">
        <v>-361406</v>
      </c>
      <c r="O16" s="23">
        <v>-220154</v>
      </c>
      <c r="P16" s="23">
        <v>-20154</v>
      </c>
      <c r="Q16" s="23">
        <v>-20154</v>
      </c>
      <c r="R16" s="23">
        <v>-260462</v>
      </c>
      <c r="S16" s="23"/>
      <c r="T16" s="23"/>
      <c r="U16" s="23"/>
      <c r="V16" s="23"/>
      <c r="W16" s="23">
        <v>-882330</v>
      </c>
      <c r="X16" s="23">
        <v>-994418</v>
      </c>
      <c r="Y16" s="23">
        <v>112088</v>
      </c>
      <c r="Z16" s="24">
        <v>-11.27</v>
      </c>
      <c r="AA16" s="25">
        <v>-1322000</v>
      </c>
    </row>
    <row r="17" spans="1:27" ht="12.75">
      <c r="A17" s="27" t="s">
        <v>44</v>
      </c>
      <c r="B17" s="28"/>
      <c r="C17" s="29">
        <f aca="true" t="shared" si="0" ref="C17:Y17">SUM(C6:C16)</f>
        <v>157129382</v>
      </c>
      <c r="D17" s="29">
        <f>SUM(D6:D16)</f>
        <v>0</v>
      </c>
      <c r="E17" s="30">
        <f t="shared" si="0"/>
        <v>103491280</v>
      </c>
      <c r="F17" s="31">
        <f t="shared" si="0"/>
        <v>143075957</v>
      </c>
      <c r="G17" s="31">
        <f t="shared" si="0"/>
        <v>19502108</v>
      </c>
      <c r="H17" s="31">
        <f t="shared" si="0"/>
        <v>18295869</v>
      </c>
      <c r="I17" s="31">
        <f t="shared" si="0"/>
        <v>5055645</v>
      </c>
      <c r="J17" s="31">
        <f t="shared" si="0"/>
        <v>42853622</v>
      </c>
      <c r="K17" s="31">
        <f t="shared" si="0"/>
        <v>7910077</v>
      </c>
      <c r="L17" s="31">
        <f t="shared" si="0"/>
        <v>9851936</v>
      </c>
      <c r="M17" s="31">
        <f t="shared" si="0"/>
        <v>19128320</v>
      </c>
      <c r="N17" s="31">
        <f t="shared" si="0"/>
        <v>36890333</v>
      </c>
      <c r="O17" s="31">
        <f t="shared" si="0"/>
        <v>11617772</v>
      </c>
      <c r="P17" s="31">
        <f t="shared" si="0"/>
        <v>11110840</v>
      </c>
      <c r="Q17" s="31">
        <f t="shared" si="0"/>
        <v>75763633</v>
      </c>
      <c r="R17" s="31">
        <f t="shared" si="0"/>
        <v>98492245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178236200</v>
      </c>
      <c r="X17" s="31">
        <f t="shared" si="0"/>
        <v>174414159</v>
      </c>
      <c r="Y17" s="31">
        <f t="shared" si="0"/>
        <v>3822041</v>
      </c>
      <c r="Z17" s="32">
        <f>+IF(X17&lt;&gt;0,+(Y17/X17)*100,0)</f>
        <v>2.1913593609106012</v>
      </c>
      <c r="AA17" s="33">
        <f>SUM(AA6:AA16)</f>
        <v>143075957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6283773</v>
      </c>
      <c r="D21" s="21"/>
      <c r="E21" s="22">
        <v>1236399</v>
      </c>
      <c r="F21" s="23">
        <v>2074998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>
        <v>113170</v>
      </c>
      <c r="R21" s="40">
        <v>113170</v>
      </c>
      <c r="S21" s="40"/>
      <c r="T21" s="23"/>
      <c r="U21" s="40"/>
      <c r="V21" s="40"/>
      <c r="W21" s="40">
        <v>113170</v>
      </c>
      <c r="X21" s="23">
        <v>1415213</v>
      </c>
      <c r="Y21" s="40">
        <v>-1302043</v>
      </c>
      <c r="Z21" s="41">
        <v>-92</v>
      </c>
      <c r="AA21" s="42">
        <v>2074998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281957</v>
      </c>
      <c r="D23" s="44"/>
      <c r="E23" s="22">
        <v>99996</v>
      </c>
      <c r="F23" s="23">
        <v>99996</v>
      </c>
      <c r="G23" s="40">
        <v>595</v>
      </c>
      <c r="H23" s="40">
        <v>-1003819</v>
      </c>
      <c r="I23" s="40">
        <v>10342</v>
      </c>
      <c r="J23" s="23">
        <v>-992882</v>
      </c>
      <c r="K23" s="40">
        <v>16777</v>
      </c>
      <c r="L23" s="40">
        <v>51577</v>
      </c>
      <c r="M23" s="23">
        <v>17069</v>
      </c>
      <c r="N23" s="40">
        <v>85423</v>
      </c>
      <c r="O23" s="40">
        <v>24864</v>
      </c>
      <c r="P23" s="40">
        <v>11054</v>
      </c>
      <c r="Q23" s="23">
        <v>10014</v>
      </c>
      <c r="R23" s="40">
        <v>45932</v>
      </c>
      <c r="S23" s="40"/>
      <c r="T23" s="23"/>
      <c r="U23" s="40"/>
      <c r="V23" s="40"/>
      <c r="W23" s="40">
        <v>-861527</v>
      </c>
      <c r="X23" s="23">
        <v>74997</v>
      </c>
      <c r="Y23" s="40">
        <v>-936524</v>
      </c>
      <c r="Z23" s="41">
        <v>-1248.75</v>
      </c>
      <c r="AA23" s="42">
        <v>99996</v>
      </c>
    </row>
    <row r="24" spans="1:27" ht="12.75">
      <c r="A24" s="26" t="s">
        <v>49</v>
      </c>
      <c r="B24" s="20"/>
      <c r="C24" s="21"/>
      <c r="D24" s="21"/>
      <c r="E24" s="22">
        <v>-12000000</v>
      </c>
      <c r="F24" s="23">
        <v>-12000000</v>
      </c>
      <c r="G24" s="23"/>
      <c r="H24" s="23">
        <v>-2000000</v>
      </c>
      <c r="I24" s="23">
        <v>-1000000</v>
      </c>
      <c r="J24" s="23">
        <v>-3000000</v>
      </c>
      <c r="K24" s="23">
        <v>-1000000</v>
      </c>
      <c r="L24" s="23">
        <v>-1000000</v>
      </c>
      <c r="M24" s="23">
        <v>-1000000</v>
      </c>
      <c r="N24" s="23">
        <v>-3000000</v>
      </c>
      <c r="O24" s="23">
        <v>-1000000</v>
      </c>
      <c r="P24" s="23">
        <v>-1000000</v>
      </c>
      <c r="Q24" s="23">
        <v>-1000000</v>
      </c>
      <c r="R24" s="23">
        <v>-3000000</v>
      </c>
      <c r="S24" s="23"/>
      <c r="T24" s="23"/>
      <c r="U24" s="23"/>
      <c r="V24" s="23"/>
      <c r="W24" s="23">
        <v>-9000000</v>
      </c>
      <c r="X24" s="23">
        <v>-9000000</v>
      </c>
      <c r="Y24" s="23"/>
      <c r="Z24" s="24"/>
      <c r="AA24" s="25">
        <v>-12000000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-147023268</v>
      </c>
      <c r="D26" s="21"/>
      <c r="E26" s="22">
        <v>-148066165</v>
      </c>
      <c r="F26" s="23">
        <v>-150402318</v>
      </c>
      <c r="G26" s="23">
        <v>-1371782</v>
      </c>
      <c r="H26" s="23">
        <v>-4529395</v>
      </c>
      <c r="I26" s="23">
        <v>-8597101</v>
      </c>
      <c r="J26" s="23">
        <v>-14498278</v>
      </c>
      <c r="K26" s="23">
        <v>-6999784</v>
      </c>
      <c r="L26" s="23">
        <v>-9732481</v>
      </c>
      <c r="M26" s="23">
        <v>-10675144</v>
      </c>
      <c r="N26" s="23">
        <v>-27407409</v>
      </c>
      <c r="O26" s="23">
        <v>-4081608</v>
      </c>
      <c r="P26" s="23">
        <v>-8834197</v>
      </c>
      <c r="Q26" s="23">
        <v>-13155157</v>
      </c>
      <c r="R26" s="23">
        <v>-26070962</v>
      </c>
      <c r="S26" s="23"/>
      <c r="T26" s="23"/>
      <c r="U26" s="23"/>
      <c r="V26" s="23"/>
      <c r="W26" s="23">
        <v>-67976649</v>
      </c>
      <c r="X26" s="23">
        <v>-82251745</v>
      </c>
      <c r="Y26" s="23">
        <v>14275096</v>
      </c>
      <c r="Z26" s="24">
        <v>-17.36</v>
      </c>
      <c r="AA26" s="25">
        <v>-150402318</v>
      </c>
    </row>
    <row r="27" spans="1:27" ht="12.75">
      <c r="A27" s="27" t="s">
        <v>51</v>
      </c>
      <c r="B27" s="28"/>
      <c r="C27" s="29">
        <f aca="true" t="shared" si="1" ref="C27:Y27">SUM(C21:C26)</f>
        <v>-140457538</v>
      </c>
      <c r="D27" s="29">
        <f>SUM(D21:D26)</f>
        <v>0</v>
      </c>
      <c r="E27" s="30">
        <f t="shared" si="1"/>
        <v>-158729770</v>
      </c>
      <c r="F27" s="31">
        <f t="shared" si="1"/>
        <v>-160227324</v>
      </c>
      <c r="G27" s="31">
        <f t="shared" si="1"/>
        <v>-1371187</v>
      </c>
      <c r="H27" s="31">
        <f t="shared" si="1"/>
        <v>-7533214</v>
      </c>
      <c r="I27" s="31">
        <f t="shared" si="1"/>
        <v>-9586759</v>
      </c>
      <c r="J27" s="31">
        <f t="shared" si="1"/>
        <v>-18491160</v>
      </c>
      <c r="K27" s="31">
        <f t="shared" si="1"/>
        <v>-7983007</v>
      </c>
      <c r="L27" s="31">
        <f t="shared" si="1"/>
        <v>-10680904</v>
      </c>
      <c r="M27" s="31">
        <f t="shared" si="1"/>
        <v>-11658075</v>
      </c>
      <c r="N27" s="31">
        <f t="shared" si="1"/>
        <v>-30321986</v>
      </c>
      <c r="O27" s="31">
        <f t="shared" si="1"/>
        <v>-5056744</v>
      </c>
      <c r="P27" s="31">
        <f t="shared" si="1"/>
        <v>-9823143</v>
      </c>
      <c r="Q27" s="31">
        <f t="shared" si="1"/>
        <v>-14031973</v>
      </c>
      <c r="R27" s="31">
        <f t="shared" si="1"/>
        <v>-28911860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-77725006</v>
      </c>
      <c r="X27" s="31">
        <f t="shared" si="1"/>
        <v>-89761535</v>
      </c>
      <c r="Y27" s="31">
        <f t="shared" si="1"/>
        <v>12036529</v>
      </c>
      <c r="Z27" s="32">
        <f>+IF(X27&lt;&gt;0,+(Y27/X27)*100,0)</f>
        <v>-13.409450941319129</v>
      </c>
      <c r="AA27" s="33">
        <f>SUM(AA21:AA26)</f>
        <v>-160227324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4800000</v>
      </c>
      <c r="D32" s="21"/>
      <c r="E32" s="22">
        <v>7410000</v>
      </c>
      <c r="F32" s="23">
        <v>6500000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>
        <v>6500000</v>
      </c>
    </row>
    <row r="33" spans="1:27" ht="12.75">
      <c r="A33" s="26" t="s">
        <v>55</v>
      </c>
      <c r="B33" s="20"/>
      <c r="C33" s="21">
        <v>1389430</v>
      </c>
      <c r="D33" s="21"/>
      <c r="E33" s="22">
        <v>1018200</v>
      </c>
      <c r="F33" s="23">
        <v>908974</v>
      </c>
      <c r="G33" s="23">
        <v>119876</v>
      </c>
      <c r="H33" s="40">
        <v>188502</v>
      </c>
      <c r="I33" s="40">
        <v>142235</v>
      </c>
      <c r="J33" s="40">
        <v>450613</v>
      </c>
      <c r="K33" s="23">
        <v>135141</v>
      </c>
      <c r="L33" s="23">
        <v>394469</v>
      </c>
      <c r="M33" s="23">
        <v>256361</v>
      </c>
      <c r="N33" s="23">
        <v>785971</v>
      </c>
      <c r="O33" s="40">
        <v>265007</v>
      </c>
      <c r="P33" s="40">
        <v>187786</v>
      </c>
      <c r="Q33" s="40">
        <v>67323</v>
      </c>
      <c r="R33" s="23">
        <v>520116</v>
      </c>
      <c r="S33" s="23"/>
      <c r="T33" s="23"/>
      <c r="U33" s="23"/>
      <c r="V33" s="40"/>
      <c r="W33" s="40">
        <v>1756700</v>
      </c>
      <c r="X33" s="40">
        <v>745446</v>
      </c>
      <c r="Y33" s="23">
        <v>1011254</v>
      </c>
      <c r="Z33" s="24">
        <v>135.66</v>
      </c>
      <c r="AA33" s="25">
        <v>908974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-2803273</v>
      </c>
      <c r="D35" s="21"/>
      <c r="E35" s="22">
        <v>-3702234</v>
      </c>
      <c r="F35" s="23">
        <v>-3421709</v>
      </c>
      <c r="G35" s="23"/>
      <c r="H35" s="23">
        <v>-298224</v>
      </c>
      <c r="I35" s="23">
        <v>-14888</v>
      </c>
      <c r="J35" s="23">
        <v>-313112</v>
      </c>
      <c r="K35" s="23">
        <v>-32232</v>
      </c>
      <c r="L35" s="23">
        <v>-83606</v>
      </c>
      <c r="M35" s="23">
        <v>-1166084</v>
      </c>
      <c r="N35" s="23">
        <v>-1281922</v>
      </c>
      <c r="O35" s="23">
        <v>-12258</v>
      </c>
      <c r="P35" s="23">
        <v>-24219</v>
      </c>
      <c r="Q35" s="23">
        <v>-60793</v>
      </c>
      <c r="R35" s="23">
        <v>-97270</v>
      </c>
      <c r="S35" s="23"/>
      <c r="T35" s="23"/>
      <c r="U35" s="23"/>
      <c r="V35" s="23"/>
      <c r="W35" s="23">
        <v>-1692304</v>
      </c>
      <c r="X35" s="23">
        <v>-1851117</v>
      </c>
      <c r="Y35" s="23">
        <v>158813</v>
      </c>
      <c r="Z35" s="24">
        <v>-8.58</v>
      </c>
      <c r="AA35" s="25">
        <v>-3421709</v>
      </c>
    </row>
    <row r="36" spans="1:27" ht="12.75">
      <c r="A36" s="27" t="s">
        <v>57</v>
      </c>
      <c r="B36" s="28"/>
      <c r="C36" s="29">
        <f aca="true" t="shared" si="2" ref="C36:Y36">SUM(C31:C35)</f>
        <v>3386157</v>
      </c>
      <c r="D36" s="29">
        <f>SUM(D31:D35)</f>
        <v>0</v>
      </c>
      <c r="E36" s="30">
        <f t="shared" si="2"/>
        <v>4725966</v>
      </c>
      <c r="F36" s="31">
        <f t="shared" si="2"/>
        <v>3987265</v>
      </c>
      <c r="G36" s="31">
        <f t="shared" si="2"/>
        <v>119876</v>
      </c>
      <c r="H36" s="31">
        <f t="shared" si="2"/>
        <v>-109722</v>
      </c>
      <c r="I36" s="31">
        <f t="shared" si="2"/>
        <v>127347</v>
      </c>
      <c r="J36" s="31">
        <f t="shared" si="2"/>
        <v>137501</v>
      </c>
      <c r="K36" s="31">
        <f t="shared" si="2"/>
        <v>102909</v>
      </c>
      <c r="L36" s="31">
        <f t="shared" si="2"/>
        <v>310863</v>
      </c>
      <c r="M36" s="31">
        <f t="shared" si="2"/>
        <v>-909723</v>
      </c>
      <c r="N36" s="31">
        <f t="shared" si="2"/>
        <v>-495951</v>
      </c>
      <c r="O36" s="31">
        <f t="shared" si="2"/>
        <v>252749</v>
      </c>
      <c r="P36" s="31">
        <f t="shared" si="2"/>
        <v>163567</v>
      </c>
      <c r="Q36" s="31">
        <f t="shared" si="2"/>
        <v>6530</v>
      </c>
      <c r="R36" s="31">
        <f t="shared" si="2"/>
        <v>422846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64396</v>
      </c>
      <c r="X36" s="31">
        <f t="shared" si="2"/>
        <v>-1105671</v>
      </c>
      <c r="Y36" s="31">
        <f t="shared" si="2"/>
        <v>1170067</v>
      </c>
      <c r="Z36" s="32">
        <f>+IF(X36&lt;&gt;0,+(Y36/X36)*100,0)</f>
        <v>-105.82415564847048</v>
      </c>
      <c r="AA36" s="33">
        <f>SUM(AA31:AA35)</f>
        <v>3987265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20058001</v>
      </c>
      <c r="D38" s="35">
        <f>+D17+D27+D36</f>
        <v>0</v>
      </c>
      <c r="E38" s="36">
        <f t="shared" si="3"/>
        <v>-50512524</v>
      </c>
      <c r="F38" s="37">
        <f t="shared" si="3"/>
        <v>-13164102</v>
      </c>
      <c r="G38" s="37">
        <f t="shared" si="3"/>
        <v>18250797</v>
      </c>
      <c r="H38" s="37">
        <f t="shared" si="3"/>
        <v>10652933</v>
      </c>
      <c r="I38" s="37">
        <f t="shared" si="3"/>
        <v>-4403767</v>
      </c>
      <c r="J38" s="37">
        <f t="shared" si="3"/>
        <v>24499963</v>
      </c>
      <c r="K38" s="37">
        <f t="shared" si="3"/>
        <v>29979</v>
      </c>
      <c r="L38" s="37">
        <f t="shared" si="3"/>
        <v>-518105</v>
      </c>
      <c r="M38" s="37">
        <f t="shared" si="3"/>
        <v>6560522</v>
      </c>
      <c r="N38" s="37">
        <f t="shared" si="3"/>
        <v>6072396</v>
      </c>
      <c r="O38" s="37">
        <f t="shared" si="3"/>
        <v>6813777</v>
      </c>
      <c r="P38" s="37">
        <f t="shared" si="3"/>
        <v>1451264</v>
      </c>
      <c r="Q38" s="37">
        <f t="shared" si="3"/>
        <v>61738190</v>
      </c>
      <c r="R38" s="37">
        <f t="shared" si="3"/>
        <v>70003231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100575590</v>
      </c>
      <c r="X38" s="37">
        <f t="shared" si="3"/>
        <v>83546953</v>
      </c>
      <c r="Y38" s="37">
        <f t="shared" si="3"/>
        <v>17028637</v>
      </c>
      <c r="Z38" s="38">
        <f>+IF(X38&lt;&gt;0,+(Y38/X38)*100,0)</f>
        <v>20.382116149705663</v>
      </c>
      <c r="AA38" s="39">
        <f>+AA17+AA27+AA36</f>
        <v>-13164102</v>
      </c>
    </row>
    <row r="39" spans="1:27" ht="12.75">
      <c r="A39" s="26" t="s">
        <v>59</v>
      </c>
      <c r="B39" s="20"/>
      <c r="C39" s="35">
        <v>319252041</v>
      </c>
      <c r="D39" s="35"/>
      <c r="E39" s="36">
        <v>274878158</v>
      </c>
      <c r="F39" s="37">
        <v>339310039</v>
      </c>
      <c r="G39" s="37">
        <v>339310039</v>
      </c>
      <c r="H39" s="37">
        <v>357560836</v>
      </c>
      <c r="I39" s="37">
        <v>368213769</v>
      </c>
      <c r="J39" s="37">
        <v>339310039</v>
      </c>
      <c r="K39" s="37">
        <v>363810002</v>
      </c>
      <c r="L39" s="37">
        <v>363839981</v>
      </c>
      <c r="M39" s="37">
        <v>363321876</v>
      </c>
      <c r="N39" s="37">
        <v>363810002</v>
      </c>
      <c r="O39" s="37">
        <v>369882398</v>
      </c>
      <c r="P39" s="37">
        <v>376696175</v>
      </c>
      <c r="Q39" s="37">
        <v>378147439</v>
      </c>
      <c r="R39" s="37">
        <v>369882398</v>
      </c>
      <c r="S39" s="37"/>
      <c r="T39" s="37"/>
      <c r="U39" s="37"/>
      <c r="V39" s="37"/>
      <c r="W39" s="37">
        <v>339310039</v>
      </c>
      <c r="X39" s="37">
        <v>339310039</v>
      </c>
      <c r="Y39" s="37"/>
      <c r="Z39" s="38"/>
      <c r="AA39" s="39">
        <v>339310039</v>
      </c>
    </row>
    <row r="40" spans="1:27" ht="12.75">
      <c r="A40" s="45" t="s">
        <v>60</v>
      </c>
      <c r="B40" s="46"/>
      <c r="C40" s="47">
        <v>339310042</v>
      </c>
      <c r="D40" s="47"/>
      <c r="E40" s="48">
        <v>224365634</v>
      </c>
      <c r="F40" s="49">
        <v>326145937</v>
      </c>
      <c r="G40" s="49">
        <v>357560836</v>
      </c>
      <c r="H40" s="49">
        <v>368213769</v>
      </c>
      <c r="I40" s="49">
        <v>363810002</v>
      </c>
      <c r="J40" s="49">
        <v>363810002</v>
      </c>
      <c r="K40" s="49">
        <v>363839981</v>
      </c>
      <c r="L40" s="49">
        <v>363321876</v>
      </c>
      <c r="M40" s="49">
        <v>369882398</v>
      </c>
      <c r="N40" s="49">
        <v>369882398</v>
      </c>
      <c r="O40" s="49">
        <v>376696175</v>
      </c>
      <c r="P40" s="49">
        <v>378147439</v>
      </c>
      <c r="Q40" s="49">
        <v>439885629</v>
      </c>
      <c r="R40" s="49">
        <v>439885629</v>
      </c>
      <c r="S40" s="49"/>
      <c r="T40" s="49"/>
      <c r="U40" s="49"/>
      <c r="V40" s="49"/>
      <c r="W40" s="49">
        <v>439885629</v>
      </c>
      <c r="X40" s="49">
        <v>422856992</v>
      </c>
      <c r="Y40" s="49">
        <v>17028637</v>
      </c>
      <c r="Z40" s="50">
        <v>4.03</v>
      </c>
      <c r="AA40" s="51">
        <v>326145937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192377188</v>
      </c>
      <c r="D6" s="21"/>
      <c r="E6" s="22">
        <v>202852211</v>
      </c>
      <c r="F6" s="23">
        <v>216478895</v>
      </c>
      <c r="G6" s="23">
        <v>17455052</v>
      </c>
      <c r="H6" s="23">
        <v>18660450</v>
      </c>
      <c r="I6" s="23">
        <v>19361492</v>
      </c>
      <c r="J6" s="23">
        <v>55476994</v>
      </c>
      <c r="K6" s="23">
        <v>18787210</v>
      </c>
      <c r="L6" s="23">
        <v>22742003</v>
      </c>
      <c r="M6" s="23">
        <v>17161776</v>
      </c>
      <c r="N6" s="23">
        <v>58690989</v>
      </c>
      <c r="O6" s="23">
        <v>18220071</v>
      </c>
      <c r="P6" s="23">
        <v>17309136</v>
      </c>
      <c r="Q6" s="23">
        <v>17140621</v>
      </c>
      <c r="R6" s="23">
        <v>52669828</v>
      </c>
      <c r="S6" s="23"/>
      <c r="T6" s="23"/>
      <c r="U6" s="23"/>
      <c r="V6" s="23"/>
      <c r="W6" s="23">
        <v>166837811</v>
      </c>
      <c r="X6" s="23">
        <v>160473743</v>
      </c>
      <c r="Y6" s="23">
        <v>6364068</v>
      </c>
      <c r="Z6" s="24">
        <v>3.97</v>
      </c>
      <c r="AA6" s="25">
        <v>216478895</v>
      </c>
    </row>
    <row r="7" spans="1:27" ht="12.75">
      <c r="A7" s="26" t="s">
        <v>34</v>
      </c>
      <c r="B7" s="20"/>
      <c r="C7" s="21">
        <v>726375064</v>
      </c>
      <c r="D7" s="21"/>
      <c r="E7" s="22">
        <v>771943093</v>
      </c>
      <c r="F7" s="23">
        <v>841386066</v>
      </c>
      <c r="G7" s="23">
        <v>36219156</v>
      </c>
      <c r="H7" s="23">
        <v>50411862</v>
      </c>
      <c r="I7" s="23">
        <v>48305034</v>
      </c>
      <c r="J7" s="23">
        <v>134936052</v>
      </c>
      <c r="K7" s="23">
        <v>54549235</v>
      </c>
      <c r="L7" s="23">
        <v>51031664</v>
      </c>
      <c r="M7" s="23">
        <v>47862767</v>
      </c>
      <c r="N7" s="23">
        <v>153443666</v>
      </c>
      <c r="O7" s="23">
        <v>47716357</v>
      </c>
      <c r="P7" s="23">
        <v>51497558</v>
      </c>
      <c r="Q7" s="23">
        <v>50938909</v>
      </c>
      <c r="R7" s="23">
        <v>150152824</v>
      </c>
      <c r="S7" s="23"/>
      <c r="T7" s="23"/>
      <c r="U7" s="23"/>
      <c r="V7" s="23"/>
      <c r="W7" s="23">
        <v>438532542</v>
      </c>
      <c r="X7" s="23">
        <v>455464162</v>
      </c>
      <c r="Y7" s="23">
        <v>-16931620</v>
      </c>
      <c r="Z7" s="24">
        <v>-3.72</v>
      </c>
      <c r="AA7" s="25">
        <v>841386066</v>
      </c>
    </row>
    <row r="8" spans="1:27" ht="12.75">
      <c r="A8" s="26" t="s">
        <v>35</v>
      </c>
      <c r="B8" s="20"/>
      <c r="C8" s="21">
        <v>97245024</v>
      </c>
      <c r="D8" s="21"/>
      <c r="E8" s="22">
        <v>92246545</v>
      </c>
      <c r="F8" s="23">
        <v>88595538</v>
      </c>
      <c r="G8" s="23">
        <v>48700542</v>
      </c>
      <c r="H8" s="23">
        <v>66083684</v>
      </c>
      <c r="I8" s="23">
        <v>179024774</v>
      </c>
      <c r="J8" s="23">
        <v>293809000</v>
      </c>
      <c r="K8" s="23">
        <v>99514064</v>
      </c>
      <c r="L8" s="23">
        <v>-279571723</v>
      </c>
      <c r="M8" s="23">
        <v>26448741</v>
      </c>
      <c r="N8" s="23">
        <v>-153608918</v>
      </c>
      <c r="O8" s="23">
        <v>179080550</v>
      </c>
      <c r="P8" s="23">
        <v>188795207</v>
      </c>
      <c r="Q8" s="23">
        <v>112108905</v>
      </c>
      <c r="R8" s="23">
        <v>479984662</v>
      </c>
      <c r="S8" s="23"/>
      <c r="T8" s="23"/>
      <c r="U8" s="23"/>
      <c r="V8" s="23"/>
      <c r="W8" s="23">
        <v>620184744</v>
      </c>
      <c r="X8" s="23">
        <v>320523418</v>
      </c>
      <c r="Y8" s="23">
        <v>299661326</v>
      </c>
      <c r="Z8" s="24">
        <v>93.49</v>
      </c>
      <c r="AA8" s="25">
        <v>88595538</v>
      </c>
    </row>
    <row r="9" spans="1:27" ht="12.75">
      <c r="A9" s="26" t="s">
        <v>36</v>
      </c>
      <c r="B9" s="20"/>
      <c r="C9" s="21">
        <v>300739970</v>
      </c>
      <c r="D9" s="21"/>
      <c r="E9" s="22">
        <v>301936945</v>
      </c>
      <c r="F9" s="23">
        <v>300992907</v>
      </c>
      <c r="G9" s="23">
        <v>45780000</v>
      </c>
      <c r="H9" s="23">
        <v>5504000</v>
      </c>
      <c r="I9" s="23">
        <v>2665000</v>
      </c>
      <c r="J9" s="23">
        <v>53949000</v>
      </c>
      <c r="K9" s="23">
        <v>19526499</v>
      </c>
      <c r="L9" s="23">
        <v>2090405</v>
      </c>
      <c r="M9" s="23">
        <v>34559054</v>
      </c>
      <c r="N9" s="23">
        <v>56175958</v>
      </c>
      <c r="O9" s="23">
        <v>105500960</v>
      </c>
      <c r="P9" s="23">
        <v>12212279</v>
      </c>
      <c r="Q9" s="23"/>
      <c r="R9" s="23">
        <v>117713239</v>
      </c>
      <c r="S9" s="23"/>
      <c r="T9" s="23"/>
      <c r="U9" s="23"/>
      <c r="V9" s="23"/>
      <c r="W9" s="23">
        <v>227838197</v>
      </c>
      <c r="X9" s="23">
        <v>300992907</v>
      </c>
      <c r="Y9" s="23">
        <v>-73154710</v>
      </c>
      <c r="Z9" s="24">
        <v>-24.3</v>
      </c>
      <c r="AA9" s="25">
        <v>300992907</v>
      </c>
    </row>
    <row r="10" spans="1:27" ht="12.75">
      <c r="A10" s="26" t="s">
        <v>37</v>
      </c>
      <c r="B10" s="20"/>
      <c r="C10" s="21">
        <v>142957360</v>
      </c>
      <c r="D10" s="21"/>
      <c r="E10" s="22">
        <v>140285052</v>
      </c>
      <c r="F10" s="23">
        <v>213139094</v>
      </c>
      <c r="G10" s="23">
        <v>35808000</v>
      </c>
      <c r="H10" s="23">
        <v>1475000</v>
      </c>
      <c r="I10" s="23"/>
      <c r="J10" s="23">
        <v>37283000</v>
      </c>
      <c r="K10" s="23">
        <v>14752501</v>
      </c>
      <c r="L10" s="23"/>
      <c r="M10" s="23">
        <v>14496000</v>
      </c>
      <c r="N10" s="23">
        <v>29248501</v>
      </c>
      <c r="O10" s="23">
        <v>48050000</v>
      </c>
      <c r="P10" s="23">
        <v>4693721</v>
      </c>
      <c r="Q10" s="23">
        <v>27468000</v>
      </c>
      <c r="R10" s="23">
        <v>80211721</v>
      </c>
      <c r="S10" s="23"/>
      <c r="T10" s="23"/>
      <c r="U10" s="23"/>
      <c r="V10" s="23"/>
      <c r="W10" s="23">
        <v>146743222</v>
      </c>
      <c r="X10" s="23">
        <v>213139094</v>
      </c>
      <c r="Y10" s="23">
        <v>-66395872</v>
      </c>
      <c r="Z10" s="24">
        <v>-31.15</v>
      </c>
      <c r="AA10" s="25">
        <v>213139094</v>
      </c>
    </row>
    <row r="11" spans="1:27" ht="12.75">
      <c r="A11" s="26" t="s">
        <v>38</v>
      </c>
      <c r="B11" s="20"/>
      <c r="C11" s="21">
        <v>35413806</v>
      </c>
      <c r="D11" s="21"/>
      <c r="E11" s="22">
        <v>31950320</v>
      </c>
      <c r="F11" s="23">
        <v>32295469</v>
      </c>
      <c r="G11" s="23">
        <v>1726692</v>
      </c>
      <c r="H11" s="23">
        <v>1770925</v>
      </c>
      <c r="I11" s="23">
        <v>1846589</v>
      </c>
      <c r="J11" s="23">
        <v>5344206</v>
      </c>
      <c r="K11" s="23">
        <v>2208723</v>
      </c>
      <c r="L11" s="23">
        <v>5124021</v>
      </c>
      <c r="M11" s="23">
        <v>3047555</v>
      </c>
      <c r="N11" s="23">
        <v>10380299</v>
      </c>
      <c r="O11" s="23">
        <v>2631058</v>
      </c>
      <c r="P11" s="23">
        <v>445781</v>
      </c>
      <c r="Q11" s="23">
        <v>5603066</v>
      </c>
      <c r="R11" s="23">
        <v>8679905</v>
      </c>
      <c r="S11" s="23"/>
      <c r="T11" s="23"/>
      <c r="U11" s="23"/>
      <c r="V11" s="23"/>
      <c r="W11" s="23">
        <v>24404410</v>
      </c>
      <c r="X11" s="23">
        <v>22828885</v>
      </c>
      <c r="Y11" s="23">
        <v>1575525</v>
      </c>
      <c r="Z11" s="24">
        <v>6.9</v>
      </c>
      <c r="AA11" s="25">
        <v>32295469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-1165853963</v>
      </c>
      <c r="D14" s="21"/>
      <c r="E14" s="22">
        <v>-1229947808</v>
      </c>
      <c r="F14" s="23">
        <v>-1441444229</v>
      </c>
      <c r="G14" s="23">
        <v>-123579672</v>
      </c>
      <c r="H14" s="23">
        <v>-139818581</v>
      </c>
      <c r="I14" s="23">
        <v>-134048293</v>
      </c>
      <c r="J14" s="23">
        <v>-397446546</v>
      </c>
      <c r="K14" s="23">
        <v>-85042277</v>
      </c>
      <c r="L14" s="23">
        <v>-147559859</v>
      </c>
      <c r="M14" s="23">
        <v>-106631927</v>
      </c>
      <c r="N14" s="23">
        <v>-339234063</v>
      </c>
      <c r="O14" s="23">
        <v>-94691955</v>
      </c>
      <c r="P14" s="23">
        <v>-132310566</v>
      </c>
      <c r="Q14" s="23">
        <v>-109417308</v>
      </c>
      <c r="R14" s="23">
        <v>-336419829</v>
      </c>
      <c r="S14" s="23"/>
      <c r="T14" s="23"/>
      <c r="U14" s="23"/>
      <c r="V14" s="23"/>
      <c r="W14" s="23">
        <v>-1073100438</v>
      </c>
      <c r="X14" s="23">
        <v>-989089382</v>
      </c>
      <c r="Y14" s="23">
        <v>-84011056</v>
      </c>
      <c r="Z14" s="24">
        <v>8.49</v>
      </c>
      <c r="AA14" s="25">
        <v>-1441444229</v>
      </c>
    </row>
    <row r="15" spans="1:27" ht="12.75">
      <c r="A15" s="26" t="s">
        <v>42</v>
      </c>
      <c r="B15" s="20"/>
      <c r="C15" s="21">
        <v>-47174985</v>
      </c>
      <c r="D15" s="21"/>
      <c r="E15" s="22">
        <v>-39320326</v>
      </c>
      <c r="F15" s="23">
        <v>-39320324</v>
      </c>
      <c r="G15" s="23"/>
      <c r="H15" s="23"/>
      <c r="I15" s="23"/>
      <c r="J15" s="23"/>
      <c r="K15" s="23"/>
      <c r="L15" s="23"/>
      <c r="M15" s="23">
        <v>-20411241</v>
      </c>
      <c r="N15" s="23">
        <v>-20411241</v>
      </c>
      <c r="O15" s="23">
        <v>-545554</v>
      </c>
      <c r="P15" s="23"/>
      <c r="Q15" s="23">
        <v>-120000</v>
      </c>
      <c r="R15" s="23">
        <v>-665554</v>
      </c>
      <c r="S15" s="23"/>
      <c r="T15" s="23"/>
      <c r="U15" s="23"/>
      <c r="V15" s="23"/>
      <c r="W15" s="23">
        <v>-21076795</v>
      </c>
      <c r="X15" s="23">
        <v>-20956795</v>
      </c>
      <c r="Y15" s="23">
        <v>-120000</v>
      </c>
      <c r="Z15" s="24">
        <v>0.57</v>
      </c>
      <c r="AA15" s="25">
        <v>-39320324</v>
      </c>
    </row>
    <row r="16" spans="1:27" ht="12.75">
      <c r="A16" s="26" t="s">
        <v>43</v>
      </c>
      <c r="B16" s="20"/>
      <c r="C16" s="21">
        <v>-2971833</v>
      </c>
      <c r="D16" s="21"/>
      <c r="E16" s="22">
        <v>-4698001</v>
      </c>
      <c r="F16" s="23">
        <v>-369999</v>
      </c>
      <c r="G16" s="23">
        <v>-970000</v>
      </c>
      <c r="H16" s="23">
        <v>-139923</v>
      </c>
      <c r="I16" s="23">
        <v>-225761</v>
      </c>
      <c r="J16" s="23">
        <v>-1335684</v>
      </c>
      <c r="K16" s="23">
        <v>-173948</v>
      </c>
      <c r="L16" s="23">
        <v>-161405</v>
      </c>
      <c r="M16" s="23">
        <v>-264568</v>
      </c>
      <c r="N16" s="23">
        <v>-599921</v>
      </c>
      <c r="O16" s="23">
        <v>-450770</v>
      </c>
      <c r="P16" s="23">
        <v>-277959</v>
      </c>
      <c r="Q16" s="23">
        <v>-192080</v>
      </c>
      <c r="R16" s="23">
        <v>-920809</v>
      </c>
      <c r="S16" s="23"/>
      <c r="T16" s="23"/>
      <c r="U16" s="23"/>
      <c r="V16" s="23"/>
      <c r="W16" s="23">
        <v>-2856414</v>
      </c>
      <c r="X16" s="23">
        <v>-2834723</v>
      </c>
      <c r="Y16" s="23">
        <v>-21691</v>
      </c>
      <c r="Z16" s="24">
        <v>0.77</v>
      </c>
      <c r="AA16" s="25">
        <v>-369999</v>
      </c>
    </row>
    <row r="17" spans="1:27" ht="12.75">
      <c r="A17" s="27" t="s">
        <v>44</v>
      </c>
      <c r="B17" s="28"/>
      <c r="C17" s="29">
        <f aca="true" t="shared" si="0" ref="C17:Y17">SUM(C6:C16)</f>
        <v>279107631</v>
      </c>
      <c r="D17" s="29">
        <f>SUM(D6:D16)</f>
        <v>0</v>
      </c>
      <c r="E17" s="30">
        <f t="shared" si="0"/>
        <v>267248031</v>
      </c>
      <c r="F17" s="31">
        <f t="shared" si="0"/>
        <v>211753417</v>
      </c>
      <c r="G17" s="31">
        <f t="shared" si="0"/>
        <v>61139770</v>
      </c>
      <c r="H17" s="31">
        <f t="shared" si="0"/>
        <v>3947417</v>
      </c>
      <c r="I17" s="31">
        <f t="shared" si="0"/>
        <v>116928835</v>
      </c>
      <c r="J17" s="31">
        <f t="shared" si="0"/>
        <v>182016022</v>
      </c>
      <c r="K17" s="31">
        <f t="shared" si="0"/>
        <v>124122007</v>
      </c>
      <c r="L17" s="31">
        <f t="shared" si="0"/>
        <v>-346304894</v>
      </c>
      <c r="M17" s="31">
        <f t="shared" si="0"/>
        <v>16268157</v>
      </c>
      <c r="N17" s="31">
        <f t="shared" si="0"/>
        <v>-205914730</v>
      </c>
      <c r="O17" s="31">
        <f t="shared" si="0"/>
        <v>305510717</v>
      </c>
      <c r="P17" s="31">
        <f t="shared" si="0"/>
        <v>142365157</v>
      </c>
      <c r="Q17" s="31">
        <f t="shared" si="0"/>
        <v>103530113</v>
      </c>
      <c r="R17" s="31">
        <f t="shared" si="0"/>
        <v>551405987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527507279</v>
      </c>
      <c r="X17" s="31">
        <f t="shared" si="0"/>
        <v>460541309</v>
      </c>
      <c r="Y17" s="31">
        <f t="shared" si="0"/>
        <v>66965970</v>
      </c>
      <c r="Z17" s="32">
        <f>+IF(X17&lt;&gt;0,+(Y17/X17)*100,0)</f>
        <v>14.540708659860954</v>
      </c>
      <c r="AA17" s="33">
        <f>SUM(AA6:AA16)</f>
        <v>211753417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40000</v>
      </c>
      <c r="D21" s="21"/>
      <c r="E21" s="22">
        <v>10731088</v>
      </c>
      <c r="F21" s="23">
        <v>10812160</v>
      </c>
      <c r="G21" s="40">
        <v>334926</v>
      </c>
      <c r="H21" s="40">
        <v>912961</v>
      </c>
      <c r="I21" s="40">
        <v>-17471</v>
      </c>
      <c r="J21" s="23">
        <v>1230416</v>
      </c>
      <c r="K21" s="40">
        <v>582793</v>
      </c>
      <c r="L21" s="40">
        <v>557279</v>
      </c>
      <c r="M21" s="23">
        <v>78157</v>
      </c>
      <c r="N21" s="40">
        <v>1218229</v>
      </c>
      <c r="O21" s="40">
        <v>606914</v>
      </c>
      <c r="P21" s="40">
        <v>1907104</v>
      </c>
      <c r="Q21" s="23">
        <v>403438</v>
      </c>
      <c r="R21" s="40">
        <v>2917456</v>
      </c>
      <c r="S21" s="40"/>
      <c r="T21" s="23"/>
      <c r="U21" s="40"/>
      <c r="V21" s="40"/>
      <c r="W21" s="40">
        <v>5366101</v>
      </c>
      <c r="X21" s="23">
        <v>2341480</v>
      </c>
      <c r="Y21" s="40">
        <v>3024621</v>
      </c>
      <c r="Z21" s="41">
        <v>129.18</v>
      </c>
      <c r="AA21" s="42">
        <v>10812160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7338</v>
      </c>
      <c r="D23" s="44"/>
      <c r="E23" s="22">
        <v>113808</v>
      </c>
      <c r="F23" s="23">
        <v>-158560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>
        <v>-158560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>
        <v>-125000000</v>
      </c>
      <c r="R24" s="23">
        <v>-125000000</v>
      </c>
      <c r="S24" s="23"/>
      <c r="T24" s="23"/>
      <c r="U24" s="23"/>
      <c r="V24" s="23"/>
      <c r="W24" s="23">
        <v>-125000000</v>
      </c>
      <c r="X24" s="23"/>
      <c r="Y24" s="23">
        <v>-125000000</v>
      </c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-210588022</v>
      </c>
      <c r="D26" s="21"/>
      <c r="E26" s="22">
        <v>-221535955</v>
      </c>
      <c r="F26" s="23">
        <v>-267022524</v>
      </c>
      <c r="G26" s="23">
        <v>-6067611</v>
      </c>
      <c r="H26" s="23">
        <v>-8548965</v>
      </c>
      <c r="I26" s="23">
        <v>-14208404</v>
      </c>
      <c r="J26" s="23">
        <v>-28824980</v>
      </c>
      <c r="K26" s="23">
        <v>-7769283</v>
      </c>
      <c r="L26" s="23">
        <v>-12619156</v>
      </c>
      <c r="M26" s="23">
        <v>-17231351</v>
      </c>
      <c r="N26" s="23">
        <v>-37619790</v>
      </c>
      <c r="O26" s="23">
        <v>-5658772</v>
      </c>
      <c r="P26" s="23">
        <v>-21530973</v>
      </c>
      <c r="Q26" s="23">
        <v>-13211618</v>
      </c>
      <c r="R26" s="23">
        <v>-40401363</v>
      </c>
      <c r="S26" s="23"/>
      <c r="T26" s="23"/>
      <c r="U26" s="23"/>
      <c r="V26" s="23"/>
      <c r="W26" s="23">
        <v>-106846133</v>
      </c>
      <c r="X26" s="23">
        <v>-92164420</v>
      </c>
      <c r="Y26" s="23">
        <v>-14681713</v>
      </c>
      <c r="Z26" s="24">
        <v>15.93</v>
      </c>
      <c r="AA26" s="25">
        <v>-267022524</v>
      </c>
    </row>
    <row r="27" spans="1:27" ht="12.75">
      <c r="A27" s="27" t="s">
        <v>51</v>
      </c>
      <c r="B27" s="28"/>
      <c r="C27" s="29">
        <f aca="true" t="shared" si="1" ref="C27:Y27">SUM(C21:C26)</f>
        <v>-210540684</v>
      </c>
      <c r="D27" s="29">
        <f>SUM(D21:D26)</f>
        <v>0</v>
      </c>
      <c r="E27" s="30">
        <f t="shared" si="1"/>
        <v>-210691059</v>
      </c>
      <c r="F27" s="31">
        <f t="shared" si="1"/>
        <v>-256368924</v>
      </c>
      <c r="G27" s="31">
        <f t="shared" si="1"/>
        <v>-5732685</v>
      </c>
      <c r="H27" s="31">
        <f t="shared" si="1"/>
        <v>-7636004</v>
      </c>
      <c r="I27" s="31">
        <f t="shared" si="1"/>
        <v>-14225875</v>
      </c>
      <c r="J27" s="31">
        <f t="shared" si="1"/>
        <v>-27594564</v>
      </c>
      <c r="K27" s="31">
        <f t="shared" si="1"/>
        <v>-7186490</v>
      </c>
      <c r="L27" s="31">
        <f t="shared" si="1"/>
        <v>-12061877</v>
      </c>
      <c r="M27" s="31">
        <f t="shared" si="1"/>
        <v>-17153194</v>
      </c>
      <c r="N27" s="31">
        <f t="shared" si="1"/>
        <v>-36401561</v>
      </c>
      <c r="O27" s="31">
        <f t="shared" si="1"/>
        <v>-5051858</v>
      </c>
      <c r="P27" s="31">
        <f t="shared" si="1"/>
        <v>-19623869</v>
      </c>
      <c r="Q27" s="31">
        <f t="shared" si="1"/>
        <v>-137808180</v>
      </c>
      <c r="R27" s="31">
        <f t="shared" si="1"/>
        <v>-162483907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-226480032</v>
      </c>
      <c r="X27" s="31">
        <f t="shared" si="1"/>
        <v>-89822940</v>
      </c>
      <c r="Y27" s="31">
        <f t="shared" si="1"/>
        <v>-136657092</v>
      </c>
      <c r="Z27" s="32">
        <f>+IF(X27&lt;&gt;0,+(Y27/X27)*100,0)</f>
        <v>152.14052445845127</v>
      </c>
      <c r="AA27" s="33">
        <f>SUM(AA21:AA26)</f>
        <v>-256368924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>
        <v>6615000</v>
      </c>
      <c r="F32" s="23">
        <v>24100000</v>
      </c>
      <c r="G32" s="23"/>
      <c r="H32" s="23"/>
      <c r="I32" s="23"/>
      <c r="J32" s="23"/>
      <c r="K32" s="23"/>
      <c r="L32" s="23"/>
      <c r="M32" s="23"/>
      <c r="N32" s="23"/>
      <c r="O32" s="23">
        <v>869345</v>
      </c>
      <c r="P32" s="23"/>
      <c r="Q32" s="23"/>
      <c r="R32" s="23">
        <v>869345</v>
      </c>
      <c r="S32" s="23"/>
      <c r="T32" s="23"/>
      <c r="U32" s="23"/>
      <c r="V32" s="23"/>
      <c r="W32" s="23">
        <v>869345</v>
      </c>
      <c r="X32" s="23">
        <v>22839345</v>
      </c>
      <c r="Y32" s="23">
        <v>-21970000</v>
      </c>
      <c r="Z32" s="24">
        <v>-96.19</v>
      </c>
      <c r="AA32" s="25">
        <v>24100000</v>
      </c>
    </row>
    <row r="33" spans="1:27" ht="12.75">
      <c r="A33" s="26" t="s">
        <v>55</v>
      </c>
      <c r="B33" s="20"/>
      <c r="C33" s="21">
        <v>-1826522</v>
      </c>
      <c r="D33" s="21"/>
      <c r="E33" s="22">
        <v>2051866</v>
      </c>
      <c r="F33" s="23">
        <v>-1067414</v>
      </c>
      <c r="G33" s="23"/>
      <c r="H33" s="40"/>
      <c r="I33" s="40"/>
      <c r="J33" s="40"/>
      <c r="K33" s="23"/>
      <c r="L33" s="23"/>
      <c r="M33" s="23"/>
      <c r="N33" s="23"/>
      <c r="O33" s="40">
        <v>41552</v>
      </c>
      <c r="P33" s="40">
        <v>219390</v>
      </c>
      <c r="Q33" s="40">
        <v>226814</v>
      </c>
      <c r="R33" s="23">
        <v>487756</v>
      </c>
      <c r="S33" s="23"/>
      <c r="T33" s="23"/>
      <c r="U33" s="23"/>
      <c r="V33" s="40"/>
      <c r="W33" s="40">
        <v>487756</v>
      </c>
      <c r="X33" s="40">
        <v>-44397</v>
      </c>
      <c r="Y33" s="23">
        <v>532153</v>
      </c>
      <c r="Z33" s="24">
        <v>-1198.62</v>
      </c>
      <c r="AA33" s="25">
        <v>-1067414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-47298303</v>
      </c>
      <c r="D35" s="21"/>
      <c r="E35" s="22">
        <v>-42011479</v>
      </c>
      <c r="F35" s="23">
        <v>-42011478</v>
      </c>
      <c r="G35" s="23"/>
      <c r="H35" s="23"/>
      <c r="I35" s="23"/>
      <c r="J35" s="23"/>
      <c r="K35" s="23">
        <v>21970000</v>
      </c>
      <c r="L35" s="23"/>
      <c r="M35" s="23">
        <v>-20556926</v>
      </c>
      <c r="N35" s="23">
        <v>1413074</v>
      </c>
      <c r="O35" s="23">
        <v>-2229074</v>
      </c>
      <c r="P35" s="23"/>
      <c r="Q35" s="23"/>
      <c r="R35" s="23">
        <v>-2229074</v>
      </c>
      <c r="S35" s="23"/>
      <c r="T35" s="23"/>
      <c r="U35" s="23"/>
      <c r="V35" s="23"/>
      <c r="W35" s="23">
        <v>-816000</v>
      </c>
      <c r="X35" s="23">
        <v>-22786000</v>
      </c>
      <c r="Y35" s="23">
        <v>21970000</v>
      </c>
      <c r="Z35" s="24">
        <v>-96.42</v>
      </c>
      <c r="AA35" s="25">
        <v>-42011478</v>
      </c>
    </row>
    <row r="36" spans="1:27" ht="12.75">
      <c r="A36" s="27" t="s">
        <v>57</v>
      </c>
      <c r="B36" s="28"/>
      <c r="C36" s="29">
        <f aca="true" t="shared" si="2" ref="C36:Y36">SUM(C31:C35)</f>
        <v>-49124825</v>
      </c>
      <c r="D36" s="29">
        <f>SUM(D31:D35)</f>
        <v>0</v>
      </c>
      <c r="E36" s="30">
        <f t="shared" si="2"/>
        <v>-33344613</v>
      </c>
      <c r="F36" s="31">
        <f t="shared" si="2"/>
        <v>-18978892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21970000</v>
      </c>
      <c r="L36" s="31">
        <f t="shared" si="2"/>
        <v>0</v>
      </c>
      <c r="M36" s="31">
        <f t="shared" si="2"/>
        <v>-20556926</v>
      </c>
      <c r="N36" s="31">
        <f t="shared" si="2"/>
        <v>1413074</v>
      </c>
      <c r="O36" s="31">
        <f t="shared" si="2"/>
        <v>-1318177</v>
      </c>
      <c r="P36" s="31">
        <f t="shared" si="2"/>
        <v>219390</v>
      </c>
      <c r="Q36" s="31">
        <f t="shared" si="2"/>
        <v>226814</v>
      </c>
      <c r="R36" s="31">
        <f t="shared" si="2"/>
        <v>-871973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541101</v>
      </c>
      <c r="X36" s="31">
        <f t="shared" si="2"/>
        <v>8948</v>
      </c>
      <c r="Y36" s="31">
        <f t="shared" si="2"/>
        <v>532153</v>
      </c>
      <c r="Z36" s="32">
        <f>+IF(X36&lt;&gt;0,+(Y36/X36)*100,0)</f>
        <v>5947.172552525704</v>
      </c>
      <c r="AA36" s="33">
        <f>SUM(AA31:AA35)</f>
        <v>-18978892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19442122</v>
      </c>
      <c r="D38" s="35">
        <f>+D17+D27+D36</f>
        <v>0</v>
      </c>
      <c r="E38" s="36">
        <f t="shared" si="3"/>
        <v>23212359</v>
      </c>
      <c r="F38" s="37">
        <f t="shared" si="3"/>
        <v>-63594399</v>
      </c>
      <c r="G38" s="37">
        <f t="shared" si="3"/>
        <v>55407085</v>
      </c>
      <c r="H38" s="37">
        <f t="shared" si="3"/>
        <v>-3688587</v>
      </c>
      <c r="I38" s="37">
        <f t="shared" si="3"/>
        <v>102702960</v>
      </c>
      <c r="J38" s="37">
        <f t="shared" si="3"/>
        <v>154421458</v>
      </c>
      <c r="K38" s="37">
        <f t="shared" si="3"/>
        <v>138905517</v>
      </c>
      <c r="L38" s="37">
        <f t="shared" si="3"/>
        <v>-358366771</v>
      </c>
      <c r="M38" s="37">
        <f t="shared" si="3"/>
        <v>-21441963</v>
      </c>
      <c r="N38" s="37">
        <f t="shared" si="3"/>
        <v>-240903217</v>
      </c>
      <c r="O38" s="37">
        <f t="shared" si="3"/>
        <v>299140682</v>
      </c>
      <c r="P38" s="37">
        <f t="shared" si="3"/>
        <v>122960678</v>
      </c>
      <c r="Q38" s="37">
        <f t="shared" si="3"/>
        <v>-34051253</v>
      </c>
      <c r="R38" s="37">
        <f t="shared" si="3"/>
        <v>388050107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301568348</v>
      </c>
      <c r="X38" s="37">
        <f t="shared" si="3"/>
        <v>370727317</v>
      </c>
      <c r="Y38" s="37">
        <f t="shared" si="3"/>
        <v>-69158969</v>
      </c>
      <c r="Z38" s="38">
        <f>+IF(X38&lt;&gt;0,+(Y38/X38)*100,0)</f>
        <v>-18.654942818794222</v>
      </c>
      <c r="AA38" s="39">
        <f>+AA17+AA27+AA36</f>
        <v>-63594399</v>
      </c>
    </row>
    <row r="39" spans="1:27" ht="12.75">
      <c r="A39" s="26" t="s">
        <v>59</v>
      </c>
      <c r="B39" s="20"/>
      <c r="C39" s="35">
        <v>345880536</v>
      </c>
      <c r="D39" s="35"/>
      <c r="E39" s="36">
        <v>391107472</v>
      </c>
      <c r="F39" s="37">
        <v>365322659</v>
      </c>
      <c r="G39" s="37">
        <v>365322659</v>
      </c>
      <c r="H39" s="37">
        <v>420729744</v>
      </c>
      <c r="I39" s="37">
        <v>417041157</v>
      </c>
      <c r="J39" s="37">
        <v>365322659</v>
      </c>
      <c r="K39" s="37">
        <v>519744117</v>
      </c>
      <c r="L39" s="37">
        <v>658649634</v>
      </c>
      <c r="M39" s="37">
        <v>300282863</v>
      </c>
      <c r="N39" s="37">
        <v>519744117</v>
      </c>
      <c r="O39" s="37">
        <v>278840900</v>
      </c>
      <c r="P39" s="37">
        <v>577981582</v>
      </c>
      <c r="Q39" s="37">
        <v>700942260</v>
      </c>
      <c r="R39" s="37">
        <v>278840900</v>
      </c>
      <c r="S39" s="37"/>
      <c r="T39" s="37"/>
      <c r="U39" s="37"/>
      <c r="V39" s="37"/>
      <c r="W39" s="37">
        <v>365322659</v>
      </c>
      <c r="X39" s="37">
        <v>365322659</v>
      </c>
      <c r="Y39" s="37"/>
      <c r="Z39" s="38"/>
      <c r="AA39" s="39">
        <v>365322659</v>
      </c>
    </row>
    <row r="40" spans="1:27" ht="12.75">
      <c r="A40" s="45" t="s">
        <v>60</v>
      </c>
      <c r="B40" s="46"/>
      <c r="C40" s="47">
        <v>365322659</v>
      </c>
      <c r="D40" s="47"/>
      <c r="E40" s="48">
        <v>414319834</v>
      </c>
      <c r="F40" s="49">
        <v>301728260</v>
      </c>
      <c r="G40" s="49">
        <v>420729744</v>
      </c>
      <c r="H40" s="49">
        <v>417041157</v>
      </c>
      <c r="I40" s="49">
        <v>519744117</v>
      </c>
      <c r="J40" s="49">
        <v>519744117</v>
      </c>
      <c r="K40" s="49">
        <v>658649634</v>
      </c>
      <c r="L40" s="49">
        <v>300282863</v>
      </c>
      <c r="M40" s="49">
        <v>278840900</v>
      </c>
      <c r="N40" s="49">
        <v>278840900</v>
      </c>
      <c r="O40" s="49">
        <v>577981582</v>
      </c>
      <c r="P40" s="49">
        <v>700942260</v>
      </c>
      <c r="Q40" s="49">
        <v>666891007</v>
      </c>
      <c r="R40" s="49">
        <v>666891007</v>
      </c>
      <c r="S40" s="49"/>
      <c r="T40" s="49"/>
      <c r="U40" s="49"/>
      <c r="V40" s="49"/>
      <c r="W40" s="49">
        <v>666891007</v>
      </c>
      <c r="X40" s="49">
        <v>736049976</v>
      </c>
      <c r="Y40" s="49">
        <v>-69158969</v>
      </c>
      <c r="Z40" s="50">
        <v>-9.4</v>
      </c>
      <c r="AA40" s="51">
        <v>301728260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62589460</v>
      </c>
      <c r="D6" s="21"/>
      <c r="E6" s="22">
        <v>71152043</v>
      </c>
      <c r="F6" s="23">
        <v>72605043</v>
      </c>
      <c r="G6" s="23">
        <v>4773326</v>
      </c>
      <c r="H6" s="23">
        <v>7176000</v>
      </c>
      <c r="I6" s="23">
        <v>15138000</v>
      </c>
      <c r="J6" s="23">
        <v>27087326</v>
      </c>
      <c r="K6" s="23">
        <v>7411910</v>
      </c>
      <c r="L6" s="23">
        <v>4739332</v>
      </c>
      <c r="M6" s="23">
        <v>4299406</v>
      </c>
      <c r="N6" s="23">
        <v>16450648</v>
      </c>
      <c r="O6" s="23">
        <v>4382718</v>
      </c>
      <c r="P6" s="23">
        <v>4459691</v>
      </c>
      <c r="Q6" s="23">
        <v>5064498</v>
      </c>
      <c r="R6" s="23">
        <v>13906907</v>
      </c>
      <c r="S6" s="23"/>
      <c r="T6" s="23"/>
      <c r="U6" s="23"/>
      <c r="V6" s="23"/>
      <c r="W6" s="23">
        <v>57444881</v>
      </c>
      <c r="X6" s="23">
        <v>59305019</v>
      </c>
      <c r="Y6" s="23">
        <v>-1860138</v>
      </c>
      <c r="Z6" s="24">
        <v>-3.14</v>
      </c>
      <c r="AA6" s="25">
        <v>72605043</v>
      </c>
    </row>
    <row r="7" spans="1:27" ht="12.75">
      <c r="A7" s="26" t="s">
        <v>34</v>
      </c>
      <c r="B7" s="20"/>
      <c r="C7" s="21">
        <v>269075532</v>
      </c>
      <c r="D7" s="21"/>
      <c r="E7" s="22">
        <v>349980612</v>
      </c>
      <c r="F7" s="23">
        <v>348242447</v>
      </c>
      <c r="G7" s="23">
        <v>29018615</v>
      </c>
      <c r="H7" s="23">
        <v>21286000</v>
      </c>
      <c r="I7" s="23">
        <v>23318723</v>
      </c>
      <c r="J7" s="23">
        <v>73623338</v>
      </c>
      <c r="K7" s="23">
        <v>30244731</v>
      </c>
      <c r="L7" s="23">
        <v>29301194</v>
      </c>
      <c r="M7" s="23">
        <v>24180028</v>
      </c>
      <c r="N7" s="23">
        <v>83725953</v>
      </c>
      <c r="O7" s="23">
        <v>21804624</v>
      </c>
      <c r="P7" s="23">
        <v>31552887</v>
      </c>
      <c r="Q7" s="23">
        <v>31780444</v>
      </c>
      <c r="R7" s="23">
        <v>85137955</v>
      </c>
      <c r="S7" s="23"/>
      <c r="T7" s="23"/>
      <c r="U7" s="23"/>
      <c r="V7" s="23"/>
      <c r="W7" s="23">
        <v>242487246</v>
      </c>
      <c r="X7" s="23">
        <v>223730583</v>
      </c>
      <c r="Y7" s="23">
        <v>18756663</v>
      </c>
      <c r="Z7" s="24">
        <v>8.38</v>
      </c>
      <c r="AA7" s="25">
        <v>348242447</v>
      </c>
    </row>
    <row r="8" spans="1:27" ht="12.75">
      <c r="A8" s="26" t="s">
        <v>35</v>
      </c>
      <c r="B8" s="20"/>
      <c r="C8" s="21">
        <v>51474036</v>
      </c>
      <c r="D8" s="21"/>
      <c r="E8" s="22">
        <v>49580886</v>
      </c>
      <c r="F8" s="23">
        <v>53115452</v>
      </c>
      <c r="G8" s="23">
        <v>1599299</v>
      </c>
      <c r="H8" s="23">
        <v>4183417</v>
      </c>
      <c r="I8" s="23">
        <v>3490496</v>
      </c>
      <c r="J8" s="23">
        <v>9273212</v>
      </c>
      <c r="K8" s="23">
        <v>6581104</v>
      </c>
      <c r="L8" s="23">
        <v>6138161</v>
      </c>
      <c r="M8" s="23">
        <v>24192291</v>
      </c>
      <c r="N8" s="23">
        <v>36911556</v>
      </c>
      <c r="O8" s="23">
        <v>8313787</v>
      </c>
      <c r="P8" s="23">
        <v>7750140</v>
      </c>
      <c r="Q8" s="23">
        <v>15768139</v>
      </c>
      <c r="R8" s="23">
        <v>31832066</v>
      </c>
      <c r="S8" s="23"/>
      <c r="T8" s="23"/>
      <c r="U8" s="23"/>
      <c r="V8" s="23"/>
      <c r="W8" s="23">
        <v>78016834</v>
      </c>
      <c r="X8" s="23">
        <v>36925371</v>
      </c>
      <c r="Y8" s="23">
        <v>41091463</v>
      </c>
      <c r="Z8" s="24">
        <v>111.28</v>
      </c>
      <c r="AA8" s="25">
        <v>53115452</v>
      </c>
    </row>
    <row r="9" spans="1:27" ht="12.75">
      <c r="A9" s="26" t="s">
        <v>36</v>
      </c>
      <c r="B9" s="20"/>
      <c r="C9" s="21">
        <v>69056980</v>
      </c>
      <c r="D9" s="21"/>
      <c r="E9" s="22">
        <v>99807000</v>
      </c>
      <c r="F9" s="23">
        <v>74792623</v>
      </c>
      <c r="G9" s="23">
        <v>26035595</v>
      </c>
      <c r="H9" s="23">
        <v>2147634</v>
      </c>
      <c r="I9" s="23">
        <v>208507</v>
      </c>
      <c r="J9" s="23">
        <v>28391736</v>
      </c>
      <c r="K9" s="23"/>
      <c r="L9" s="23">
        <v>2753000</v>
      </c>
      <c r="M9" s="23">
        <v>19204957</v>
      </c>
      <c r="N9" s="23">
        <v>21957957</v>
      </c>
      <c r="O9" s="23">
        <v>402138</v>
      </c>
      <c r="P9" s="23">
        <v>1715600</v>
      </c>
      <c r="Q9" s="23">
        <v>15919400</v>
      </c>
      <c r="R9" s="23">
        <v>18037138</v>
      </c>
      <c r="S9" s="23"/>
      <c r="T9" s="23"/>
      <c r="U9" s="23"/>
      <c r="V9" s="23"/>
      <c r="W9" s="23">
        <v>68386831</v>
      </c>
      <c r="X9" s="23">
        <v>52735811</v>
      </c>
      <c r="Y9" s="23">
        <v>15651020</v>
      </c>
      <c r="Z9" s="24">
        <v>29.68</v>
      </c>
      <c r="AA9" s="25">
        <v>74792623</v>
      </c>
    </row>
    <row r="10" spans="1:27" ht="12.75">
      <c r="A10" s="26" t="s">
        <v>37</v>
      </c>
      <c r="B10" s="20"/>
      <c r="C10" s="21">
        <v>25212659</v>
      </c>
      <c r="D10" s="21"/>
      <c r="E10" s="22">
        <v>48504000</v>
      </c>
      <c r="F10" s="23">
        <v>63123180</v>
      </c>
      <c r="G10" s="23">
        <v>6756000</v>
      </c>
      <c r="H10" s="23">
        <v>2000000</v>
      </c>
      <c r="I10" s="23">
        <v>2000000</v>
      </c>
      <c r="J10" s="23">
        <v>10756000</v>
      </c>
      <c r="K10" s="23"/>
      <c r="L10" s="23"/>
      <c r="M10" s="23">
        <v>11711000</v>
      </c>
      <c r="N10" s="23">
        <v>11711000</v>
      </c>
      <c r="O10" s="23"/>
      <c r="P10" s="23">
        <v>2200000</v>
      </c>
      <c r="Q10" s="23">
        <v>6289000</v>
      </c>
      <c r="R10" s="23">
        <v>8489000</v>
      </c>
      <c r="S10" s="23"/>
      <c r="T10" s="23"/>
      <c r="U10" s="23"/>
      <c r="V10" s="23"/>
      <c r="W10" s="23">
        <v>30956000</v>
      </c>
      <c r="X10" s="23">
        <v>24447080</v>
      </c>
      <c r="Y10" s="23">
        <v>6508920</v>
      </c>
      <c r="Z10" s="24">
        <v>26.62</v>
      </c>
      <c r="AA10" s="25">
        <v>63123180</v>
      </c>
    </row>
    <row r="11" spans="1:27" ht="12.75">
      <c r="A11" s="26" t="s">
        <v>38</v>
      </c>
      <c r="B11" s="20"/>
      <c r="C11" s="21">
        <v>10565174</v>
      </c>
      <c r="D11" s="21"/>
      <c r="E11" s="22">
        <v>8923434</v>
      </c>
      <c r="F11" s="23">
        <v>8810614</v>
      </c>
      <c r="G11" s="23">
        <v>737046</v>
      </c>
      <c r="H11" s="23">
        <v>786092</v>
      </c>
      <c r="I11" s="23">
        <v>777584</v>
      </c>
      <c r="J11" s="23">
        <v>2300722</v>
      </c>
      <c r="K11" s="23">
        <v>528159</v>
      </c>
      <c r="L11" s="23">
        <v>666714</v>
      </c>
      <c r="M11" s="23">
        <v>691976</v>
      </c>
      <c r="N11" s="23">
        <v>1886849</v>
      </c>
      <c r="O11" s="23">
        <v>869940</v>
      </c>
      <c r="P11" s="23">
        <v>1062593</v>
      </c>
      <c r="Q11" s="23">
        <v>852131</v>
      </c>
      <c r="R11" s="23">
        <v>2784664</v>
      </c>
      <c r="S11" s="23"/>
      <c r="T11" s="23"/>
      <c r="U11" s="23"/>
      <c r="V11" s="23"/>
      <c r="W11" s="23">
        <v>6972235</v>
      </c>
      <c r="X11" s="23">
        <v>6619923</v>
      </c>
      <c r="Y11" s="23">
        <v>352312</v>
      </c>
      <c r="Z11" s="24">
        <v>5.32</v>
      </c>
      <c r="AA11" s="25">
        <v>8810614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-368947900</v>
      </c>
      <c r="D14" s="21"/>
      <c r="E14" s="22">
        <v>-581295945</v>
      </c>
      <c r="F14" s="23">
        <v>-441695412</v>
      </c>
      <c r="G14" s="23">
        <v>-32431471</v>
      </c>
      <c r="H14" s="23">
        <v>-41548224</v>
      </c>
      <c r="I14" s="23">
        <v>-43289932</v>
      </c>
      <c r="J14" s="23">
        <v>-117269627</v>
      </c>
      <c r="K14" s="23">
        <v>-42143465</v>
      </c>
      <c r="L14" s="23">
        <v>-42628574</v>
      </c>
      <c r="M14" s="23">
        <v>-57221734</v>
      </c>
      <c r="N14" s="23">
        <v>-141993773</v>
      </c>
      <c r="O14" s="23">
        <v>-37979313</v>
      </c>
      <c r="P14" s="23">
        <v>-46184916</v>
      </c>
      <c r="Q14" s="23">
        <v>-52612054</v>
      </c>
      <c r="R14" s="23">
        <v>-136776283</v>
      </c>
      <c r="S14" s="23"/>
      <c r="T14" s="23"/>
      <c r="U14" s="23"/>
      <c r="V14" s="23"/>
      <c r="W14" s="23">
        <v>-396039683</v>
      </c>
      <c r="X14" s="23">
        <v>-302198301</v>
      </c>
      <c r="Y14" s="23">
        <v>-93841382</v>
      </c>
      <c r="Z14" s="24">
        <v>31.05</v>
      </c>
      <c r="AA14" s="25">
        <v>-441695412</v>
      </c>
    </row>
    <row r="15" spans="1:27" ht="12.75">
      <c r="A15" s="26" t="s">
        <v>42</v>
      </c>
      <c r="B15" s="20"/>
      <c r="C15" s="21">
        <v>-17921325</v>
      </c>
      <c r="D15" s="21"/>
      <c r="E15" s="22">
        <v>-7879382</v>
      </c>
      <c r="F15" s="23">
        <v>-150009544</v>
      </c>
      <c r="G15" s="23">
        <v>-14861</v>
      </c>
      <c r="H15" s="23"/>
      <c r="I15" s="23"/>
      <c r="J15" s="23">
        <v>-14861</v>
      </c>
      <c r="K15" s="23"/>
      <c r="L15" s="23"/>
      <c r="M15" s="23">
        <v>-3947671</v>
      </c>
      <c r="N15" s="23">
        <v>-3947671</v>
      </c>
      <c r="O15" s="23"/>
      <c r="P15" s="23"/>
      <c r="Q15" s="23"/>
      <c r="R15" s="23"/>
      <c r="S15" s="23"/>
      <c r="T15" s="23"/>
      <c r="U15" s="23"/>
      <c r="V15" s="23"/>
      <c r="W15" s="23">
        <v>-3962532</v>
      </c>
      <c r="X15" s="23">
        <v>-111740671</v>
      </c>
      <c r="Y15" s="23">
        <v>107778139</v>
      </c>
      <c r="Z15" s="24">
        <v>-96.45</v>
      </c>
      <c r="AA15" s="25">
        <v>-150009544</v>
      </c>
    </row>
    <row r="16" spans="1:27" ht="12.75">
      <c r="A16" s="26" t="s">
        <v>43</v>
      </c>
      <c r="B16" s="20"/>
      <c r="C16" s="21"/>
      <c r="D16" s="21"/>
      <c r="E16" s="22">
        <v>-1500000</v>
      </c>
      <c r="F16" s="23">
        <v>-1500000</v>
      </c>
      <c r="G16" s="23">
        <v>-5159</v>
      </c>
      <c r="H16" s="23">
        <v>-3634</v>
      </c>
      <c r="I16" s="23">
        <v>-46625</v>
      </c>
      <c r="J16" s="23">
        <v>-55418</v>
      </c>
      <c r="K16" s="23">
        <v>-252874</v>
      </c>
      <c r="L16" s="23">
        <v>-23186</v>
      </c>
      <c r="M16" s="23">
        <v>-125000</v>
      </c>
      <c r="N16" s="23">
        <v>-401060</v>
      </c>
      <c r="O16" s="23">
        <v>-2557</v>
      </c>
      <c r="P16" s="23">
        <v>-14107</v>
      </c>
      <c r="Q16" s="23">
        <v>-26257</v>
      </c>
      <c r="R16" s="23">
        <v>-42921</v>
      </c>
      <c r="S16" s="23"/>
      <c r="T16" s="23"/>
      <c r="U16" s="23"/>
      <c r="V16" s="23"/>
      <c r="W16" s="23">
        <v>-499399</v>
      </c>
      <c r="X16" s="23">
        <v>-459035</v>
      </c>
      <c r="Y16" s="23">
        <v>-40364</v>
      </c>
      <c r="Z16" s="24">
        <v>8.79</v>
      </c>
      <c r="AA16" s="25">
        <v>-1500000</v>
      </c>
    </row>
    <row r="17" spans="1:27" ht="12.75">
      <c r="A17" s="27" t="s">
        <v>44</v>
      </c>
      <c r="B17" s="28"/>
      <c r="C17" s="29">
        <f aca="true" t="shared" si="0" ref="C17:Y17">SUM(C6:C16)</f>
        <v>101104616</v>
      </c>
      <c r="D17" s="29">
        <f>SUM(D6:D16)</f>
        <v>0</v>
      </c>
      <c r="E17" s="30">
        <f t="shared" si="0"/>
        <v>37272648</v>
      </c>
      <c r="F17" s="31">
        <f t="shared" si="0"/>
        <v>27484403</v>
      </c>
      <c r="G17" s="31">
        <f t="shared" si="0"/>
        <v>36468390</v>
      </c>
      <c r="H17" s="31">
        <f t="shared" si="0"/>
        <v>-3972715</v>
      </c>
      <c r="I17" s="31">
        <f t="shared" si="0"/>
        <v>1596753</v>
      </c>
      <c r="J17" s="31">
        <f t="shared" si="0"/>
        <v>34092428</v>
      </c>
      <c r="K17" s="31">
        <f t="shared" si="0"/>
        <v>2369565</v>
      </c>
      <c r="L17" s="31">
        <f t="shared" si="0"/>
        <v>946641</v>
      </c>
      <c r="M17" s="31">
        <f t="shared" si="0"/>
        <v>22985253</v>
      </c>
      <c r="N17" s="31">
        <f t="shared" si="0"/>
        <v>26301459</v>
      </c>
      <c r="O17" s="31">
        <f t="shared" si="0"/>
        <v>-2208663</v>
      </c>
      <c r="P17" s="31">
        <f t="shared" si="0"/>
        <v>2541888</v>
      </c>
      <c r="Q17" s="31">
        <f t="shared" si="0"/>
        <v>23035301</v>
      </c>
      <c r="R17" s="31">
        <f t="shared" si="0"/>
        <v>23368526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83762413</v>
      </c>
      <c r="X17" s="31">
        <f t="shared" si="0"/>
        <v>-10634220</v>
      </c>
      <c r="Y17" s="31">
        <f t="shared" si="0"/>
        <v>94396633</v>
      </c>
      <c r="Z17" s="32">
        <f>+IF(X17&lt;&gt;0,+(Y17/X17)*100,0)</f>
        <v>-887.6686113320957</v>
      </c>
      <c r="AA17" s="33">
        <f>SUM(AA6:AA16)</f>
        <v>27484403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29200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-22974067</v>
      </c>
      <c r="D26" s="21"/>
      <c r="E26" s="22">
        <v>-47359368</v>
      </c>
      <c r="F26" s="23">
        <v>-60144032</v>
      </c>
      <c r="G26" s="23"/>
      <c r="H26" s="23">
        <v>-627835</v>
      </c>
      <c r="I26" s="23">
        <v>-1465172</v>
      </c>
      <c r="J26" s="23">
        <v>-2093007</v>
      </c>
      <c r="K26" s="23">
        <v>-1667944</v>
      </c>
      <c r="L26" s="23">
        <v>-258680</v>
      </c>
      <c r="M26" s="23">
        <v>-7267874</v>
      </c>
      <c r="N26" s="23">
        <v>-9194498</v>
      </c>
      <c r="O26" s="23">
        <v>-51520</v>
      </c>
      <c r="P26" s="23">
        <v>-2155619</v>
      </c>
      <c r="Q26" s="23">
        <v>-3516631</v>
      </c>
      <c r="R26" s="23">
        <v>-5723770</v>
      </c>
      <c r="S26" s="23"/>
      <c r="T26" s="23"/>
      <c r="U26" s="23"/>
      <c r="V26" s="23"/>
      <c r="W26" s="23">
        <v>-17011275</v>
      </c>
      <c r="X26" s="23">
        <v>-16444710</v>
      </c>
      <c r="Y26" s="23">
        <v>-566565</v>
      </c>
      <c r="Z26" s="24">
        <v>3.45</v>
      </c>
      <c r="AA26" s="25">
        <v>-60144032</v>
      </c>
    </row>
    <row r="27" spans="1:27" ht="12.75">
      <c r="A27" s="27" t="s">
        <v>51</v>
      </c>
      <c r="B27" s="28"/>
      <c r="C27" s="29">
        <f aca="true" t="shared" si="1" ref="C27:Y27">SUM(C21:C26)</f>
        <v>-22944867</v>
      </c>
      <c r="D27" s="29">
        <f>SUM(D21:D26)</f>
        <v>0</v>
      </c>
      <c r="E27" s="30">
        <f t="shared" si="1"/>
        <v>-47359368</v>
      </c>
      <c r="F27" s="31">
        <f t="shared" si="1"/>
        <v>-60144032</v>
      </c>
      <c r="G27" s="31">
        <f t="shared" si="1"/>
        <v>0</v>
      </c>
      <c r="H27" s="31">
        <f t="shared" si="1"/>
        <v>-627835</v>
      </c>
      <c r="I27" s="31">
        <f t="shared" si="1"/>
        <v>-1465172</v>
      </c>
      <c r="J27" s="31">
        <f t="shared" si="1"/>
        <v>-2093007</v>
      </c>
      <c r="K27" s="31">
        <f t="shared" si="1"/>
        <v>-1667944</v>
      </c>
      <c r="L27" s="31">
        <f t="shared" si="1"/>
        <v>-258680</v>
      </c>
      <c r="M27" s="31">
        <f t="shared" si="1"/>
        <v>-7267874</v>
      </c>
      <c r="N27" s="31">
        <f t="shared" si="1"/>
        <v>-9194498</v>
      </c>
      <c r="O27" s="31">
        <f t="shared" si="1"/>
        <v>-51520</v>
      </c>
      <c r="P27" s="31">
        <f t="shared" si="1"/>
        <v>-2155619</v>
      </c>
      <c r="Q27" s="31">
        <f t="shared" si="1"/>
        <v>-3516631</v>
      </c>
      <c r="R27" s="31">
        <f t="shared" si="1"/>
        <v>-5723770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-17011275</v>
      </c>
      <c r="X27" s="31">
        <f t="shared" si="1"/>
        <v>-16444710</v>
      </c>
      <c r="Y27" s="31">
        <f t="shared" si="1"/>
        <v>-566565</v>
      </c>
      <c r="Z27" s="32">
        <f>+IF(X27&lt;&gt;0,+(Y27/X27)*100,0)</f>
        <v>3.445272066214607</v>
      </c>
      <c r="AA27" s="33">
        <f>SUM(AA21:AA26)</f>
        <v>-60144032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515659</v>
      </c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-11458111</v>
      </c>
      <c r="D35" s="21"/>
      <c r="E35" s="22">
        <v>-9504250</v>
      </c>
      <c r="F35" s="23">
        <v>-9504250</v>
      </c>
      <c r="G35" s="23"/>
      <c r="H35" s="23"/>
      <c r="I35" s="23">
        <v>-3340970</v>
      </c>
      <c r="J35" s="23">
        <v>-3340970</v>
      </c>
      <c r="K35" s="23"/>
      <c r="L35" s="23"/>
      <c r="M35" s="23">
        <v>-5459747</v>
      </c>
      <c r="N35" s="23">
        <v>-5459747</v>
      </c>
      <c r="O35" s="23">
        <v>892550</v>
      </c>
      <c r="P35" s="23"/>
      <c r="Q35" s="23"/>
      <c r="R35" s="23">
        <v>892550</v>
      </c>
      <c r="S35" s="23"/>
      <c r="T35" s="23"/>
      <c r="U35" s="23"/>
      <c r="V35" s="23"/>
      <c r="W35" s="23">
        <v>-7908167</v>
      </c>
      <c r="X35" s="23">
        <v>-7908167</v>
      </c>
      <c r="Y35" s="23"/>
      <c r="Z35" s="24"/>
      <c r="AA35" s="25">
        <v>-9504250</v>
      </c>
    </row>
    <row r="36" spans="1:27" ht="12.75">
      <c r="A36" s="27" t="s">
        <v>57</v>
      </c>
      <c r="B36" s="28"/>
      <c r="C36" s="29">
        <f aca="true" t="shared" si="2" ref="C36:Y36">SUM(C31:C35)</f>
        <v>-10942452</v>
      </c>
      <c r="D36" s="29">
        <f>SUM(D31:D35)</f>
        <v>0</v>
      </c>
      <c r="E36" s="30">
        <f t="shared" si="2"/>
        <v>-9504250</v>
      </c>
      <c r="F36" s="31">
        <f t="shared" si="2"/>
        <v>-9504250</v>
      </c>
      <c r="G36" s="31">
        <f t="shared" si="2"/>
        <v>0</v>
      </c>
      <c r="H36" s="31">
        <f t="shared" si="2"/>
        <v>0</v>
      </c>
      <c r="I36" s="31">
        <f t="shared" si="2"/>
        <v>-3340970</v>
      </c>
      <c r="J36" s="31">
        <f t="shared" si="2"/>
        <v>-3340970</v>
      </c>
      <c r="K36" s="31">
        <f t="shared" si="2"/>
        <v>0</v>
      </c>
      <c r="L36" s="31">
        <f t="shared" si="2"/>
        <v>0</v>
      </c>
      <c r="M36" s="31">
        <f t="shared" si="2"/>
        <v>-5459747</v>
      </c>
      <c r="N36" s="31">
        <f t="shared" si="2"/>
        <v>-5459747</v>
      </c>
      <c r="O36" s="31">
        <f t="shared" si="2"/>
        <v>892550</v>
      </c>
      <c r="P36" s="31">
        <f t="shared" si="2"/>
        <v>0</v>
      </c>
      <c r="Q36" s="31">
        <f t="shared" si="2"/>
        <v>0</v>
      </c>
      <c r="R36" s="31">
        <f t="shared" si="2"/>
        <v>892550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-7908167</v>
      </c>
      <c r="X36" s="31">
        <f t="shared" si="2"/>
        <v>-7908167</v>
      </c>
      <c r="Y36" s="31">
        <f t="shared" si="2"/>
        <v>0</v>
      </c>
      <c r="Z36" s="32">
        <f>+IF(X36&lt;&gt;0,+(Y36/X36)*100,0)</f>
        <v>0</v>
      </c>
      <c r="AA36" s="33">
        <f>SUM(AA31:AA35)</f>
        <v>-9504250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67217297</v>
      </c>
      <c r="D38" s="35">
        <f>+D17+D27+D36</f>
        <v>0</v>
      </c>
      <c r="E38" s="36">
        <f t="shared" si="3"/>
        <v>-19590970</v>
      </c>
      <c r="F38" s="37">
        <f t="shared" si="3"/>
        <v>-42163879</v>
      </c>
      <c r="G38" s="37">
        <f t="shared" si="3"/>
        <v>36468390</v>
      </c>
      <c r="H38" s="37">
        <f t="shared" si="3"/>
        <v>-4600550</v>
      </c>
      <c r="I38" s="37">
        <f t="shared" si="3"/>
        <v>-3209389</v>
      </c>
      <c r="J38" s="37">
        <f t="shared" si="3"/>
        <v>28658451</v>
      </c>
      <c r="K38" s="37">
        <f t="shared" si="3"/>
        <v>701621</v>
      </c>
      <c r="L38" s="37">
        <f t="shared" si="3"/>
        <v>687961</v>
      </c>
      <c r="M38" s="37">
        <f t="shared" si="3"/>
        <v>10257632</v>
      </c>
      <c r="N38" s="37">
        <f t="shared" si="3"/>
        <v>11647214</v>
      </c>
      <c r="O38" s="37">
        <f t="shared" si="3"/>
        <v>-1367633</v>
      </c>
      <c r="P38" s="37">
        <f t="shared" si="3"/>
        <v>386269</v>
      </c>
      <c r="Q38" s="37">
        <f t="shared" si="3"/>
        <v>19518670</v>
      </c>
      <c r="R38" s="37">
        <f t="shared" si="3"/>
        <v>18537306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58842971</v>
      </c>
      <c r="X38" s="37">
        <f t="shared" si="3"/>
        <v>-34987097</v>
      </c>
      <c r="Y38" s="37">
        <f t="shared" si="3"/>
        <v>93830068</v>
      </c>
      <c r="Z38" s="38">
        <f>+IF(X38&lt;&gt;0,+(Y38/X38)*100,0)</f>
        <v>-268.18477680500325</v>
      </c>
      <c r="AA38" s="39">
        <f>+AA17+AA27+AA36</f>
        <v>-42163879</v>
      </c>
    </row>
    <row r="39" spans="1:27" ht="12.75">
      <c r="A39" s="26" t="s">
        <v>59</v>
      </c>
      <c r="B39" s="20"/>
      <c r="C39" s="35">
        <v>-47537980</v>
      </c>
      <c r="D39" s="35"/>
      <c r="E39" s="36"/>
      <c r="F39" s="37">
        <v>19764200</v>
      </c>
      <c r="G39" s="37"/>
      <c r="H39" s="37">
        <v>36468390</v>
      </c>
      <c r="I39" s="37">
        <v>31867840</v>
      </c>
      <c r="J39" s="37"/>
      <c r="K39" s="37">
        <v>28658451</v>
      </c>
      <c r="L39" s="37">
        <v>29360072</v>
      </c>
      <c r="M39" s="37">
        <v>30048033</v>
      </c>
      <c r="N39" s="37">
        <v>28658451</v>
      </c>
      <c r="O39" s="37">
        <v>40305665</v>
      </c>
      <c r="P39" s="37">
        <v>38938032</v>
      </c>
      <c r="Q39" s="37">
        <v>39324301</v>
      </c>
      <c r="R39" s="37">
        <v>40305665</v>
      </c>
      <c r="S39" s="37"/>
      <c r="T39" s="37"/>
      <c r="U39" s="37"/>
      <c r="V39" s="37"/>
      <c r="W39" s="37"/>
      <c r="X39" s="37">
        <v>19764200</v>
      </c>
      <c r="Y39" s="37">
        <v>-19764200</v>
      </c>
      <c r="Z39" s="38">
        <v>-100</v>
      </c>
      <c r="AA39" s="39">
        <v>19764200</v>
      </c>
    </row>
    <row r="40" spans="1:27" ht="12.75">
      <c r="A40" s="45" t="s">
        <v>60</v>
      </c>
      <c r="B40" s="46"/>
      <c r="C40" s="47">
        <v>19679315</v>
      </c>
      <c r="D40" s="47"/>
      <c r="E40" s="48">
        <v>-19590969</v>
      </c>
      <c r="F40" s="49">
        <v>-22399679</v>
      </c>
      <c r="G40" s="49">
        <v>36468390</v>
      </c>
      <c r="H40" s="49">
        <v>31867840</v>
      </c>
      <c r="I40" s="49">
        <v>28658451</v>
      </c>
      <c r="J40" s="49">
        <v>28658451</v>
      </c>
      <c r="K40" s="49">
        <v>29360072</v>
      </c>
      <c r="L40" s="49">
        <v>30048033</v>
      </c>
      <c r="M40" s="49">
        <v>40305665</v>
      </c>
      <c r="N40" s="49">
        <v>40305665</v>
      </c>
      <c r="O40" s="49">
        <v>38938032</v>
      </c>
      <c r="P40" s="49">
        <v>39324301</v>
      </c>
      <c r="Q40" s="49">
        <v>58842971</v>
      </c>
      <c r="R40" s="49">
        <v>58842971</v>
      </c>
      <c r="S40" s="49"/>
      <c r="T40" s="49"/>
      <c r="U40" s="49"/>
      <c r="V40" s="49"/>
      <c r="W40" s="49">
        <v>58842971</v>
      </c>
      <c r="X40" s="49">
        <v>-15222897</v>
      </c>
      <c r="Y40" s="49">
        <v>74065868</v>
      </c>
      <c r="Z40" s="50">
        <v>-486.54</v>
      </c>
      <c r="AA40" s="51">
        <v>-22399679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104156724</v>
      </c>
      <c r="D6" s="21"/>
      <c r="E6" s="22">
        <v>109949436</v>
      </c>
      <c r="F6" s="23">
        <v>109167433</v>
      </c>
      <c r="G6" s="23">
        <v>8302768</v>
      </c>
      <c r="H6" s="23">
        <v>15282753</v>
      </c>
      <c r="I6" s="23">
        <v>13536970</v>
      </c>
      <c r="J6" s="23">
        <v>37122491</v>
      </c>
      <c r="K6" s="23">
        <v>5069917</v>
      </c>
      <c r="L6" s="23">
        <v>8323677</v>
      </c>
      <c r="M6" s="23">
        <v>10501372</v>
      </c>
      <c r="N6" s="23">
        <v>23894966</v>
      </c>
      <c r="O6" s="23">
        <v>8529676</v>
      </c>
      <c r="P6" s="23">
        <v>8604222</v>
      </c>
      <c r="Q6" s="23">
        <v>8847121</v>
      </c>
      <c r="R6" s="23">
        <v>25981019</v>
      </c>
      <c r="S6" s="23"/>
      <c r="T6" s="23"/>
      <c r="U6" s="23"/>
      <c r="V6" s="23"/>
      <c r="W6" s="23">
        <v>86998476</v>
      </c>
      <c r="X6" s="23">
        <v>87778753</v>
      </c>
      <c r="Y6" s="23">
        <v>-780277</v>
      </c>
      <c r="Z6" s="24">
        <v>-0.89</v>
      </c>
      <c r="AA6" s="25">
        <v>109167433</v>
      </c>
    </row>
    <row r="7" spans="1:27" ht="12.75">
      <c r="A7" s="26" t="s">
        <v>34</v>
      </c>
      <c r="B7" s="20"/>
      <c r="C7" s="21">
        <v>211983349</v>
      </c>
      <c r="D7" s="21"/>
      <c r="E7" s="22">
        <v>225485384</v>
      </c>
      <c r="F7" s="23">
        <v>235138907</v>
      </c>
      <c r="G7" s="23">
        <v>23930669</v>
      </c>
      <c r="H7" s="23">
        <v>29231928</v>
      </c>
      <c r="I7" s="23">
        <v>28289490</v>
      </c>
      <c r="J7" s="23">
        <v>81452087</v>
      </c>
      <c r="K7" s="23">
        <v>11872678</v>
      </c>
      <c r="L7" s="23">
        <v>22937494</v>
      </c>
      <c r="M7" s="23">
        <v>28693421</v>
      </c>
      <c r="N7" s="23">
        <v>63503593</v>
      </c>
      <c r="O7" s="23">
        <v>24226043</v>
      </c>
      <c r="P7" s="23">
        <v>28554850</v>
      </c>
      <c r="Q7" s="23">
        <v>27104009</v>
      </c>
      <c r="R7" s="23">
        <v>79884902</v>
      </c>
      <c r="S7" s="23"/>
      <c r="T7" s="23"/>
      <c r="U7" s="23"/>
      <c r="V7" s="23"/>
      <c r="W7" s="23">
        <v>224840582</v>
      </c>
      <c r="X7" s="23">
        <v>192492103</v>
      </c>
      <c r="Y7" s="23">
        <v>32348479</v>
      </c>
      <c r="Z7" s="24">
        <v>16.81</v>
      </c>
      <c r="AA7" s="25">
        <v>235138907</v>
      </c>
    </row>
    <row r="8" spans="1:27" ht="12.75">
      <c r="A8" s="26" t="s">
        <v>35</v>
      </c>
      <c r="B8" s="20"/>
      <c r="C8" s="21">
        <v>40549530</v>
      </c>
      <c r="D8" s="21"/>
      <c r="E8" s="22">
        <v>29014827</v>
      </c>
      <c r="F8" s="23">
        <v>24032907</v>
      </c>
      <c r="G8" s="23">
        <v>17618067</v>
      </c>
      <c r="H8" s="23">
        <v>1706830</v>
      </c>
      <c r="I8" s="23">
        <v>729174</v>
      </c>
      <c r="J8" s="23">
        <v>20054071</v>
      </c>
      <c r="K8" s="23">
        <v>1174020</v>
      </c>
      <c r="L8" s="23">
        <v>1567349</v>
      </c>
      <c r="M8" s="23">
        <v>3890752</v>
      </c>
      <c r="N8" s="23">
        <v>6632121</v>
      </c>
      <c r="O8" s="23">
        <v>1914964</v>
      </c>
      <c r="P8" s="23">
        <v>1913593</v>
      </c>
      <c r="Q8" s="23">
        <v>2359089</v>
      </c>
      <c r="R8" s="23">
        <v>6187646</v>
      </c>
      <c r="S8" s="23"/>
      <c r="T8" s="23"/>
      <c r="U8" s="23"/>
      <c r="V8" s="23"/>
      <c r="W8" s="23">
        <v>32873838</v>
      </c>
      <c r="X8" s="23">
        <v>31234396</v>
      </c>
      <c r="Y8" s="23">
        <v>1639442</v>
      </c>
      <c r="Z8" s="24">
        <v>5.25</v>
      </c>
      <c r="AA8" s="25">
        <v>24032907</v>
      </c>
    </row>
    <row r="9" spans="1:27" ht="12.75">
      <c r="A9" s="26" t="s">
        <v>36</v>
      </c>
      <c r="B9" s="20"/>
      <c r="C9" s="21">
        <v>97769862</v>
      </c>
      <c r="D9" s="21"/>
      <c r="E9" s="22">
        <v>104229657</v>
      </c>
      <c r="F9" s="23">
        <v>87382127</v>
      </c>
      <c r="G9" s="23">
        <v>26764000</v>
      </c>
      <c r="H9" s="23">
        <v>4720974</v>
      </c>
      <c r="I9" s="23">
        <v>2639704</v>
      </c>
      <c r="J9" s="23">
        <v>34124678</v>
      </c>
      <c r="K9" s="23">
        <v>2761000</v>
      </c>
      <c r="L9" s="23">
        <v>12201980</v>
      </c>
      <c r="M9" s="23">
        <v>27760297</v>
      </c>
      <c r="N9" s="23">
        <v>42723277</v>
      </c>
      <c r="O9" s="23">
        <v>525000</v>
      </c>
      <c r="P9" s="23">
        <v>8563642</v>
      </c>
      <c r="Q9" s="23">
        <v>25675748</v>
      </c>
      <c r="R9" s="23">
        <v>34764390</v>
      </c>
      <c r="S9" s="23"/>
      <c r="T9" s="23"/>
      <c r="U9" s="23"/>
      <c r="V9" s="23"/>
      <c r="W9" s="23">
        <v>111612345</v>
      </c>
      <c r="X9" s="23">
        <v>98077255</v>
      </c>
      <c r="Y9" s="23">
        <v>13535090</v>
      </c>
      <c r="Z9" s="24">
        <v>13.8</v>
      </c>
      <c r="AA9" s="25">
        <v>87382127</v>
      </c>
    </row>
    <row r="10" spans="1:27" ht="12.75">
      <c r="A10" s="26" t="s">
        <v>37</v>
      </c>
      <c r="B10" s="20"/>
      <c r="C10" s="21">
        <v>48956549</v>
      </c>
      <c r="D10" s="21"/>
      <c r="E10" s="22">
        <v>56960287</v>
      </c>
      <c r="F10" s="23">
        <v>75546872</v>
      </c>
      <c r="G10" s="23">
        <v>9000000</v>
      </c>
      <c r="H10" s="23">
        <v>4000000</v>
      </c>
      <c r="I10" s="23"/>
      <c r="J10" s="23">
        <v>13000000</v>
      </c>
      <c r="K10" s="23"/>
      <c r="L10" s="23">
        <v>8082030</v>
      </c>
      <c r="M10" s="23">
        <v>9607000</v>
      </c>
      <c r="N10" s="23">
        <v>17689030</v>
      </c>
      <c r="O10" s="23"/>
      <c r="P10" s="23"/>
      <c r="Q10" s="23">
        <v>12805908</v>
      </c>
      <c r="R10" s="23">
        <v>12805908</v>
      </c>
      <c r="S10" s="23"/>
      <c r="T10" s="23"/>
      <c r="U10" s="23"/>
      <c r="V10" s="23"/>
      <c r="W10" s="23">
        <v>43494938</v>
      </c>
      <c r="X10" s="23">
        <v>47748740</v>
      </c>
      <c r="Y10" s="23">
        <v>-4253802</v>
      </c>
      <c r="Z10" s="24">
        <v>-8.91</v>
      </c>
      <c r="AA10" s="25">
        <v>75546872</v>
      </c>
    </row>
    <row r="11" spans="1:27" ht="12.75">
      <c r="A11" s="26" t="s">
        <v>38</v>
      </c>
      <c r="B11" s="20"/>
      <c r="C11" s="21">
        <v>13984128</v>
      </c>
      <c r="D11" s="21"/>
      <c r="E11" s="22">
        <v>8806565</v>
      </c>
      <c r="F11" s="23">
        <v>12846270</v>
      </c>
      <c r="G11" s="23">
        <v>1209701</v>
      </c>
      <c r="H11" s="23">
        <v>953899</v>
      </c>
      <c r="I11" s="23">
        <v>914912</v>
      </c>
      <c r="J11" s="23">
        <v>3078512</v>
      </c>
      <c r="K11" s="23">
        <v>546960</v>
      </c>
      <c r="L11" s="23">
        <v>1169867</v>
      </c>
      <c r="M11" s="23">
        <v>895462</v>
      </c>
      <c r="N11" s="23">
        <v>2612289</v>
      </c>
      <c r="O11" s="23">
        <v>2532210</v>
      </c>
      <c r="P11" s="23">
        <v>828888</v>
      </c>
      <c r="Q11" s="23">
        <v>929705</v>
      </c>
      <c r="R11" s="23">
        <v>4290803</v>
      </c>
      <c r="S11" s="23"/>
      <c r="T11" s="23"/>
      <c r="U11" s="23"/>
      <c r="V11" s="23"/>
      <c r="W11" s="23">
        <v>9981604</v>
      </c>
      <c r="X11" s="23">
        <v>10375441</v>
      </c>
      <c r="Y11" s="23">
        <v>-393837</v>
      </c>
      <c r="Z11" s="24">
        <v>-3.8</v>
      </c>
      <c r="AA11" s="25">
        <v>12846270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-381561391</v>
      </c>
      <c r="D14" s="21"/>
      <c r="E14" s="22">
        <v>-429794751</v>
      </c>
      <c r="F14" s="23">
        <v>-439304256</v>
      </c>
      <c r="G14" s="23">
        <v>-39580274</v>
      </c>
      <c r="H14" s="23">
        <v>-33545585</v>
      </c>
      <c r="I14" s="23">
        <v>-46912637</v>
      </c>
      <c r="J14" s="23">
        <v>-120038496</v>
      </c>
      <c r="K14" s="23">
        <v>-25206038</v>
      </c>
      <c r="L14" s="23">
        <v>-38163820</v>
      </c>
      <c r="M14" s="23">
        <v>-47473747</v>
      </c>
      <c r="N14" s="23">
        <v>-110843605</v>
      </c>
      <c r="O14" s="23">
        <v>-29725391</v>
      </c>
      <c r="P14" s="23">
        <v>-40653876</v>
      </c>
      <c r="Q14" s="23">
        <v>-49811618</v>
      </c>
      <c r="R14" s="23">
        <v>-120190885</v>
      </c>
      <c r="S14" s="23"/>
      <c r="T14" s="23"/>
      <c r="U14" s="23"/>
      <c r="V14" s="23"/>
      <c r="W14" s="23">
        <v>-351072986</v>
      </c>
      <c r="X14" s="23">
        <v>-321678746</v>
      </c>
      <c r="Y14" s="23">
        <v>-29394240</v>
      </c>
      <c r="Z14" s="24">
        <v>9.14</v>
      </c>
      <c r="AA14" s="25">
        <v>-439304256</v>
      </c>
    </row>
    <row r="15" spans="1:27" ht="12.75">
      <c r="A15" s="26" t="s">
        <v>42</v>
      </c>
      <c r="B15" s="20"/>
      <c r="C15" s="21">
        <v>-23900903</v>
      </c>
      <c r="D15" s="21"/>
      <c r="E15" s="22">
        <v>-15317550</v>
      </c>
      <c r="F15" s="23">
        <v>-15063318</v>
      </c>
      <c r="G15" s="23">
        <v>-88743</v>
      </c>
      <c r="H15" s="23">
        <v>-97366</v>
      </c>
      <c r="I15" s="23">
        <v>-93870</v>
      </c>
      <c r="J15" s="23">
        <v>-279979</v>
      </c>
      <c r="K15" s="23">
        <v>-84344</v>
      </c>
      <c r="L15" s="23">
        <v>-818401</v>
      </c>
      <c r="M15" s="23">
        <v>-6628129</v>
      </c>
      <c r="N15" s="23">
        <v>-7530874</v>
      </c>
      <c r="O15" s="23">
        <v>-138749</v>
      </c>
      <c r="P15" s="23">
        <v>-110192</v>
      </c>
      <c r="Q15" s="23">
        <v>-111223</v>
      </c>
      <c r="R15" s="23">
        <v>-360164</v>
      </c>
      <c r="S15" s="23"/>
      <c r="T15" s="23"/>
      <c r="U15" s="23"/>
      <c r="V15" s="23"/>
      <c r="W15" s="23">
        <v>-8171017</v>
      </c>
      <c r="X15" s="23">
        <v>-8129712</v>
      </c>
      <c r="Y15" s="23">
        <v>-41305</v>
      </c>
      <c r="Z15" s="24">
        <v>0.51</v>
      </c>
      <c r="AA15" s="25">
        <v>-15063318</v>
      </c>
    </row>
    <row r="16" spans="1:27" ht="12.75">
      <c r="A16" s="26" t="s">
        <v>43</v>
      </c>
      <c r="B16" s="20"/>
      <c r="C16" s="21">
        <v>-4200000</v>
      </c>
      <c r="D16" s="21"/>
      <c r="E16" s="22">
        <v>-3631670</v>
      </c>
      <c r="F16" s="23">
        <v>-4231670</v>
      </c>
      <c r="G16" s="23">
        <v>-875000</v>
      </c>
      <c r="H16" s="23"/>
      <c r="I16" s="23"/>
      <c r="J16" s="23">
        <v>-875000</v>
      </c>
      <c r="K16" s="23">
        <v>-875000</v>
      </c>
      <c r="L16" s="23"/>
      <c r="M16" s="23">
        <v>-1750000</v>
      </c>
      <c r="N16" s="23">
        <v>-2625000</v>
      </c>
      <c r="O16" s="23"/>
      <c r="P16" s="23"/>
      <c r="Q16" s="23"/>
      <c r="R16" s="23"/>
      <c r="S16" s="23"/>
      <c r="T16" s="23"/>
      <c r="U16" s="23"/>
      <c r="V16" s="23"/>
      <c r="W16" s="23">
        <v>-3500000</v>
      </c>
      <c r="X16" s="23">
        <v>-3513980</v>
      </c>
      <c r="Y16" s="23">
        <v>13980</v>
      </c>
      <c r="Z16" s="24">
        <v>-0.4</v>
      </c>
      <c r="AA16" s="25">
        <v>-4231670</v>
      </c>
    </row>
    <row r="17" spans="1:27" ht="12.75">
      <c r="A17" s="27" t="s">
        <v>44</v>
      </c>
      <c r="B17" s="28"/>
      <c r="C17" s="29">
        <f aca="true" t="shared" si="0" ref="C17:Y17">SUM(C6:C16)</f>
        <v>107737848</v>
      </c>
      <c r="D17" s="29">
        <f>SUM(D6:D16)</f>
        <v>0</v>
      </c>
      <c r="E17" s="30">
        <f t="shared" si="0"/>
        <v>85702185</v>
      </c>
      <c r="F17" s="31">
        <f t="shared" si="0"/>
        <v>85515272</v>
      </c>
      <c r="G17" s="31">
        <f t="shared" si="0"/>
        <v>46281188</v>
      </c>
      <c r="H17" s="31">
        <f t="shared" si="0"/>
        <v>22253433</v>
      </c>
      <c r="I17" s="31">
        <f t="shared" si="0"/>
        <v>-896257</v>
      </c>
      <c r="J17" s="31">
        <f t="shared" si="0"/>
        <v>67638364</v>
      </c>
      <c r="K17" s="31">
        <f t="shared" si="0"/>
        <v>-4740807</v>
      </c>
      <c r="L17" s="31">
        <f t="shared" si="0"/>
        <v>15300176</v>
      </c>
      <c r="M17" s="31">
        <f t="shared" si="0"/>
        <v>25496428</v>
      </c>
      <c r="N17" s="31">
        <f t="shared" si="0"/>
        <v>36055797</v>
      </c>
      <c r="O17" s="31">
        <f t="shared" si="0"/>
        <v>7863753</v>
      </c>
      <c r="P17" s="31">
        <f t="shared" si="0"/>
        <v>7701127</v>
      </c>
      <c r="Q17" s="31">
        <f t="shared" si="0"/>
        <v>27798739</v>
      </c>
      <c r="R17" s="31">
        <f t="shared" si="0"/>
        <v>43363619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147057780</v>
      </c>
      <c r="X17" s="31">
        <f t="shared" si="0"/>
        <v>134384250</v>
      </c>
      <c r="Y17" s="31">
        <f t="shared" si="0"/>
        <v>12673530</v>
      </c>
      <c r="Z17" s="32">
        <f>+IF(X17&lt;&gt;0,+(Y17/X17)*100,0)</f>
        <v>9.430814995060805</v>
      </c>
      <c r="AA17" s="33">
        <f>SUM(AA6:AA16)</f>
        <v>85515272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635632</v>
      </c>
      <c r="D21" s="21"/>
      <c r="E21" s="22">
        <v>222780</v>
      </c>
      <c r="F21" s="23">
        <v>1223000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120500</v>
      </c>
      <c r="Y21" s="40">
        <v>-120500</v>
      </c>
      <c r="Z21" s="41">
        <v>-100</v>
      </c>
      <c r="AA21" s="42">
        <v>1223000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39578</v>
      </c>
      <c r="D23" s="44"/>
      <c r="E23" s="22"/>
      <c r="F23" s="23">
        <v>3406</v>
      </c>
      <c r="G23" s="40">
        <v>-39578</v>
      </c>
      <c r="H23" s="40">
        <v>36171</v>
      </c>
      <c r="I23" s="40"/>
      <c r="J23" s="23">
        <v>-3407</v>
      </c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>
        <v>-3407</v>
      </c>
      <c r="X23" s="23">
        <v>-3407</v>
      </c>
      <c r="Y23" s="40"/>
      <c r="Z23" s="41"/>
      <c r="AA23" s="42">
        <v>3406</v>
      </c>
    </row>
    <row r="24" spans="1:27" ht="12.75">
      <c r="A24" s="26" t="s">
        <v>49</v>
      </c>
      <c r="B24" s="20"/>
      <c r="C24" s="21">
        <v>30072799</v>
      </c>
      <c r="D24" s="21"/>
      <c r="E24" s="22"/>
      <c r="F24" s="23">
        <v>-771783</v>
      </c>
      <c r="G24" s="23"/>
      <c r="H24" s="23">
        <v>-389931</v>
      </c>
      <c r="I24" s="23"/>
      <c r="J24" s="23">
        <v>-389931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-389931</v>
      </c>
      <c r="X24" s="23">
        <v>-389931</v>
      </c>
      <c r="Y24" s="23"/>
      <c r="Z24" s="24"/>
      <c r="AA24" s="25">
        <v>-771783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-91519245</v>
      </c>
      <c r="D26" s="21"/>
      <c r="E26" s="22">
        <v>-115473309</v>
      </c>
      <c r="F26" s="23">
        <v>-135877339</v>
      </c>
      <c r="G26" s="23">
        <v>-38277900</v>
      </c>
      <c r="H26" s="23">
        <v>-10662902</v>
      </c>
      <c r="I26" s="23">
        <v>-12373772</v>
      </c>
      <c r="J26" s="23">
        <v>-61314574</v>
      </c>
      <c r="K26" s="23">
        <v>-2507567</v>
      </c>
      <c r="L26" s="23">
        <v>-9634171</v>
      </c>
      <c r="M26" s="23">
        <v>-12569483</v>
      </c>
      <c r="N26" s="23">
        <v>-24711221</v>
      </c>
      <c r="O26" s="23">
        <v>-5479071</v>
      </c>
      <c r="P26" s="23">
        <v>-8082442</v>
      </c>
      <c r="Q26" s="23">
        <v>-10941582</v>
      </c>
      <c r="R26" s="23">
        <v>-24503095</v>
      </c>
      <c r="S26" s="23"/>
      <c r="T26" s="23"/>
      <c r="U26" s="23"/>
      <c r="V26" s="23"/>
      <c r="W26" s="23">
        <v>-110528890</v>
      </c>
      <c r="X26" s="23">
        <v>-133849886</v>
      </c>
      <c r="Y26" s="23">
        <v>23320996</v>
      </c>
      <c r="Z26" s="24">
        <v>-17.42</v>
      </c>
      <c r="AA26" s="25">
        <v>-135877339</v>
      </c>
    </row>
    <row r="27" spans="1:27" ht="12.75">
      <c r="A27" s="27" t="s">
        <v>51</v>
      </c>
      <c r="B27" s="28"/>
      <c r="C27" s="29">
        <f aca="true" t="shared" si="1" ref="C27:Y27">SUM(C21:C26)</f>
        <v>-60771236</v>
      </c>
      <c r="D27" s="29">
        <f>SUM(D21:D26)</f>
        <v>0</v>
      </c>
      <c r="E27" s="30">
        <f t="shared" si="1"/>
        <v>-115250529</v>
      </c>
      <c r="F27" s="31">
        <f t="shared" si="1"/>
        <v>-135422716</v>
      </c>
      <c r="G27" s="31">
        <f t="shared" si="1"/>
        <v>-38317478</v>
      </c>
      <c r="H27" s="31">
        <f t="shared" si="1"/>
        <v>-11016662</v>
      </c>
      <c r="I27" s="31">
        <f t="shared" si="1"/>
        <v>-12373772</v>
      </c>
      <c r="J27" s="31">
        <f t="shared" si="1"/>
        <v>-61707912</v>
      </c>
      <c r="K27" s="31">
        <f t="shared" si="1"/>
        <v>-2507567</v>
      </c>
      <c r="L27" s="31">
        <f t="shared" si="1"/>
        <v>-9634171</v>
      </c>
      <c r="M27" s="31">
        <f t="shared" si="1"/>
        <v>-12569483</v>
      </c>
      <c r="N27" s="31">
        <f t="shared" si="1"/>
        <v>-24711221</v>
      </c>
      <c r="O27" s="31">
        <f t="shared" si="1"/>
        <v>-5479071</v>
      </c>
      <c r="P27" s="31">
        <f t="shared" si="1"/>
        <v>-8082442</v>
      </c>
      <c r="Q27" s="31">
        <f t="shared" si="1"/>
        <v>-10941582</v>
      </c>
      <c r="R27" s="31">
        <f t="shared" si="1"/>
        <v>-24503095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-110922228</v>
      </c>
      <c r="X27" s="31">
        <f t="shared" si="1"/>
        <v>-134122724</v>
      </c>
      <c r="Y27" s="31">
        <f t="shared" si="1"/>
        <v>23200496</v>
      </c>
      <c r="Z27" s="32">
        <f>+IF(X27&lt;&gt;0,+(Y27/X27)*100,0)</f>
        <v>-17.297960634918212</v>
      </c>
      <c r="AA27" s="33">
        <f>SUM(AA21:AA26)</f>
        <v>-135422716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20000000</v>
      </c>
      <c r="D32" s="21"/>
      <c r="E32" s="22">
        <v>24998191</v>
      </c>
      <c r="F32" s="23">
        <v>24999595</v>
      </c>
      <c r="G32" s="23"/>
      <c r="H32" s="23"/>
      <c r="I32" s="23"/>
      <c r="J32" s="23"/>
      <c r="K32" s="23"/>
      <c r="L32" s="23"/>
      <c r="M32" s="23">
        <v>344665</v>
      </c>
      <c r="N32" s="23">
        <v>344665</v>
      </c>
      <c r="O32" s="23">
        <v>174322</v>
      </c>
      <c r="P32" s="23"/>
      <c r="Q32" s="23"/>
      <c r="R32" s="23">
        <v>174322</v>
      </c>
      <c r="S32" s="23"/>
      <c r="T32" s="23"/>
      <c r="U32" s="23"/>
      <c r="V32" s="23"/>
      <c r="W32" s="23">
        <v>518987</v>
      </c>
      <c r="X32" s="23"/>
      <c r="Y32" s="23">
        <v>518987</v>
      </c>
      <c r="Z32" s="24"/>
      <c r="AA32" s="25">
        <v>24999595</v>
      </c>
    </row>
    <row r="33" spans="1:27" ht="12.75">
      <c r="A33" s="26" t="s">
        <v>55</v>
      </c>
      <c r="B33" s="20"/>
      <c r="C33" s="21">
        <v>307249</v>
      </c>
      <c r="D33" s="21"/>
      <c r="E33" s="22">
        <v>74546</v>
      </c>
      <c r="F33" s="23">
        <v>324087</v>
      </c>
      <c r="G33" s="23">
        <v>346733</v>
      </c>
      <c r="H33" s="40">
        <v>-273215</v>
      </c>
      <c r="I33" s="40">
        <v>95915</v>
      </c>
      <c r="J33" s="40">
        <v>169433</v>
      </c>
      <c r="K33" s="23">
        <v>19739</v>
      </c>
      <c r="L33" s="23">
        <v>-3903</v>
      </c>
      <c r="M33" s="23">
        <v>10285</v>
      </c>
      <c r="N33" s="23">
        <v>26121</v>
      </c>
      <c r="O33" s="40">
        <v>6017</v>
      </c>
      <c r="P33" s="40">
        <v>8404</v>
      </c>
      <c r="Q33" s="40">
        <v>21851</v>
      </c>
      <c r="R33" s="23">
        <v>36272</v>
      </c>
      <c r="S33" s="23"/>
      <c r="T33" s="23"/>
      <c r="U33" s="23"/>
      <c r="V33" s="40"/>
      <c r="W33" s="40">
        <v>231826</v>
      </c>
      <c r="X33" s="40">
        <v>255591</v>
      </c>
      <c r="Y33" s="23">
        <v>-23765</v>
      </c>
      <c r="Z33" s="24">
        <v>-9.3</v>
      </c>
      <c r="AA33" s="25">
        <v>324087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-14696112</v>
      </c>
      <c r="D35" s="21"/>
      <c r="E35" s="22">
        <v>-17128299</v>
      </c>
      <c r="F35" s="23">
        <v>-17486908</v>
      </c>
      <c r="G35" s="23">
        <v>-53863</v>
      </c>
      <c r="H35" s="23">
        <v>-45241</v>
      </c>
      <c r="I35" s="23">
        <v>-48737</v>
      </c>
      <c r="J35" s="23">
        <v>-147841</v>
      </c>
      <c r="K35" s="23">
        <v>-58263</v>
      </c>
      <c r="L35" s="23">
        <v>-1575271</v>
      </c>
      <c r="M35" s="23">
        <v>-6622065</v>
      </c>
      <c r="N35" s="23">
        <v>-8255599</v>
      </c>
      <c r="O35" s="23">
        <v>-318684</v>
      </c>
      <c r="P35" s="23">
        <v>-227504</v>
      </c>
      <c r="Q35" s="23">
        <v>-226473</v>
      </c>
      <c r="R35" s="23">
        <v>-772661</v>
      </c>
      <c r="S35" s="23"/>
      <c r="T35" s="23"/>
      <c r="U35" s="23"/>
      <c r="V35" s="23"/>
      <c r="W35" s="23">
        <v>-9176101</v>
      </c>
      <c r="X35" s="23">
        <v>-9157574</v>
      </c>
      <c r="Y35" s="23">
        <v>-18527</v>
      </c>
      <c r="Z35" s="24">
        <v>0.2</v>
      </c>
      <c r="AA35" s="25">
        <v>-17486908</v>
      </c>
    </row>
    <row r="36" spans="1:27" ht="12.75">
      <c r="A36" s="27" t="s">
        <v>57</v>
      </c>
      <c r="B36" s="28"/>
      <c r="C36" s="29">
        <f aca="true" t="shared" si="2" ref="C36:Y36">SUM(C31:C35)</f>
        <v>5611137</v>
      </c>
      <c r="D36" s="29">
        <f>SUM(D31:D35)</f>
        <v>0</v>
      </c>
      <c r="E36" s="30">
        <f t="shared" si="2"/>
        <v>7944438</v>
      </c>
      <c r="F36" s="31">
        <f t="shared" si="2"/>
        <v>7836774</v>
      </c>
      <c r="G36" s="31">
        <f t="shared" si="2"/>
        <v>292870</v>
      </c>
      <c r="H36" s="31">
        <f t="shared" si="2"/>
        <v>-318456</v>
      </c>
      <c r="I36" s="31">
        <f t="shared" si="2"/>
        <v>47178</v>
      </c>
      <c r="J36" s="31">
        <f t="shared" si="2"/>
        <v>21592</v>
      </c>
      <c r="K36" s="31">
        <f t="shared" si="2"/>
        <v>-38524</v>
      </c>
      <c r="L36" s="31">
        <f t="shared" si="2"/>
        <v>-1579174</v>
      </c>
      <c r="M36" s="31">
        <f t="shared" si="2"/>
        <v>-6267115</v>
      </c>
      <c r="N36" s="31">
        <f t="shared" si="2"/>
        <v>-7884813</v>
      </c>
      <c r="O36" s="31">
        <f t="shared" si="2"/>
        <v>-138345</v>
      </c>
      <c r="P36" s="31">
        <f t="shared" si="2"/>
        <v>-219100</v>
      </c>
      <c r="Q36" s="31">
        <f t="shared" si="2"/>
        <v>-204622</v>
      </c>
      <c r="R36" s="31">
        <f t="shared" si="2"/>
        <v>-562067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-8425288</v>
      </c>
      <c r="X36" s="31">
        <f t="shared" si="2"/>
        <v>-8901983</v>
      </c>
      <c r="Y36" s="31">
        <f t="shared" si="2"/>
        <v>476695</v>
      </c>
      <c r="Z36" s="32">
        <f>+IF(X36&lt;&gt;0,+(Y36/X36)*100,0)</f>
        <v>-5.354930468862949</v>
      </c>
      <c r="AA36" s="33">
        <f>SUM(AA31:AA35)</f>
        <v>7836774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52577749</v>
      </c>
      <c r="D38" s="35">
        <f>+D17+D27+D36</f>
        <v>0</v>
      </c>
      <c r="E38" s="36">
        <f t="shared" si="3"/>
        <v>-21603906</v>
      </c>
      <c r="F38" s="37">
        <f t="shared" si="3"/>
        <v>-42070670</v>
      </c>
      <c r="G38" s="37">
        <f t="shared" si="3"/>
        <v>8256580</v>
      </c>
      <c r="H38" s="37">
        <f t="shared" si="3"/>
        <v>10918315</v>
      </c>
      <c r="I38" s="37">
        <f t="shared" si="3"/>
        <v>-13222851</v>
      </c>
      <c r="J38" s="37">
        <f t="shared" si="3"/>
        <v>5952044</v>
      </c>
      <c r="K38" s="37">
        <f t="shared" si="3"/>
        <v>-7286898</v>
      </c>
      <c r="L38" s="37">
        <f t="shared" si="3"/>
        <v>4086831</v>
      </c>
      <c r="M38" s="37">
        <f t="shared" si="3"/>
        <v>6659830</v>
      </c>
      <c r="N38" s="37">
        <f t="shared" si="3"/>
        <v>3459763</v>
      </c>
      <c r="O38" s="37">
        <f t="shared" si="3"/>
        <v>2246337</v>
      </c>
      <c r="P38" s="37">
        <f t="shared" si="3"/>
        <v>-600415</v>
      </c>
      <c r="Q38" s="37">
        <f t="shared" si="3"/>
        <v>16652535</v>
      </c>
      <c r="R38" s="37">
        <f t="shared" si="3"/>
        <v>18298457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27710264</v>
      </c>
      <c r="X38" s="37">
        <f t="shared" si="3"/>
        <v>-8640457</v>
      </c>
      <c r="Y38" s="37">
        <f t="shared" si="3"/>
        <v>36350721</v>
      </c>
      <c r="Z38" s="38">
        <f>+IF(X38&lt;&gt;0,+(Y38/X38)*100,0)</f>
        <v>-420.70368500184657</v>
      </c>
      <c r="AA38" s="39">
        <f>+AA17+AA27+AA36</f>
        <v>-42070670</v>
      </c>
    </row>
    <row r="39" spans="1:27" ht="12.75">
      <c r="A39" s="26" t="s">
        <v>59</v>
      </c>
      <c r="B39" s="20"/>
      <c r="C39" s="35">
        <v>68385259</v>
      </c>
      <c r="D39" s="35"/>
      <c r="E39" s="36">
        <v>70848767</v>
      </c>
      <c r="F39" s="37">
        <v>120963009</v>
      </c>
      <c r="G39" s="37">
        <v>120963009</v>
      </c>
      <c r="H39" s="37">
        <v>129219589</v>
      </c>
      <c r="I39" s="37">
        <v>140137904</v>
      </c>
      <c r="J39" s="37">
        <v>120963009</v>
      </c>
      <c r="K39" s="37">
        <v>126915053</v>
      </c>
      <c r="L39" s="37">
        <v>119628155</v>
      </c>
      <c r="M39" s="37">
        <v>123714986</v>
      </c>
      <c r="N39" s="37">
        <v>126915053</v>
      </c>
      <c r="O39" s="37">
        <v>130374816</v>
      </c>
      <c r="P39" s="37">
        <v>132621153</v>
      </c>
      <c r="Q39" s="37">
        <v>132020738</v>
      </c>
      <c r="R39" s="37">
        <v>130374816</v>
      </c>
      <c r="S39" s="37"/>
      <c r="T39" s="37"/>
      <c r="U39" s="37"/>
      <c r="V39" s="37"/>
      <c r="W39" s="37">
        <v>120963009</v>
      </c>
      <c r="X39" s="37">
        <v>120963009</v>
      </c>
      <c r="Y39" s="37"/>
      <c r="Z39" s="38"/>
      <c r="AA39" s="39">
        <v>120963009</v>
      </c>
    </row>
    <row r="40" spans="1:27" ht="12.75">
      <c r="A40" s="45" t="s">
        <v>60</v>
      </c>
      <c r="B40" s="46"/>
      <c r="C40" s="47">
        <v>120963009</v>
      </c>
      <c r="D40" s="47"/>
      <c r="E40" s="48">
        <v>49244861</v>
      </c>
      <c r="F40" s="49">
        <v>78892338</v>
      </c>
      <c r="G40" s="49">
        <v>129219589</v>
      </c>
      <c r="H40" s="49">
        <v>140137904</v>
      </c>
      <c r="I40" s="49">
        <v>126915053</v>
      </c>
      <c r="J40" s="49">
        <v>126915053</v>
      </c>
      <c r="K40" s="49">
        <v>119628155</v>
      </c>
      <c r="L40" s="49">
        <v>123714986</v>
      </c>
      <c r="M40" s="49">
        <v>130374816</v>
      </c>
      <c r="N40" s="49">
        <v>130374816</v>
      </c>
      <c r="O40" s="49">
        <v>132621153</v>
      </c>
      <c r="P40" s="49">
        <v>132020738</v>
      </c>
      <c r="Q40" s="49">
        <v>148673273</v>
      </c>
      <c r="R40" s="49">
        <v>148673273</v>
      </c>
      <c r="S40" s="49"/>
      <c r="T40" s="49"/>
      <c r="U40" s="49"/>
      <c r="V40" s="49"/>
      <c r="W40" s="49">
        <v>148673273</v>
      </c>
      <c r="X40" s="49">
        <v>112322551</v>
      </c>
      <c r="Y40" s="49">
        <v>36350722</v>
      </c>
      <c r="Z40" s="50">
        <v>32.36</v>
      </c>
      <c r="AA40" s="51">
        <v>78892338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151373762</v>
      </c>
      <c r="D6" s="21"/>
      <c r="E6" s="22">
        <v>182519700</v>
      </c>
      <c r="F6" s="23">
        <v>182519700</v>
      </c>
      <c r="G6" s="23">
        <v>3872362</v>
      </c>
      <c r="H6" s="23">
        <v>28654314</v>
      </c>
      <c r="I6" s="23">
        <v>36541029</v>
      </c>
      <c r="J6" s="23">
        <v>69067705</v>
      </c>
      <c r="K6" s="23">
        <v>12995234</v>
      </c>
      <c r="L6" s="23">
        <v>19626547</v>
      </c>
      <c r="M6" s="23">
        <v>10046791</v>
      </c>
      <c r="N6" s="23">
        <v>42668572</v>
      </c>
      <c r="O6" s="23">
        <v>10437373</v>
      </c>
      <c r="P6" s="23">
        <v>10787281</v>
      </c>
      <c r="Q6" s="23">
        <v>10220109</v>
      </c>
      <c r="R6" s="23">
        <v>31444763</v>
      </c>
      <c r="S6" s="23"/>
      <c r="T6" s="23"/>
      <c r="U6" s="23"/>
      <c r="V6" s="23"/>
      <c r="W6" s="23">
        <v>143181040</v>
      </c>
      <c r="X6" s="23">
        <v>174795440</v>
      </c>
      <c r="Y6" s="23">
        <v>-31614400</v>
      </c>
      <c r="Z6" s="24">
        <v>-18.09</v>
      </c>
      <c r="AA6" s="25">
        <v>182519700</v>
      </c>
    </row>
    <row r="7" spans="1:27" ht="12.75">
      <c r="A7" s="26" t="s">
        <v>34</v>
      </c>
      <c r="B7" s="20"/>
      <c r="C7" s="21">
        <v>255896960</v>
      </c>
      <c r="D7" s="21"/>
      <c r="E7" s="22">
        <v>314348350</v>
      </c>
      <c r="F7" s="23">
        <v>314348350</v>
      </c>
      <c r="G7" s="23">
        <v>19433279</v>
      </c>
      <c r="H7" s="23">
        <v>24742367</v>
      </c>
      <c r="I7" s="23">
        <v>30318214</v>
      </c>
      <c r="J7" s="23">
        <v>74493860</v>
      </c>
      <c r="K7" s="23">
        <v>21744222</v>
      </c>
      <c r="L7" s="23">
        <v>22676110</v>
      </c>
      <c r="M7" s="23">
        <v>19277355</v>
      </c>
      <c r="N7" s="23">
        <v>63697687</v>
      </c>
      <c r="O7" s="23">
        <v>20721857</v>
      </c>
      <c r="P7" s="23">
        <v>24382948</v>
      </c>
      <c r="Q7" s="23">
        <v>21626721</v>
      </c>
      <c r="R7" s="23">
        <v>66731526</v>
      </c>
      <c r="S7" s="23"/>
      <c r="T7" s="23"/>
      <c r="U7" s="23"/>
      <c r="V7" s="23"/>
      <c r="W7" s="23">
        <v>204923073</v>
      </c>
      <c r="X7" s="23">
        <v>254760550</v>
      </c>
      <c r="Y7" s="23">
        <v>-49837477</v>
      </c>
      <c r="Z7" s="24">
        <v>-19.56</v>
      </c>
      <c r="AA7" s="25">
        <v>314348350</v>
      </c>
    </row>
    <row r="8" spans="1:27" ht="12.75">
      <c r="A8" s="26" t="s">
        <v>35</v>
      </c>
      <c r="B8" s="20"/>
      <c r="C8" s="21">
        <v>156336536</v>
      </c>
      <c r="D8" s="21"/>
      <c r="E8" s="22">
        <v>40999912</v>
      </c>
      <c r="F8" s="23">
        <v>40999912</v>
      </c>
      <c r="G8" s="23">
        <v>13652010</v>
      </c>
      <c r="H8" s="23">
        <v>15153752</v>
      </c>
      <c r="I8" s="23">
        <v>18424068</v>
      </c>
      <c r="J8" s="23">
        <v>47229830</v>
      </c>
      <c r="K8" s="23">
        <v>12957470</v>
      </c>
      <c r="L8" s="23">
        <v>12380459</v>
      </c>
      <c r="M8" s="23">
        <v>11232469</v>
      </c>
      <c r="N8" s="23">
        <v>36570398</v>
      </c>
      <c r="O8" s="23">
        <v>14687916</v>
      </c>
      <c r="P8" s="23">
        <v>10887280</v>
      </c>
      <c r="Q8" s="23">
        <v>12823173</v>
      </c>
      <c r="R8" s="23">
        <v>38398369</v>
      </c>
      <c r="S8" s="23"/>
      <c r="T8" s="23"/>
      <c r="U8" s="23"/>
      <c r="V8" s="23"/>
      <c r="W8" s="23">
        <v>122198597</v>
      </c>
      <c r="X8" s="23">
        <v>14291551</v>
      </c>
      <c r="Y8" s="23">
        <v>107907046</v>
      </c>
      <c r="Z8" s="24">
        <v>755.04</v>
      </c>
      <c r="AA8" s="25">
        <v>40999912</v>
      </c>
    </row>
    <row r="9" spans="1:27" ht="12.75">
      <c r="A9" s="26" t="s">
        <v>36</v>
      </c>
      <c r="B9" s="20"/>
      <c r="C9" s="21">
        <v>134035870</v>
      </c>
      <c r="D9" s="21"/>
      <c r="E9" s="22">
        <v>98404001</v>
      </c>
      <c r="F9" s="23">
        <v>98404001</v>
      </c>
      <c r="G9" s="23">
        <v>35151320</v>
      </c>
      <c r="H9" s="23">
        <v>2602136</v>
      </c>
      <c r="I9" s="23">
        <v>3515339</v>
      </c>
      <c r="J9" s="23">
        <v>41268795</v>
      </c>
      <c r="K9" s="23">
        <v>5099706</v>
      </c>
      <c r="L9" s="23">
        <v>2468000</v>
      </c>
      <c r="M9" s="23">
        <v>21969987</v>
      </c>
      <c r="N9" s="23">
        <v>29537693</v>
      </c>
      <c r="O9" s="23">
        <v>4081168</v>
      </c>
      <c r="P9" s="23">
        <v>7041132</v>
      </c>
      <c r="Q9" s="23">
        <v>19791163</v>
      </c>
      <c r="R9" s="23">
        <v>30913463</v>
      </c>
      <c r="S9" s="23"/>
      <c r="T9" s="23"/>
      <c r="U9" s="23"/>
      <c r="V9" s="23"/>
      <c r="W9" s="23">
        <v>101719951</v>
      </c>
      <c r="X9" s="23">
        <v>61600900</v>
      </c>
      <c r="Y9" s="23">
        <v>40119051</v>
      </c>
      <c r="Z9" s="24">
        <v>65.13</v>
      </c>
      <c r="AA9" s="25">
        <v>98404001</v>
      </c>
    </row>
    <row r="10" spans="1:27" ht="12.75">
      <c r="A10" s="26" t="s">
        <v>37</v>
      </c>
      <c r="B10" s="20"/>
      <c r="C10" s="21">
        <v>54005029</v>
      </c>
      <c r="D10" s="21"/>
      <c r="E10" s="22">
        <v>90620000</v>
      </c>
      <c r="F10" s="23">
        <v>90620000</v>
      </c>
      <c r="G10" s="23">
        <v>2257016</v>
      </c>
      <c r="H10" s="23">
        <v>2937871</v>
      </c>
      <c r="I10" s="23">
        <v>3001000</v>
      </c>
      <c r="J10" s="23">
        <v>8195887</v>
      </c>
      <c r="K10" s="23"/>
      <c r="L10" s="23">
        <v>581000</v>
      </c>
      <c r="M10" s="23">
        <v>13777000</v>
      </c>
      <c r="N10" s="23">
        <v>14358000</v>
      </c>
      <c r="O10" s="23"/>
      <c r="P10" s="23">
        <v>388000</v>
      </c>
      <c r="Q10" s="23">
        <v>11899000</v>
      </c>
      <c r="R10" s="23">
        <v>12287000</v>
      </c>
      <c r="S10" s="23"/>
      <c r="T10" s="23"/>
      <c r="U10" s="23"/>
      <c r="V10" s="23"/>
      <c r="W10" s="23">
        <v>34840887</v>
      </c>
      <c r="X10" s="23">
        <v>90584472</v>
      </c>
      <c r="Y10" s="23">
        <v>-55743585</v>
      </c>
      <c r="Z10" s="24">
        <v>-61.54</v>
      </c>
      <c r="AA10" s="25">
        <v>90620000</v>
      </c>
    </row>
    <row r="11" spans="1:27" ht="12.75">
      <c r="A11" s="26" t="s">
        <v>38</v>
      </c>
      <c r="B11" s="20"/>
      <c r="C11" s="21">
        <v>9598647</v>
      </c>
      <c r="D11" s="21"/>
      <c r="E11" s="22">
        <v>11110470</v>
      </c>
      <c r="F11" s="23">
        <v>11110470</v>
      </c>
      <c r="G11" s="23">
        <v>275019</v>
      </c>
      <c r="H11" s="23">
        <v>592383</v>
      </c>
      <c r="I11" s="23">
        <v>229584</v>
      </c>
      <c r="J11" s="23">
        <v>1096986</v>
      </c>
      <c r="K11" s="23">
        <v>604943</v>
      </c>
      <c r="L11" s="23">
        <v>636039</v>
      </c>
      <c r="M11" s="23">
        <v>198215</v>
      </c>
      <c r="N11" s="23">
        <v>1439197</v>
      </c>
      <c r="O11" s="23">
        <v>664922</v>
      </c>
      <c r="P11" s="23">
        <v>562734</v>
      </c>
      <c r="Q11" s="23">
        <v>648299</v>
      </c>
      <c r="R11" s="23">
        <v>1875955</v>
      </c>
      <c r="S11" s="23"/>
      <c r="T11" s="23"/>
      <c r="U11" s="23"/>
      <c r="V11" s="23"/>
      <c r="W11" s="23">
        <v>4412138</v>
      </c>
      <c r="X11" s="23">
        <v>9201980</v>
      </c>
      <c r="Y11" s="23">
        <v>-4789842</v>
      </c>
      <c r="Z11" s="24">
        <v>-52.05</v>
      </c>
      <c r="AA11" s="25">
        <v>11110470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-630998121</v>
      </c>
      <c r="D14" s="21"/>
      <c r="E14" s="22">
        <v>-590526390</v>
      </c>
      <c r="F14" s="23">
        <v>-590526390</v>
      </c>
      <c r="G14" s="23">
        <v>-71791899</v>
      </c>
      <c r="H14" s="23">
        <v>-52167998</v>
      </c>
      <c r="I14" s="23">
        <v>-58155964</v>
      </c>
      <c r="J14" s="23">
        <v>-182115861</v>
      </c>
      <c r="K14" s="23">
        <v>-49492660</v>
      </c>
      <c r="L14" s="23">
        <v>-58390884</v>
      </c>
      <c r="M14" s="23">
        <v>-54234889</v>
      </c>
      <c r="N14" s="23">
        <v>-162118433</v>
      </c>
      <c r="O14" s="23">
        <v>-49110564</v>
      </c>
      <c r="P14" s="23">
        <v>-30852190</v>
      </c>
      <c r="Q14" s="23">
        <v>-49356892</v>
      </c>
      <c r="R14" s="23">
        <v>-129319646</v>
      </c>
      <c r="S14" s="23"/>
      <c r="T14" s="23"/>
      <c r="U14" s="23"/>
      <c r="V14" s="23"/>
      <c r="W14" s="23">
        <v>-473553940</v>
      </c>
      <c r="X14" s="23">
        <v>-432145764</v>
      </c>
      <c r="Y14" s="23">
        <v>-41408176</v>
      </c>
      <c r="Z14" s="24">
        <v>9.58</v>
      </c>
      <c r="AA14" s="25">
        <v>-590526390</v>
      </c>
    </row>
    <row r="15" spans="1:27" ht="12.75">
      <c r="A15" s="26" t="s">
        <v>42</v>
      </c>
      <c r="B15" s="20"/>
      <c r="C15" s="21">
        <v>-12554992</v>
      </c>
      <c r="D15" s="21"/>
      <c r="E15" s="22">
        <v>-18341900</v>
      </c>
      <c r="F15" s="23">
        <v>-18341900</v>
      </c>
      <c r="G15" s="23"/>
      <c r="H15" s="23">
        <v>-634961</v>
      </c>
      <c r="I15" s="23">
        <v>-1079236</v>
      </c>
      <c r="J15" s="23">
        <v>-1714197</v>
      </c>
      <c r="K15" s="23"/>
      <c r="L15" s="23"/>
      <c r="M15" s="23">
        <v>-3292006</v>
      </c>
      <c r="N15" s="23">
        <v>-3292006</v>
      </c>
      <c r="O15" s="23">
        <v>-1139532</v>
      </c>
      <c r="P15" s="23">
        <v>-646033</v>
      </c>
      <c r="Q15" s="23">
        <v>-1009270</v>
      </c>
      <c r="R15" s="23">
        <v>-2794835</v>
      </c>
      <c r="S15" s="23"/>
      <c r="T15" s="23"/>
      <c r="U15" s="23"/>
      <c r="V15" s="23"/>
      <c r="W15" s="23">
        <v>-7801038</v>
      </c>
      <c r="X15" s="23">
        <v>-19289300</v>
      </c>
      <c r="Y15" s="23">
        <v>11488262</v>
      </c>
      <c r="Z15" s="24">
        <v>-59.56</v>
      </c>
      <c r="AA15" s="25">
        <v>-18341900</v>
      </c>
    </row>
    <row r="16" spans="1:27" ht="12.75">
      <c r="A16" s="26" t="s">
        <v>43</v>
      </c>
      <c r="B16" s="20"/>
      <c r="C16" s="21">
        <v>-5626877</v>
      </c>
      <c r="D16" s="21"/>
      <c r="E16" s="22">
        <v>-6225000</v>
      </c>
      <c r="F16" s="23">
        <v>-6225000</v>
      </c>
      <c r="G16" s="23">
        <v>-1077377</v>
      </c>
      <c r="H16" s="23">
        <v>-34167</v>
      </c>
      <c r="I16" s="23">
        <v>-1090367</v>
      </c>
      <c r="J16" s="23">
        <v>-2201911</v>
      </c>
      <c r="K16" s="23">
        <v>-101533</v>
      </c>
      <c r="L16" s="23">
        <v>-20000</v>
      </c>
      <c r="M16" s="23">
        <v>-1705167</v>
      </c>
      <c r="N16" s="23">
        <v>-1826700</v>
      </c>
      <c r="O16" s="23">
        <v>-299917</v>
      </c>
      <c r="P16" s="23">
        <v>-123467</v>
      </c>
      <c r="Q16" s="23">
        <v>-1145433</v>
      </c>
      <c r="R16" s="23">
        <v>-1568817</v>
      </c>
      <c r="S16" s="23"/>
      <c r="T16" s="23"/>
      <c r="U16" s="23"/>
      <c r="V16" s="23"/>
      <c r="W16" s="23">
        <v>-5597428</v>
      </c>
      <c r="X16" s="23">
        <v>-5977800</v>
      </c>
      <c r="Y16" s="23">
        <v>380372</v>
      </c>
      <c r="Z16" s="24">
        <v>-6.36</v>
      </c>
      <c r="AA16" s="25">
        <v>-6225000</v>
      </c>
    </row>
    <row r="17" spans="1:27" ht="12.75">
      <c r="A17" s="27" t="s">
        <v>44</v>
      </c>
      <c r="B17" s="28"/>
      <c r="C17" s="29">
        <f aca="true" t="shared" si="0" ref="C17:Y17">SUM(C6:C16)</f>
        <v>112066814</v>
      </c>
      <c r="D17" s="29">
        <f>SUM(D6:D16)</f>
        <v>0</v>
      </c>
      <c r="E17" s="30">
        <f t="shared" si="0"/>
        <v>122909143</v>
      </c>
      <c r="F17" s="31">
        <f t="shared" si="0"/>
        <v>122909143</v>
      </c>
      <c r="G17" s="31">
        <f t="shared" si="0"/>
        <v>1771730</v>
      </c>
      <c r="H17" s="31">
        <f t="shared" si="0"/>
        <v>21845697</v>
      </c>
      <c r="I17" s="31">
        <f t="shared" si="0"/>
        <v>31703667</v>
      </c>
      <c r="J17" s="31">
        <f t="shared" si="0"/>
        <v>55321094</v>
      </c>
      <c r="K17" s="31">
        <f t="shared" si="0"/>
        <v>3807382</v>
      </c>
      <c r="L17" s="31">
        <f t="shared" si="0"/>
        <v>-42729</v>
      </c>
      <c r="M17" s="31">
        <f t="shared" si="0"/>
        <v>17269755</v>
      </c>
      <c r="N17" s="31">
        <f t="shared" si="0"/>
        <v>21034408</v>
      </c>
      <c r="O17" s="31">
        <f t="shared" si="0"/>
        <v>43223</v>
      </c>
      <c r="P17" s="31">
        <f t="shared" si="0"/>
        <v>22427685</v>
      </c>
      <c r="Q17" s="31">
        <f t="shared" si="0"/>
        <v>25496870</v>
      </c>
      <c r="R17" s="31">
        <f t="shared" si="0"/>
        <v>47967778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124323280</v>
      </c>
      <c r="X17" s="31">
        <f t="shared" si="0"/>
        <v>147822029</v>
      </c>
      <c r="Y17" s="31">
        <f t="shared" si="0"/>
        <v>-23498749</v>
      </c>
      <c r="Z17" s="32">
        <f>+IF(X17&lt;&gt;0,+(Y17/X17)*100,0)</f>
        <v>-15.896648935863276</v>
      </c>
      <c r="AA17" s="33">
        <f>SUM(AA6:AA16)</f>
        <v>122909143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5234853</v>
      </c>
      <c r="D21" s="21"/>
      <c r="E21" s="22">
        <v>250000</v>
      </c>
      <c r="F21" s="23">
        <v>250000</v>
      </c>
      <c r="G21" s="40"/>
      <c r="H21" s="40"/>
      <c r="I21" s="40">
        <v>438596</v>
      </c>
      <c r="J21" s="23">
        <v>438596</v>
      </c>
      <c r="K21" s="40"/>
      <c r="L21" s="40"/>
      <c r="M21" s="23">
        <v>313695</v>
      </c>
      <c r="N21" s="40">
        <v>313695</v>
      </c>
      <c r="O21" s="40"/>
      <c r="P21" s="40">
        <v>438596</v>
      </c>
      <c r="Q21" s="23">
        <v>89175</v>
      </c>
      <c r="R21" s="40">
        <v>527771</v>
      </c>
      <c r="S21" s="40"/>
      <c r="T21" s="23"/>
      <c r="U21" s="40"/>
      <c r="V21" s="40"/>
      <c r="W21" s="40">
        <v>1280062</v>
      </c>
      <c r="X21" s="23"/>
      <c r="Y21" s="40">
        <v>1280062</v>
      </c>
      <c r="Z21" s="41"/>
      <c r="AA21" s="42">
        <v>250000</v>
      </c>
    </row>
    <row r="22" spans="1:27" ht="12.75">
      <c r="A22" s="26" t="s">
        <v>47</v>
      </c>
      <c r="B22" s="20"/>
      <c r="C22" s="21">
        <v>1004612</v>
      </c>
      <c r="D22" s="21"/>
      <c r="E22" s="43"/>
      <c r="F22" s="40"/>
      <c r="G22" s="23">
        <v>162426</v>
      </c>
      <c r="H22" s="23">
        <v>168568</v>
      </c>
      <c r="I22" s="23">
        <v>150790</v>
      </c>
      <c r="J22" s="23">
        <v>481784</v>
      </c>
      <c r="K22" s="23">
        <v>78174</v>
      </c>
      <c r="L22" s="23">
        <v>77493</v>
      </c>
      <c r="M22" s="40"/>
      <c r="N22" s="23">
        <v>155667</v>
      </c>
      <c r="O22" s="23"/>
      <c r="P22" s="23">
        <v>71712</v>
      </c>
      <c r="Q22" s="23">
        <v>143151</v>
      </c>
      <c r="R22" s="23">
        <v>214863</v>
      </c>
      <c r="S22" s="23"/>
      <c r="T22" s="40"/>
      <c r="U22" s="23"/>
      <c r="V22" s="23"/>
      <c r="W22" s="23">
        <v>852314</v>
      </c>
      <c r="X22" s="23"/>
      <c r="Y22" s="23">
        <v>852314</v>
      </c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-3008211</v>
      </c>
      <c r="D24" s="21"/>
      <c r="E24" s="22">
        <v>27032741</v>
      </c>
      <c r="F24" s="23">
        <v>27032741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>
        <v>27032741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-91994292</v>
      </c>
      <c r="D26" s="21"/>
      <c r="E26" s="22">
        <v>-175573267</v>
      </c>
      <c r="F26" s="23">
        <v>-175573267</v>
      </c>
      <c r="G26" s="23">
        <v>-8812620</v>
      </c>
      <c r="H26" s="23">
        <v>-11774046</v>
      </c>
      <c r="I26" s="23">
        <v>-5025183</v>
      </c>
      <c r="J26" s="23">
        <v>-25611849</v>
      </c>
      <c r="K26" s="23">
        <v>-13093059</v>
      </c>
      <c r="L26" s="23">
        <v>-8215505</v>
      </c>
      <c r="M26" s="23">
        <v>-9027605</v>
      </c>
      <c r="N26" s="23">
        <v>-30336169</v>
      </c>
      <c r="O26" s="23">
        <v>-5721990</v>
      </c>
      <c r="P26" s="23">
        <v>-2925100</v>
      </c>
      <c r="Q26" s="23">
        <v>-3827704</v>
      </c>
      <c r="R26" s="23">
        <v>-12474794</v>
      </c>
      <c r="S26" s="23"/>
      <c r="T26" s="23"/>
      <c r="U26" s="23"/>
      <c r="V26" s="23"/>
      <c r="W26" s="23">
        <v>-68422812</v>
      </c>
      <c r="X26" s="23">
        <v>-104719278</v>
      </c>
      <c r="Y26" s="23">
        <v>36296466</v>
      </c>
      <c r="Z26" s="24">
        <v>-34.66</v>
      </c>
      <c r="AA26" s="25">
        <v>-175573267</v>
      </c>
    </row>
    <row r="27" spans="1:27" ht="12.75">
      <c r="A27" s="27" t="s">
        <v>51</v>
      </c>
      <c r="B27" s="28"/>
      <c r="C27" s="29">
        <f aca="true" t="shared" si="1" ref="C27:Y27">SUM(C21:C26)</f>
        <v>-88763038</v>
      </c>
      <c r="D27" s="29">
        <f>SUM(D21:D26)</f>
        <v>0</v>
      </c>
      <c r="E27" s="30">
        <f t="shared" si="1"/>
        <v>-148290526</v>
      </c>
      <c r="F27" s="31">
        <f t="shared" si="1"/>
        <v>-148290526</v>
      </c>
      <c r="G27" s="31">
        <f t="shared" si="1"/>
        <v>-8650194</v>
      </c>
      <c r="H27" s="31">
        <f t="shared" si="1"/>
        <v>-11605478</v>
      </c>
      <c r="I27" s="31">
        <f t="shared" si="1"/>
        <v>-4435797</v>
      </c>
      <c r="J27" s="31">
        <f t="shared" si="1"/>
        <v>-24691469</v>
      </c>
      <c r="K27" s="31">
        <f t="shared" si="1"/>
        <v>-13014885</v>
      </c>
      <c r="L27" s="31">
        <f t="shared" si="1"/>
        <v>-8138012</v>
      </c>
      <c r="M27" s="31">
        <f t="shared" si="1"/>
        <v>-8713910</v>
      </c>
      <c r="N27" s="31">
        <f t="shared" si="1"/>
        <v>-29866807</v>
      </c>
      <c r="O27" s="31">
        <f t="shared" si="1"/>
        <v>-5721990</v>
      </c>
      <c r="P27" s="31">
        <f t="shared" si="1"/>
        <v>-2414792</v>
      </c>
      <c r="Q27" s="31">
        <f t="shared" si="1"/>
        <v>-3595378</v>
      </c>
      <c r="R27" s="31">
        <f t="shared" si="1"/>
        <v>-11732160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-66290436</v>
      </c>
      <c r="X27" s="31">
        <f t="shared" si="1"/>
        <v>-104719278</v>
      </c>
      <c r="Y27" s="31">
        <f t="shared" si="1"/>
        <v>38428842</v>
      </c>
      <c r="Z27" s="32">
        <f>+IF(X27&lt;&gt;0,+(Y27/X27)*100,0)</f>
        <v>-36.69700816692033</v>
      </c>
      <c r="AA27" s="33">
        <f>SUM(AA21:AA26)</f>
        <v>-148290526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>
        <v>3798595</v>
      </c>
      <c r="M31" s="23"/>
      <c r="N31" s="23">
        <v>3798595</v>
      </c>
      <c r="O31" s="23">
        <v>11400000</v>
      </c>
      <c r="P31" s="23">
        <v>-15132845</v>
      </c>
      <c r="Q31" s="23">
        <v>120000</v>
      </c>
      <c r="R31" s="23">
        <v>-3612845</v>
      </c>
      <c r="S31" s="23"/>
      <c r="T31" s="23"/>
      <c r="U31" s="23"/>
      <c r="V31" s="23"/>
      <c r="W31" s="23">
        <v>185750</v>
      </c>
      <c r="X31" s="23"/>
      <c r="Y31" s="23">
        <v>185750</v>
      </c>
      <c r="Z31" s="24"/>
      <c r="AA31" s="25"/>
    </row>
    <row r="32" spans="1:27" ht="12.75">
      <c r="A32" s="26" t="s">
        <v>54</v>
      </c>
      <c r="B32" s="20"/>
      <c r="C32" s="21">
        <v>1211799</v>
      </c>
      <c r="D32" s="21"/>
      <c r="E32" s="22">
        <v>25172950</v>
      </c>
      <c r="F32" s="23">
        <v>25172950</v>
      </c>
      <c r="G32" s="23"/>
      <c r="H32" s="23">
        <v>141875</v>
      </c>
      <c r="I32" s="23"/>
      <c r="J32" s="23">
        <v>141875</v>
      </c>
      <c r="K32" s="23"/>
      <c r="L32" s="23"/>
      <c r="M32" s="23">
        <v>43197</v>
      </c>
      <c r="N32" s="23">
        <v>43197</v>
      </c>
      <c r="O32" s="23">
        <v>61872</v>
      </c>
      <c r="P32" s="23">
        <v>11400000</v>
      </c>
      <c r="Q32" s="23"/>
      <c r="R32" s="23">
        <v>11461872</v>
      </c>
      <c r="S32" s="23"/>
      <c r="T32" s="23"/>
      <c r="U32" s="23"/>
      <c r="V32" s="23"/>
      <c r="W32" s="23">
        <v>11646944</v>
      </c>
      <c r="X32" s="23">
        <v>25172950</v>
      </c>
      <c r="Y32" s="23">
        <v>-13526006</v>
      </c>
      <c r="Z32" s="24">
        <v>-53.73</v>
      </c>
      <c r="AA32" s="25">
        <v>25172950</v>
      </c>
    </row>
    <row r="33" spans="1:27" ht="12.75">
      <c r="A33" s="26" t="s">
        <v>55</v>
      </c>
      <c r="B33" s="20"/>
      <c r="C33" s="21">
        <v>669645</v>
      </c>
      <c r="D33" s="21"/>
      <c r="E33" s="22">
        <v>1561936</v>
      </c>
      <c r="F33" s="23">
        <v>1561936</v>
      </c>
      <c r="G33" s="23">
        <v>52318</v>
      </c>
      <c r="H33" s="40">
        <v>48121</v>
      </c>
      <c r="I33" s="40">
        <v>53587</v>
      </c>
      <c r="J33" s="40">
        <v>154026</v>
      </c>
      <c r="K33" s="23">
        <v>57885</v>
      </c>
      <c r="L33" s="23">
        <v>54610</v>
      </c>
      <c r="M33" s="23">
        <v>-3057</v>
      </c>
      <c r="N33" s="23">
        <v>109438</v>
      </c>
      <c r="O33" s="40">
        <v>-2753</v>
      </c>
      <c r="P33" s="40">
        <v>59322</v>
      </c>
      <c r="Q33" s="40">
        <v>77866</v>
      </c>
      <c r="R33" s="23">
        <v>134435</v>
      </c>
      <c r="S33" s="23"/>
      <c r="T33" s="23"/>
      <c r="U33" s="23"/>
      <c r="V33" s="40"/>
      <c r="W33" s="40">
        <v>397899</v>
      </c>
      <c r="X33" s="40"/>
      <c r="Y33" s="23">
        <v>397899</v>
      </c>
      <c r="Z33" s="24"/>
      <c r="AA33" s="25">
        <v>1561936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-10516815</v>
      </c>
      <c r="D35" s="21"/>
      <c r="E35" s="22">
        <v>-14158344</v>
      </c>
      <c r="F35" s="23">
        <v>-14158344</v>
      </c>
      <c r="G35" s="23">
        <v>-982519</v>
      </c>
      <c r="H35" s="23">
        <v>-371536</v>
      </c>
      <c r="I35" s="23">
        <v>-1111811</v>
      </c>
      <c r="J35" s="23">
        <v>-2465866</v>
      </c>
      <c r="K35" s="23">
        <v>-8309</v>
      </c>
      <c r="L35" s="23">
        <v>-586</v>
      </c>
      <c r="M35" s="23">
        <v>-2837851</v>
      </c>
      <c r="N35" s="23">
        <v>-2846746</v>
      </c>
      <c r="O35" s="23">
        <v>-1092790</v>
      </c>
      <c r="P35" s="23">
        <v>-375937</v>
      </c>
      <c r="Q35" s="23">
        <v>-1177112</v>
      </c>
      <c r="R35" s="23">
        <v>-2645839</v>
      </c>
      <c r="S35" s="23"/>
      <c r="T35" s="23"/>
      <c r="U35" s="23"/>
      <c r="V35" s="23"/>
      <c r="W35" s="23">
        <v>-7958451</v>
      </c>
      <c r="X35" s="23"/>
      <c r="Y35" s="23">
        <v>-7958451</v>
      </c>
      <c r="Z35" s="24"/>
      <c r="AA35" s="25">
        <v>-14158344</v>
      </c>
    </row>
    <row r="36" spans="1:27" ht="12.75">
      <c r="A36" s="27" t="s">
        <v>57</v>
      </c>
      <c r="B36" s="28"/>
      <c r="C36" s="29">
        <f aca="true" t="shared" si="2" ref="C36:Y36">SUM(C31:C35)</f>
        <v>-8635371</v>
      </c>
      <c r="D36" s="29">
        <f>SUM(D31:D35)</f>
        <v>0</v>
      </c>
      <c r="E36" s="30">
        <f t="shared" si="2"/>
        <v>12576542</v>
      </c>
      <c r="F36" s="31">
        <f t="shared" si="2"/>
        <v>12576542</v>
      </c>
      <c r="G36" s="31">
        <f t="shared" si="2"/>
        <v>-930201</v>
      </c>
      <c r="H36" s="31">
        <f t="shared" si="2"/>
        <v>-181540</v>
      </c>
      <c r="I36" s="31">
        <f t="shared" si="2"/>
        <v>-1058224</v>
      </c>
      <c r="J36" s="31">
        <f t="shared" si="2"/>
        <v>-2169965</v>
      </c>
      <c r="K36" s="31">
        <f t="shared" si="2"/>
        <v>49576</v>
      </c>
      <c r="L36" s="31">
        <f t="shared" si="2"/>
        <v>3852619</v>
      </c>
      <c r="M36" s="31">
        <f t="shared" si="2"/>
        <v>-2797711</v>
      </c>
      <c r="N36" s="31">
        <f t="shared" si="2"/>
        <v>1104484</v>
      </c>
      <c r="O36" s="31">
        <f t="shared" si="2"/>
        <v>10366329</v>
      </c>
      <c r="P36" s="31">
        <f t="shared" si="2"/>
        <v>-4049460</v>
      </c>
      <c r="Q36" s="31">
        <f t="shared" si="2"/>
        <v>-979246</v>
      </c>
      <c r="R36" s="31">
        <f t="shared" si="2"/>
        <v>5337623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4272142</v>
      </c>
      <c r="X36" s="31">
        <f t="shared" si="2"/>
        <v>25172950</v>
      </c>
      <c r="Y36" s="31">
        <f t="shared" si="2"/>
        <v>-20900808</v>
      </c>
      <c r="Z36" s="32">
        <f>+IF(X36&lt;&gt;0,+(Y36/X36)*100,0)</f>
        <v>-83.02883849528959</v>
      </c>
      <c r="AA36" s="33">
        <f>SUM(AA31:AA35)</f>
        <v>12576542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14668405</v>
      </c>
      <c r="D38" s="35">
        <f>+D17+D27+D36</f>
        <v>0</v>
      </c>
      <c r="E38" s="36">
        <f t="shared" si="3"/>
        <v>-12804841</v>
      </c>
      <c r="F38" s="37">
        <f t="shared" si="3"/>
        <v>-12804841</v>
      </c>
      <c r="G38" s="37">
        <f t="shared" si="3"/>
        <v>-7808665</v>
      </c>
      <c r="H38" s="37">
        <f t="shared" si="3"/>
        <v>10058679</v>
      </c>
      <c r="I38" s="37">
        <f t="shared" si="3"/>
        <v>26209646</v>
      </c>
      <c r="J38" s="37">
        <f t="shared" si="3"/>
        <v>28459660</v>
      </c>
      <c r="K38" s="37">
        <f t="shared" si="3"/>
        <v>-9157927</v>
      </c>
      <c r="L38" s="37">
        <f t="shared" si="3"/>
        <v>-4328122</v>
      </c>
      <c r="M38" s="37">
        <f t="shared" si="3"/>
        <v>5758134</v>
      </c>
      <c r="N38" s="37">
        <f t="shared" si="3"/>
        <v>-7727915</v>
      </c>
      <c r="O38" s="37">
        <f t="shared" si="3"/>
        <v>4687562</v>
      </c>
      <c r="P38" s="37">
        <f t="shared" si="3"/>
        <v>15963433</v>
      </c>
      <c r="Q38" s="37">
        <f t="shared" si="3"/>
        <v>20922246</v>
      </c>
      <c r="R38" s="37">
        <f t="shared" si="3"/>
        <v>41573241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62304986</v>
      </c>
      <c r="X38" s="37">
        <f t="shared" si="3"/>
        <v>68275701</v>
      </c>
      <c r="Y38" s="37">
        <f t="shared" si="3"/>
        <v>-5970715</v>
      </c>
      <c r="Z38" s="38">
        <f>+IF(X38&lt;&gt;0,+(Y38/X38)*100,0)</f>
        <v>-8.745007246428711</v>
      </c>
      <c r="AA38" s="39">
        <f>+AA17+AA27+AA36</f>
        <v>-12804841</v>
      </c>
    </row>
    <row r="39" spans="1:27" ht="12.75">
      <c r="A39" s="26" t="s">
        <v>59</v>
      </c>
      <c r="B39" s="20"/>
      <c r="C39" s="35">
        <v>60898094</v>
      </c>
      <c r="D39" s="35"/>
      <c r="E39" s="36">
        <v>45516488</v>
      </c>
      <c r="F39" s="37">
        <v>45516488</v>
      </c>
      <c r="G39" s="37">
        <v>75566500</v>
      </c>
      <c r="H39" s="37">
        <v>67757835</v>
      </c>
      <c r="I39" s="37">
        <v>77816514</v>
      </c>
      <c r="J39" s="37">
        <v>75566500</v>
      </c>
      <c r="K39" s="37">
        <v>104026160</v>
      </c>
      <c r="L39" s="37">
        <v>94868233</v>
      </c>
      <c r="M39" s="37">
        <v>90540111</v>
      </c>
      <c r="N39" s="37">
        <v>104026160</v>
      </c>
      <c r="O39" s="37">
        <v>96298245</v>
      </c>
      <c r="P39" s="37">
        <v>100985807</v>
      </c>
      <c r="Q39" s="37">
        <v>116949240</v>
      </c>
      <c r="R39" s="37">
        <v>96298245</v>
      </c>
      <c r="S39" s="37"/>
      <c r="T39" s="37"/>
      <c r="U39" s="37"/>
      <c r="V39" s="37"/>
      <c r="W39" s="37">
        <v>75566500</v>
      </c>
      <c r="X39" s="37">
        <v>45516488</v>
      </c>
      <c r="Y39" s="37">
        <v>30050012</v>
      </c>
      <c r="Z39" s="38">
        <v>66.02</v>
      </c>
      <c r="AA39" s="39">
        <v>45516488</v>
      </c>
    </row>
    <row r="40" spans="1:27" ht="12.75">
      <c r="A40" s="45" t="s">
        <v>60</v>
      </c>
      <c r="B40" s="46"/>
      <c r="C40" s="47">
        <v>75566499</v>
      </c>
      <c r="D40" s="47"/>
      <c r="E40" s="48">
        <v>32711645</v>
      </c>
      <c r="F40" s="49">
        <v>32711645</v>
      </c>
      <c r="G40" s="49">
        <v>67757835</v>
      </c>
      <c r="H40" s="49">
        <v>77816514</v>
      </c>
      <c r="I40" s="49">
        <v>104026160</v>
      </c>
      <c r="J40" s="49">
        <v>104026160</v>
      </c>
      <c r="K40" s="49">
        <v>94868233</v>
      </c>
      <c r="L40" s="49">
        <v>90540111</v>
      </c>
      <c r="M40" s="49">
        <v>96298245</v>
      </c>
      <c r="N40" s="49">
        <v>96298245</v>
      </c>
      <c r="O40" s="49">
        <v>100985807</v>
      </c>
      <c r="P40" s="49">
        <v>116949240</v>
      </c>
      <c r="Q40" s="49">
        <v>137871486</v>
      </c>
      <c r="R40" s="49">
        <v>137871486</v>
      </c>
      <c r="S40" s="49"/>
      <c r="T40" s="49"/>
      <c r="U40" s="49"/>
      <c r="V40" s="49"/>
      <c r="W40" s="49">
        <v>137871486</v>
      </c>
      <c r="X40" s="49">
        <v>113792187</v>
      </c>
      <c r="Y40" s="49">
        <v>24079299</v>
      </c>
      <c r="Z40" s="50">
        <v>21.16</v>
      </c>
      <c r="AA40" s="51">
        <v>32711645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187466829</v>
      </c>
      <c r="D8" s="21"/>
      <c r="E8" s="22">
        <v>159427000</v>
      </c>
      <c r="F8" s="23">
        <v>159427000</v>
      </c>
      <c r="G8" s="23">
        <v>1918563</v>
      </c>
      <c r="H8" s="23">
        <v>537273</v>
      </c>
      <c r="I8" s="23">
        <v>1879110</v>
      </c>
      <c r="J8" s="23">
        <v>4334946</v>
      </c>
      <c r="K8" s="23">
        <v>1879465</v>
      </c>
      <c r="L8" s="23">
        <v>3409383</v>
      </c>
      <c r="M8" s="23">
        <v>3512868</v>
      </c>
      <c r="N8" s="23">
        <v>8801716</v>
      </c>
      <c r="O8" s="23">
        <v>2250060</v>
      </c>
      <c r="P8" s="23">
        <v>1629121</v>
      </c>
      <c r="Q8" s="23">
        <v>2618380</v>
      </c>
      <c r="R8" s="23">
        <v>6497561</v>
      </c>
      <c r="S8" s="23"/>
      <c r="T8" s="23"/>
      <c r="U8" s="23"/>
      <c r="V8" s="23"/>
      <c r="W8" s="23">
        <v>19634223</v>
      </c>
      <c r="X8" s="23">
        <v>111164000</v>
      </c>
      <c r="Y8" s="23">
        <v>-91529777</v>
      </c>
      <c r="Z8" s="24">
        <v>-82.34</v>
      </c>
      <c r="AA8" s="25">
        <v>159427000</v>
      </c>
    </row>
    <row r="9" spans="1:27" ht="12.75">
      <c r="A9" s="26" t="s">
        <v>36</v>
      </c>
      <c r="B9" s="20"/>
      <c r="C9" s="21">
        <v>159773113</v>
      </c>
      <c r="D9" s="21"/>
      <c r="E9" s="22">
        <v>146708000</v>
      </c>
      <c r="F9" s="23">
        <v>146708000</v>
      </c>
      <c r="G9" s="23">
        <v>59205000</v>
      </c>
      <c r="H9" s="23">
        <v>1500000</v>
      </c>
      <c r="I9" s="23">
        <v>1300000</v>
      </c>
      <c r="J9" s="23">
        <v>62005000</v>
      </c>
      <c r="K9" s="23"/>
      <c r="L9" s="23">
        <v>450000</v>
      </c>
      <c r="M9" s="23">
        <v>33407000</v>
      </c>
      <c r="N9" s="23">
        <v>33857000</v>
      </c>
      <c r="O9" s="23"/>
      <c r="P9" s="23">
        <v>420000</v>
      </c>
      <c r="Q9" s="23">
        <v>35524000</v>
      </c>
      <c r="R9" s="23">
        <v>35944000</v>
      </c>
      <c r="S9" s="23"/>
      <c r="T9" s="23"/>
      <c r="U9" s="23"/>
      <c r="V9" s="23"/>
      <c r="W9" s="23">
        <v>131806000</v>
      </c>
      <c r="X9" s="23">
        <v>231250000</v>
      </c>
      <c r="Y9" s="23">
        <v>-99444000</v>
      </c>
      <c r="Z9" s="24">
        <v>-43</v>
      </c>
      <c r="AA9" s="25">
        <v>146708000</v>
      </c>
    </row>
    <row r="10" spans="1:27" ht="12.75">
      <c r="A10" s="26" t="s">
        <v>37</v>
      </c>
      <c r="B10" s="20"/>
      <c r="C10" s="21">
        <v>544074</v>
      </c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2.75">
      <c r="A11" s="26" t="s">
        <v>38</v>
      </c>
      <c r="B11" s="20"/>
      <c r="C11" s="21">
        <v>11899028</v>
      </c>
      <c r="D11" s="21"/>
      <c r="E11" s="22">
        <v>8773000</v>
      </c>
      <c r="F11" s="23">
        <v>8773000</v>
      </c>
      <c r="G11" s="23">
        <v>714569</v>
      </c>
      <c r="H11" s="23">
        <v>2040853</v>
      </c>
      <c r="I11" s="23">
        <v>1449036</v>
      </c>
      <c r="J11" s="23">
        <v>4204458</v>
      </c>
      <c r="K11" s="23">
        <v>106219</v>
      </c>
      <c r="L11" s="23">
        <v>509000</v>
      </c>
      <c r="M11" s="23">
        <v>1840168</v>
      </c>
      <c r="N11" s="23">
        <v>2455387</v>
      </c>
      <c r="O11" s="23">
        <v>612729</v>
      </c>
      <c r="P11" s="23">
        <v>989246</v>
      </c>
      <c r="Q11" s="23">
        <v>2311319</v>
      </c>
      <c r="R11" s="23">
        <v>3913294</v>
      </c>
      <c r="S11" s="23"/>
      <c r="T11" s="23"/>
      <c r="U11" s="23"/>
      <c r="V11" s="23"/>
      <c r="W11" s="23">
        <v>10573139</v>
      </c>
      <c r="X11" s="23">
        <v>5770000</v>
      </c>
      <c r="Y11" s="23">
        <v>4803139</v>
      </c>
      <c r="Z11" s="24">
        <v>83.24</v>
      </c>
      <c r="AA11" s="25">
        <v>8773000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-316142451</v>
      </c>
      <c r="D14" s="21"/>
      <c r="E14" s="22">
        <v>-309476000</v>
      </c>
      <c r="F14" s="23">
        <v>-309476000</v>
      </c>
      <c r="G14" s="23">
        <v>-8925163</v>
      </c>
      <c r="H14" s="23">
        <v>-10452345</v>
      </c>
      <c r="I14" s="23">
        <v>-12920568</v>
      </c>
      <c r="J14" s="23">
        <v>-32298076</v>
      </c>
      <c r="K14" s="23">
        <v>-13420303</v>
      </c>
      <c r="L14" s="23">
        <v>-16403737</v>
      </c>
      <c r="M14" s="23">
        <v>-12716689</v>
      </c>
      <c r="N14" s="23">
        <v>-42540729</v>
      </c>
      <c r="O14" s="23">
        <v>-11948662</v>
      </c>
      <c r="P14" s="23">
        <v>-13435044</v>
      </c>
      <c r="Q14" s="23">
        <v>-25133625</v>
      </c>
      <c r="R14" s="23">
        <v>-50517331</v>
      </c>
      <c r="S14" s="23"/>
      <c r="T14" s="23"/>
      <c r="U14" s="23"/>
      <c r="V14" s="23"/>
      <c r="W14" s="23">
        <v>-125356136</v>
      </c>
      <c r="X14" s="23">
        <v>-120210000</v>
      </c>
      <c r="Y14" s="23">
        <v>-5146136</v>
      </c>
      <c r="Z14" s="24">
        <v>4.28</v>
      </c>
      <c r="AA14" s="25">
        <v>-309476000</v>
      </c>
    </row>
    <row r="15" spans="1:27" ht="12.75">
      <c r="A15" s="26" t="s">
        <v>42</v>
      </c>
      <c r="B15" s="20"/>
      <c r="C15" s="21">
        <v>-199503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43341090</v>
      </c>
      <c r="D17" s="29">
        <f>SUM(D6:D16)</f>
        <v>0</v>
      </c>
      <c r="E17" s="30">
        <f t="shared" si="0"/>
        <v>5432000</v>
      </c>
      <c r="F17" s="31">
        <f t="shared" si="0"/>
        <v>5432000</v>
      </c>
      <c r="G17" s="31">
        <f t="shared" si="0"/>
        <v>52912969</v>
      </c>
      <c r="H17" s="31">
        <f t="shared" si="0"/>
        <v>-6374219</v>
      </c>
      <c r="I17" s="31">
        <f t="shared" si="0"/>
        <v>-8292422</v>
      </c>
      <c r="J17" s="31">
        <f t="shared" si="0"/>
        <v>38246328</v>
      </c>
      <c r="K17" s="31">
        <f t="shared" si="0"/>
        <v>-11434619</v>
      </c>
      <c r="L17" s="31">
        <f t="shared" si="0"/>
        <v>-12035354</v>
      </c>
      <c r="M17" s="31">
        <f t="shared" si="0"/>
        <v>26043347</v>
      </c>
      <c r="N17" s="31">
        <f t="shared" si="0"/>
        <v>2573374</v>
      </c>
      <c r="O17" s="31">
        <f t="shared" si="0"/>
        <v>-9085873</v>
      </c>
      <c r="P17" s="31">
        <f t="shared" si="0"/>
        <v>-10396677</v>
      </c>
      <c r="Q17" s="31">
        <f t="shared" si="0"/>
        <v>15320074</v>
      </c>
      <c r="R17" s="31">
        <f t="shared" si="0"/>
        <v>-4162476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36657226</v>
      </c>
      <c r="X17" s="31">
        <f t="shared" si="0"/>
        <v>227974000</v>
      </c>
      <c r="Y17" s="31">
        <f t="shared" si="0"/>
        <v>-191316774</v>
      </c>
      <c r="Z17" s="32">
        <f>+IF(X17&lt;&gt;0,+(Y17/X17)*100,0)</f>
        <v>-83.92043566371605</v>
      </c>
      <c r="AA17" s="33">
        <f>SUM(AA6:AA16)</f>
        <v>5432000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30195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>
        <v>29230</v>
      </c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3491474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>
        <v>-191581587</v>
      </c>
      <c r="H24" s="23">
        <v>15987990</v>
      </c>
      <c r="I24" s="23">
        <v>171830484</v>
      </c>
      <c r="J24" s="23">
        <v>-3763113</v>
      </c>
      <c r="K24" s="23">
        <v>-150758479</v>
      </c>
      <c r="L24" s="23">
        <v>9272566</v>
      </c>
      <c r="M24" s="23">
        <v>-32074502</v>
      </c>
      <c r="N24" s="23">
        <v>-173560415</v>
      </c>
      <c r="O24" s="23">
        <v>-664961</v>
      </c>
      <c r="P24" s="23">
        <v>48659292</v>
      </c>
      <c r="Q24" s="23">
        <v>120526942</v>
      </c>
      <c r="R24" s="23">
        <v>168521273</v>
      </c>
      <c r="S24" s="23"/>
      <c r="T24" s="23"/>
      <c r="U24" s="23"/>
      <c r="V24" s="23"/>
      <c r="W24" s="23">
        <v>-8802255</v>
      </c>
      <c r="X24" s="23"/>
      <c r="Y24" s="23">
        <v>-8802255</v>
      </c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-1959050</v>
      </c>
      <c r="D26" s="21"/>
      <c r="E26" s="22">
        <v>-5415495</v>
      </c>
      <c r="F26" s="23">
        <v>-5415495</v>
      </c>
      <c r="G26" s="23"/>
      <c r="H26" s="23">
        <v>-28700</v>
      </c>
      <c r="I26" s="23">
        <v>-70591</v>
      </c>
      <c r="J26" s="23">
        <v>-99291</v>
      </c>
      <c r="K26" s="23">
        <v>-32737</v>
      </c>
      <c r="L26" s="23">
        <v>-515829</v>
      </c>
      <c r="M26" s="23">
        <v>-4343</v>
      </c>
      <c r="N26" s="23">
        <v>-552909</v>
      </c>
      <c r="O26" s="23">
        <v>-9896</v>
      </c>
      <c r="P26" s="23">
        <v>-9391</v>
      </c>
      <c r="Q26" s="23">
        <v>-116206</v>
      </c>
      <c r="R26" s="23">
        <v>-135493</v>
      </c>
      <c r="S26" s="23"/>
      <c r="T26" s="23"/>
      <c r="U26" s="23"/>
      <c r="V26" s="23"/>
      <c r="W26" s="23">
        <v>-787693</v>
      </c>
      <c r="X26" s="23">
        <v>-3900000</v>
      </c>
      <c r="Y26" s="23">
        <v>3112307</v>
      </c>
      <c r="Z26" s="24">
        <v>-79.8</v>
      </c>
      <c r="AA26" s="25">
        <v>-5415495</v>
      </c>
    </row>
    <row r="27" spans="1:27" ht="12.75">
      <c r="A27" s="27" t="s">
        <v>51</v>
      </c>
      <c r="B27" s="28"/>
      <c r="C27" s="29">
        <f aca="true" t="shared" si="1" ref="C27:Y27">SUM(C21:C26)</f>
        <v>1591849</v>
      </c>
      <c r="D27" s="29">
        <f>SUM(D21:D26)</f>
        <v>0</v>
      </c>
      <c r="E27" s="30">
        <f t="shared" si="1"/>
        <v>-5415495</v>
      </c>
      <c r="F27" s="31">
        <f t="shared" si="1"/>
        <v>-5415495</v>
      </c>
      <c r="G27" s="31">
        <f t="shared" si="1"/>
        <v>-191581587</v>
      </c>
      <c r="H27" s="31">
        <f t="shared" si="1"/>
        <v>15959290</v>
      </c>
      <c r="I27" s="31">
        <f t="shared" si="1"/>
        <v>171759893</v>
      </c>
      <c r="J27" s="31">
        <f t="shared" si="1"/>
        <v>-3862404</v>
      </c>
      <c r="K27" s="31">
        <f t="shared" si="1"/>
        <v>-150791216</v>
      </c>
      <c r="L27" s="31">
        <f t="shared" si="1"/>
        <v>8756737</v>
      </c>
      <c r="M27" s="31">
        <f t="shared" si="1"/>
        <v>-32078845</v>
      </c>
      <c r="N27" s="31">
        <f t="shared" si="1"/>
        <v>-174113324</v>
      </c>
      <c r="O27" s="31">
        <f t="shared" si="1"/>
        <v>-674857</v>
      </c>
      <c r="P27" s="31">
        <f t="shared" si="1"/>
        <v>48649901</v>
      </c>
      <c r="Q27" s="31">
        <f t="shared" si="1"/>
        <v>120410736</v>
      </c>
      <c r="R27" s="31">
        <f t="shared" si="1"/>
        <v>168385780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-9589948</v>
      </c>
      <c r="X27" s="31">
        <f t="shared" si="1"/>
        <v>-3900000</v>
      </c>
      <c r="Y27" s="31">
        <f t="shared" si="1"/>
        <v>-5689948</v>
      </c>
      <c r="Z27" s="32">
        <f>+IF(X27&lt;&gt;0,+(Y27/X27)*100,0)</f>
        <v>145.89610256410256</v>
      </c>
      <c r="AA27" s="33">
        <f>SUM(AA21:AA26)</f>
        <v>-5415495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-681793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-681793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44251146</v>
      </c>
      <c r="D38" s="35">
        <f>+D17+D27+D36</f>
        <v>0</v>
      </c>
      <c r="E38" s="36">
        <f t="shared" si="3"/>
        <v>16505</v>
      </c>
      <c r="F38" s="37">
        <f t="shared" si="3"/>
        <v>16505</v>
      </c>
      <c r="G38" s="37">
        <f t="shared" si="3"/>
        <v>-138668618</v>
      </c>
      <c r="H38" s="37">
        <f t="shared" si="3"/>
        <v>9585071</v>
      </c>
      <c r="I38" s="37">
        <f t="shared" si="3"/>
        <v>163467471</v>
      </c>
      <c r="J38" s="37">
        <f t="shared" si="3"/>
        <v>34383924</v>
      </c>
      <c r="K38" s="37">
        <f t="shared" si="3"/>
        <v>-162225835</v>
      </c>
      <c r="L38" s="37">
        <f t="shared" si="3"/>
        <v>-3278617</v>
      </c>
      <c r="M38" s="37">
        <f t="shared" si="3"/>
        <v>-6035498</v>
      </c>
      <c r="N38" s="37">
        <f t="shared" si="3"/>
        <v>-171539950</v>
      </c>
      <c r="O38" s="37">
        <f t="shared" si="3"/>
        <v>-9760730</v>
      </c>
      <c r="P38" s="37">
        <f t="shared" si="3"/>
        <v>38253224</v>
      </c>
      <c r="Q38" s="37">
        <f t="shared" si="3"/>
        <v>135730810</v>
      </c>
      <c r="R38" s="37">
        <f t="shared" si="3"/>
        <v>164223304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27067278</v>
      </c>
      <c r="X38" s="37">
        <f t="shared" si="3"/>
        <v>224074000</v>
      </c>
      <c r="Y38" s="37">
        <f t="shared" si="3"/>
        <v>-197006722</v>
      </c>
      <c r="Z38" s="38">
        <f>+IF(X38&lt;&gt;0,+(Y38/X38)*100,0)</f>
        <v>-87.92038433731713</v>
      </c>
      <c r="AA38" s="39">
        <f>+AA17+AA27+AA36</f>
        <v>16505</v>
      </c>
    </row>
    <row r="39" spans="1:27" ht="12.75">
      <c r="A39" s="26" t="s">
        <v>59</v>
      </c>
      <c r="B39" s="20"/>
      <c r="C39" s="35">
        <v>111082727</v>
      </c>
      <c r="D39" s="35"/>
      <c r="E39" s="36">
        <v>148539000</v>
      </c>
      <c r="F39" s="37">
        <v>148539000</v>
      </c>
      <c r="G39" s="37">
        <v>148557000</v>
      </c>
      <c r="H39" s="37">
        <v>9888382</v>
      </c>
      <c r="I39" s="37">
        <v>19473453</v>
      </c>
      <c r="J39" s="37">
        <v>148557000</v>
      </c>
      <c r="K39" s="37">
        <v>182940924</v>
      </c>
      <c r="L39" s="37">
        <v>20715089</v>
      </c>
      <c r="M39" s="37">
        <v>17436472</v>
      </c>
      <c r="N39" s="37">
        <v>182940924</v>
      </c>
      <c r="O39" s="37">
        <v>11400974</v>
      </c>
      <c r="P39" s="37">
        <v>1640244</v>
      </c>
      <c r="Q39" s="37">
        <v>39893468</v>
      </c>
      <c r="R39" s="37">
        <v>11400974</v>
      </c>
      <c r="S39" s="37"/>
      <c r="T39" s="37"/>
      <c r="U39" s="37"/>
      <c r="V39" s="37"/>
      <c r="W39" s="37">
        <v>148557000</v>
      </c>
      <c r="X39" s="37">
        <v>148539000</v>
      </c>
      <c r="Y39" s="37">
        <v>18000</v>
      </c>
      <c r="Z39" s="38">
        <v>0.01</v>
      </c>
      <c r="AA39" s="39">
        <v>148539000</v>
      </c>
    </row>
    <row r="40" spans="1:27" ht="12.75">
      <c r="A40" s="45" t="s">
        <v>60</v>
      </c>
      <c r="B40" s="46"/>
      <c r="C40" s="47">
        <v>155333873</v>
      </c>
      <c r="D40" s="47"/>
      <c r="E40" s="48">
        <v>148555505</v>
      </c>
      <c r="F40" s="49">
        <v>148555505</v>
      </c>
      <c r="G40" s="49">
        <v>9888382</v>
      </c>
      <c r="H40" s="49">
        <v>19473453</v>
      </c>
      <c r="I40" s="49">
        <v>182940924</v>
      </c>
      <c r="J40" s="49">
        <v>182940924</v>
      </c>
      <c r="K40" s="49">
        <v>20715089</v>
      </c>
      <c r="L40" s="49">
        <v>17436472</v>
      </c>
      <c r="M40" s="49">
        <v>11400974</v>
      </c>
      <c r="N40" s="49">
        <v>11400974</v>
      </c>
      <c r="O40" s="49">
        <v>1640244</v>
      </c>
      <c r="P40" s="49">
        <v>39893468</v>
      </c>
      <c r="Q40" s="49">
        <v>175624278</v>
      </c>
      <c r="R40" s="49">
        <v>175624278</v>
      </c>
      <c r="S40" s="49"/>
      <c r="T40" s="49"/>
      <c r="U40" s="49"/>
      <c r="V40" s="49"/>
      <c r="W40" s="49">
        <v>175624278</v>
      </c>
      <c r="X40" s="49">
        <v>372613000</v>
      </c>
      <c r="Y40" s="49">
        <v>-196988722</v>
      </c>
      <c r="Z40" s="50">
        <v>-52.87</v>
      </c>
      <c r="AA40" s="51">
        <v>148555505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3129332</v>
      </c>
      <c r="D6" s="21"/>
      <c r="E6" s="22">
        <v>3603900</v>
      </c>
      <c r="F6" s="23">
        <v>3603900</v>
      </c>
      <c r="G6" s="23">
        <v>174262</v>
      </c>
      <c r="H6" s="23">
        <v>729219</v>
      </c>
      <c r="I6" s="23">
        <v>653075</v>
      </c>
      <c r="J6" s="23">
        <v>1556556</v>
      </c>
      <c r="K6" s="23">
        <v>245783</v>
      </c>
      <c r="L6" s="23">
        <v>162104</v>
      </c>
      <c r="M6" s="23">
        <v>121082</v>
      </c>
      <c r="N6" s="23">
        <v>528969</v>
      </c>
      <c r="O6" s="23">
        <v>125862</v>
      </c>
      <c r="P6" s="23">
        <v>112713</v>
      </c>
      <c r="Q6" s="23"/>
      <c r="R6" s="23">
        <v>238575</v>
      </c>
      <c r="S6" s="23"/>
      <c r="T6" s="23"/>
      <c r="U6" s="23"/>
      <c r="V6" s="23"/>
      <c r="W6" s="23">
        <v>2324100</v>
      </c>
      <c r="X6" s="23">
        <v>2843000</v>
      </c>
      <c r="Y6" s="23">
        <v>-518900</v>
      </c>
      <c r="Z6" s="24">
        <v>-18.25</v>
      </c>
      <c r="AA6" s="25">
        <v>3603900</v>
      </c>
    </row>
    <row r="7" spans="1:27" ht="12.75">
      <c r="A7" s="26" t="s">
        <v>34</v>
      </c>
      <c r="B7" s="20"/>
      <c r="C7" s="21">
        <v>15257889</v>
      </c>
      <c r="D7" s="21"/>
      <c r="E7" s="22">
        <v>17001700</v>
      </c>
      <c r="F7" s="23">
        <v>17001700</v>
      </c>
      <c r="G7" s="23">
        <v>1045224</v>
      </c>
      <c r="H7" s="23">
        <v>1693062</v>
      </c>
      <c r="I7" s="23">
        <v>1258593</v>
      </c>
      <c r="J7" s="23">
        <v>3996879</v>
      </c>
      <c r="K7" s="23">
        <v>2606786</v>
      </c>
      <c r="L7" s="23">
        <v>957934</v>
      </c>
      <c r="M7" s="23">
        <v>1083139</v>
      </c>
      <c r="N7" s="23">
        <v>4647859</v>
      </c>
      <c r="O7" s="23">
        <v>1227171</v>
      </c>
      <c r="P7" s="23">
        <v>1245563</v>
      </c>
      <c r="Q7" s="23">
        <v>1621360</v>
      </c>
      <c r="R7" s="23">
        <v>4094094</v>
      </c>
      <c r="S7" s="23"/>
      <c r="T7" s="23"/>
      <c r="U7" s="23"/>
      <c r="V7" s="23"/>
      <c r="W7" s="23">
        <v>12738832</v>
      </c>
      <c r="X7" s="23">
        <v>12631400</v>
      </c>
      <c r="Y7" s="23">
        <v>107432</v>
      </c>
      <c r="Z7" s="24">
        <v>0.85</v>
      </c>
      <c r="AA7" s="25">
        <v>17001700</v>
      </c>
    </row>
    <row r="8" spans="1:27" ht="12.75">
      <c r="A8" s="26" t="s">
        <v>35</v>
      </c>
      <c r="B8" s="20"/>
      <c r="C8" s="21">
        <v>21806671</v>
      </c>
      <c r="D8" s="21"/>
      <c r="E8" s="22">
        <v>13055200</v>
      </c>
      <c r="F8" s="23">
        <v>13055200</v>
      </c>
      <c r="G8" s="23">
        <v>1704647</v>
      </c>
      <c r="H8" s="23">
        <v>862073</v>
      </c>
      <c r="I8" s="23">
        <v>937545</v>
      </c>
      <c r="J8" s="23">
        <v>3504265</v>
      </c>
      <c r="K8" s="23">
        <v>1998646</v>
      </c>
      <c r="L8" s="23">
        <v>1235348</v>
      </c>
      <c r="M8" s="23">
        <v>5566931</v>
      </c>
      <c r="N8" s="23">
        <v>8800925</v>
      </c>
      <c r="O8" s="23">
        <v>-4241730</v>
      </c>
      <c r="P8" s="23">
        <v>1652900</v>
      </c>
      <c r="Q8" s="23">
        <v>1025239</v>
      </c>
      <c r="R8" s="23">
        <v>-1563591</v>
      </c>
      <c r="S8" s="23"/>
      <c r="T8" s="23"/>
      <c r="U8" s="23"/>
      <c r="V8" s="23"/>
      <c r="W8" s="23">
        <v>10741599</v>
      </c>
      <c r="X8" s="23">
        <v>9812700</v>
      </c>
      <c r="Y8" s="23">
        <v>928899</v>
      </c>
      <c r="Z8" s="24">
        <v>9.47</v>
      </c>
      <c r="AA8" s="25">
        <v>13055200</v>
      </c>
    </row>
    <row r="9" spans="1:27" ht="12.75">
      <c r="A9" s="26" t="s">
        <v>36</v>
      </c>
      <c r="B9" s="20"/>
      <c r="C9" s="21">
        <v>18093048</v>
      </c>
      <c r="D9" s="21"/>
      <c r="E9" s="22">
        <v>16792700</v>
      </c>
      <c r="F9" s="23">
        <v>16792700</v>
      </c>
      <c r="G9" s="23">
        <v>5219000</v>
      </c>
      <c r="H9" s="23">
        <v>2302000</v>
      </c>
      <c r="I9" s="23"/>
      <c r="J9" s="23">
        <v>7521000</v>
      </c>
      <c r="K9" s="23">
        <v>327000</v>
      </c>
      <c r="L9" s="23"/>
      <c r="M9" s="23">
        <v>252000</v>
      </c>
      <c r="N9" s="23">
        <v>579000</v>
      </c>
      <c r="O9" s="23">
        <v>760851</v>
      </c>
      <c r="P9" s="23">
        <v>687000</v>
      </c>
      <c r="Q9" s="23">
        <v>3372688</v>
      </c>
      <c r="R9" s="23">
        <v>4820539</v>
      </c>
      <c r="S9" s="23"/>
      <c r="T9" s="23"/>
      <c r="U9" s="23"/>
      <c r="V9" s="23"/>
      <c r="W9" s="23">
        <v>12920539</v>
      </c>
      <c r="X9" s="23">
        <v>12592800</v>
      </c>
      <c r="Y9" s="23">
        <v>327739</v>
      </c>
      <c r="Z9" s="24">
        <v>2.6</v>
      </c>
      <c r="AA9" s="25">
        <v>16792700</v>
      </c>
    </row>
    <row r="10" spans="1:27" ht="12.75">
      <c r="A10" s="26" t="s">
        <v>37</v>
      </c>
      <c r="B10" s="20"/>
      <c r="C10" s="21">
        <v>29593536</v>
      </c>
      <c r="D10" s="21"/>
      <c r="E10" s="22">
        <v>8159200</v>
      </c>
      <c r="F10" s="23">
        <v>8159200</v>
      </c>
      <c r="G10" s="23">
        <v>3141000</v>
      </c>
      <c r="H10" s="23"/>
      <c r="I10" s="23"/>
      <c r="J10" s="23">
        <v>3141000</v>
      </c>
      <c r="K10" s="23"/>
      <c r="L10" s="23"/>
      <c r="M10" s="23"/>
      <c r="N10" s="23"/>
      <c r="O10" s="23">
        <v>4600000</v>
      </c>
      <c r="P10" s="23"/>
      <c r="Q10" s="23">
        <v>574000</v>
      </c>
      <c r="R10" s="23">
        <v>5174000</v>
      </c>
      <c r="S10" s="23"/>
      <c r="T10" s="23"/>
      <c r="U10" s="23"/>
      <c r="V10" s="23"/>
      <c r="W10" s="23">
        <v>8315000</v>
      </c>
      <c r="X10" s="23">
        <v>6657300</v>
      </c>
      <c r="Y10" s="23">
        <v>1657700</v>
      </c>
      <c r="Z10" s="24">
        <v>24.9</v>
      </c>
      <c r="AA10" s="25">
        <v>8159200</v>
      </c>
    </row>
    <row r="11" spans="1:27" ht="12.75">
      <c r="A11" s="26" t="s">
        <v>38</v>
      </c>
      <c r="B11" s="20"/>
      <c r="C11" s="21">
        <v>1429389</v>
      </c>
      <c r="D11" s="21"/>
      <c r="E11" s="22">
        <v>1119900</v>
      </c>
      <c r="F11" s="23">
        <v>1119900</v>
      </c>
      <c r="G11" s="23">
        <v>9071</v>
      </c>
      <c r="H11" s="23">
        <v>-29200</v>
      </c>
      <c r="I11" s="23">
        <v>63645</v>
      </c>
      <c r="J11" s="23">
        <v>43516</v>
      </c>
      <c r="K11" s="23">
        <v>33696</v>
      </c>
      <c r="L11" s="23">
        <v>91489</v>
      </c>
      <c r="M11" s="23">
        <v>46355</v>
      </c>
      <c r="N11" s="23">
        <v>171540</v>
      </c>
      <c r="O11" s="23">
        <v>54566</v>
      </c>
      <c r="P11" s="23">
        <v>18320</v>
      </c>
      <c r="Q11" s="23">
        <v>-43992</v>
      </c>
      <c r="R11" s="23">
        <v>28894</v>
      </c>
      <c r="S11" s="23"/>
      <c r="T11" s="23"/>
      <c r="U11" s="23"/>
      <c r="V11" s="23"/>
      <c r="W11" s="23">
        <v>243950</v>
      </c>
      <c r="X11" s="23">
        <v>839700</v>
      </c>
      <c r="Y11" s="23">
        <v>-595750</v>
      </c>
      <c r="Z11" s="24">
        <v>-70.95</v>
      </c>
      <c r="AA11" s="25">
        <v>1119900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-45287653</v>
      </c>
      <c r="D14" s="21"/>
      <c r="E14" s="22">
        <v>-55857700</v>
      </c>
      <c r="F14" s="23">
        <v>-30223600</v>
      </c>
      <c r="G14" s="23">
        <v>-3526483</v>
      </c>
      <c r="H14" s="23">
        <v>-5534220</v>
      </c>
      <c r="I14" s="23">
        <v>-4001332</v>
      </c>
      <c r="J14" s="23">
        <v>-13062035</v>
      </c>
      <c r="K14" s="23">
        <v>-3870206</v>
      </c>
      <c r="L14" s="23">
        <v>-5564527</v>
      </c>
      <c r="M14" s="23">
        <v>-5643151</v>
      </c>
      <c r="N14" s="23">
        <v>-15077884</v>
      </c>
      <c r="O14" s="23">
        <v>-3416847</v>
      </c>
      <c r="P14" s="23">
        <v>-4155801</v>
      </c>
      <c r="Q14" s="23">
        <v>-4341186</v>
      </c>
      <c r="R14" s="23">
        <v>-11913834</v>
      </c>
      <c r="S14" s="23"/>
      <c r="T14" s="23"/>
      <c r="U14" s="23"/>
      <c r="V14" s="23"/>
      <c r="W14" s="23">
        <v>-40053753</v>
      </c>
      <c r="X14" s="23">
        <v>-22892624</v>
      </c>
      <c r="Y14" s="23">
        <v>-17161129</v>
      </c>
      <c r="Z14" s="24">
        <v>74.96</v>
      </c>
      <c r="AA14" s="25">
        <v>-30223600</v>
      </c>
    </row>
    <row r="15" spans="1:27" ht="12.75">
      <c r="A15" s="26" t="s">
        <v>42</v>
      </c>
      <c r="B15" s="20"/>
      <c r="C15" s="21">
        <v>-164314</v>
      </c>
      <c r="D15" s="21"/>
      <c r="E15" s="22">
        <v>-3600</v>
      </c>
      <c r="F15" s="23">
        <v>-8712300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-6667300</v>
      </c>
      <c r="Y15" s="23">
        <v>6667300</v>
      </c>
      <c r="Z15" s="24">
        <v>-100</v>
      </c>
      <c r="AA15" s="25">
        <v>-8712300</v>
      </c>
    </row>
    <row r="16" spans="1:27" ht="12.75">
      <c r="A16" s="26" t="s">
        <v>43</v>
      </c>
      <c r="B16" s="20"/>
      <c r="C16" s="21">
        <v>-27243163</v>
      </c>
      <c r="D16" s="21"/>
      <c r="E16" s="22">
        <v>-628200</v>
      </c>
      <c r="F16" s="23">
        <v>-17553600</v>
      </c>
      <c r="G16" s="23">
        <v>-107936</v>
      </c>
      <c r="H16" s="23">
        <v>200711</v>
      </c>
      <c r="I16" s="23">
        <v>-114409</v>
      </c>
      <c r="J16" s="23">
        <v>-21634</v>
      </c>
      <c r="K16" s="23">
        <v>14125</v>
      </c>
      <c r="L16" s="23">
        <v>-75401</v>
      </c>
      <c r="M16" s="23">
        <v>126969</v>
      </c>
      <c r="N16" s="23">
        <v>65693</v>
      </c>
      <c r="O16" s="23">
        <v>106982</v>
      </c>
      <c r="P16" s="23">
        <v>31591</v>
      </c>
      <c r="Q16" s="23">
        <v>-51228</v>
      </c>
      <c r="R16" s="23">
        <v>87345</v>
      </c>
      <c r="S16" s="23"/>
      <c r="T16" s="23"/>
      <c r="U16" s="23"/>
      <c r="V16" s="23"/>
      <c r="W16" s="23">
        <v>131404</v>
      </c>
      <c r="X16" s="23">
        <v>-13152723</v>
      </c>
      <c r="Y16" s="23">
        <v>13284127</v>
      </c>
      <c r="Z16" s="24">
        <v>-101</v>
      </c>
      <c r="AA16" s="25">
        <v>-17553600</v>
      </c>
    </row>
    <row r="17" spans="1:27" ht="12.75">
      <c r="A17" s="27" t="s">
        <v>44</v>
      </c>
      <c r="B17" s="28"/>
      <c r="C17" s="29">
        <f aca="true" t="shared" si="0" ref="C17:Y17">SUM(C6:C16)</f>
        <v>16614735</v>
      </c>
      <c r="D17" s="29">
        <f>SUM(D6:D16)</f>
        <v>0</v>
      </c>
      <c r="E17" s="30">
        <f t="shared" si="0"/>
        <v>3243100</v>
      </c>
      <c r="F17" s="31">
        <f t="shared" si="0"/>
        <v>3243100</v>
      </c>
      <c r="G17" s="31">
        <f t="shared" si="0"/>
        <v>7658785</v>
      </c>
      <c r="H17" s="31">
        <f t="shared" si="0"/>
        <v>223645</v>
      </c>
      <c r="I17" s="31">
        <f t="shared" si="0"/>
        <v>-1202883</v>
      </c>
      <c r="J17" s="31">
        <f t="shared" si="0"/>
        <v>6679547</v>
      </c>
      <c r="K17" s="31">
        <f t="shared" si="0"/>
        <v>1355830</v>
      </c>
      <c r="L17" s="31">
        <f t="shared" si="0"/>
        <v>-3193053</v>
      </c>
      <c r="M17" s="31">
        <f t="shared" si="0"/>
        <v>1553325</v>
      </c>
      <c r="N17" s="31">
        <f t="shared" si="0"/>
        <v>-283898</v>
      </c>
      <c r="O17" s="31">
        <f t="shared" si="0"/>
        <v>-783145</v>
      </c>
      <c r="P17" s="31">
        <f t="shared" si="0"/>
        <v>-407714</v>
      </c>
      <c r="Q17" s="31">
        <f t="shared" si="0"/>
        <v>2156881</v>
      </c>
      <c r="R17" s="31">
        <f t="shared" si="0"/>
        <v>966022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7361671</v>
      </c>
      <c r="X17" s="31">
        <f t="shared" si="0"/>
        <v>2664253</v>
      </c>
      <c r="Y17" s="31">
        <f t="shared" si="0"/>
        <v>4697418</v>
      </c>
      <c r="Z17" s="32">
        <f>+IF(X17&lt;&gt;0,+(Y17/X17)*100,0)</f>
        <v>176.31276008697373</v>
      </c>
      <c r="AA17" s="33">
        <f>SUM(AA6:AA16)</f>
        <v>3243100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>
        <v>-15634879</v>
      </c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172808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-6151694</v>
      </c>
      <c r="D26" s="21"/>
      <c r="E26" s="22">
        <v>-14703200</v>
      </c>
      <c r="F26" s="23">
        <v>-14703200</v>
      </c>
      <c r="G26" s="23">
        <v>-24423</v>
      </c>
      <c r="H26" s="23">
        <v>-2258</v>
      </c>
      <c r="I26" s="23">
        <v>-1835648</v>
      </c>
      <c r="J26" s="23">
        <v>-1862329</v>
      </c>
      <c r="K26" s="23">
        <v>-140881</v>
      </c>
      <c r="L26" s="23">
        <v>-1864381</v>
      </c>
      <c r="M26" s="23">
        <v>-1021270</v>
      </c>
      <c r="N26" s="23">
        <v>-3026532</v>
      </c>
      <c r="O26" s="23">
        <v>-13454</v>
      </c>
      <c r="P26" s="23">
        <v>-93016</v>
      </c>
      <c r="Q26" s="23">
        <v>-312996</v>
      </c>
      <c r="R26" s="23">
        <v>-419466</v>
      </c>
      <c r="S26" s="23"/>
      <c r="T26" s="23"/>
      <c r="U26" s="23"/>
      <c r="V26" s="23"/>
      <c r="W26" s="23">
        <v>-5308327</v>
      </c>
      <c r="X26" s="23">
        <v>-10656442</v>
      </c>
      <c r="Y26" s="23">
        <v>5348115</v>
      </c>
      <c r="Z26" s="24">
        <v>-50.19</v>
      </c>
      <c r="AA26" s="25">
        <v>-14703200</v>
      </c>
    </row>
    <row r="27" spans="1:27" ht="12.75">
      <c r="A27" s="27" t="s">
        <v>51</v>
      </c>
      <c r="B27" s="28"/>
      <c r="C27" s="29">
        <f aca="true" t="shared" si="1" ref="C27:Y27">SUM(C21:C26)</f>
        <v>-21613765</v>
      </c>
      <c r="D27" s="29">
        <f>SUM(D21:D26)</f>
        <v>0</v>
      </c>
      <c r="E27" s="30">
        <f t="shared" si="1"/>
        <v>-14703200</v>
      </c>
      <c r="F27" s="31">
        <f t="shared" si="1"/>
        <v>-14703200</v>
      </c>
      <c r="G27" s="31">
        <f t="shared" si="1"/>
        <v>-24423</v>
      </c>
      <c r="H27" s="31">
        <f t="shared" si="1"/>
        <v>-2258</v>
      </c>
      <c r="I27" s="31">
        <f t="shared" si="1"/>
        <v>-1835648</v>
      </c>
      <c r="J27" s="31">
        <f t="shared" si="1"/>
        <v>-1862329</v>
      </c>
      <c r="K27" s="31">
        <f t="shared" si="1"/>
        <v>-140881</v>
      </c>
      <c r="L27" s="31">
        <f t="shared" si="1"/>
        <v>-1864381</v>
      </c>
      <c r="M27" s="31">
        <f t="shared" si="1"/>
        <v>-1021270</v>
      </c>
      <c r="N27" s="31">
        <f t="shared" si="1"/>
        <v>-3026532</v>
      </c>
      <c r="O27" s="31">
        <f t="shared" si="1"/>
        <v>-13454</v>
      </c>
      <c r="P27" s="31">
        <f t="shared" si="1"/>
        <v>-93016</v>
      </c>
      <c r="Q27" s="31">
        <f t="shared" si="1"/>
        <v>-312996</v>
      </c>
      <c r="R27" s="31">
        <f t="shared" si="1"/>
        <v>-419466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-5308327</v>
      </c>
      <c r="X27" s="31">
        <f t="shared" si="1"/>
        <v>-10656442</v>
      </c>
      <c r="Y27" s="31">
        <f t="shared" si="1"/>
        <v>5348115</v>
      </c>
      <c r="Z27" s="32">
        <f>+IF(X27&lt;&gt;0,+(Y27/X27)*100,0)</f>
        <v>-50.18668519943148</v>
      </c>
      <c r="AA27" s="33">
        <f>SUM(AA21:AA26)</f>
        <v>-14703200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204814</v>
      </c>
      <c r="D33" s="21"/>
      <c r="E33" s="22">
        <v>24000</v>
      </c>
      <c r="F33" s="23">
        <v>24000</v>
      </c>
      <c r="G33" s="23">
        <v>1080</v>
      </c>
      <c r="H33" s="40">
        <v>2200</v>
      </c>
      <c r="I33" s="40">
        <v>4900</v>
      </c>
      <c r="J33" s="40">
        <v>8180</v>
      </c>
      <c r="K33" s="23">
        <v>32650</v>
      </c>
      <c r="L33" s="23">
        <v>8530</v>
      </c>
      <c r="M33" s="23">
        <v>7260</v>
      </c>
      <c r="N33" s="23">
        <v>48440</v>
      </c>
      <c r="O33" s="40">
        <v>16243</v>
      </c>
      <c r="P33" s="40">
        <v>5371</v>
      </c>
      <c r="Q33" s="40">
        <v>6990</v>
      </c>
      <c r="R33" s="23">
        <v>28604</v>
      </c>
      <c r="S33" s="23"/>
      <c r="T33" s="23"/>
      <c r="U33" s="23"/>
      <c r="V33" s="40"/>
      <c r="W33" s="40">
        <v>85224</v>
      </c>
      <c r="X33" s="40">
        <v>18000</v>
      </c>
      <c r="Y33" s="23">
        <v>67224</v>
      </c>
      <c r="Z33" s="24">
        <v>373.47</v>
      </c>
      <c r="AA33" s="25">
        <v>24000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204814</v>
      </c>
      <c r="D36" s="29">
        <f>SUM(D31:D35)</f>
        <v>0</v>
      </c>
      <c r="E36" s="30">
        <f t="shared" si="2"/>
        <v>24000</v>
      </c>
      <c r="F36" s="31">
        <f t="shared" si="2"/>
        <v>24000</v>
      </c>
      <c r="G36" s="31">
        <f t="shared" si="2"/>
        <v>1080</v>
      </c>
      <c r="H36" s="31">
        <f t="shared" si="2"/>
        <v>2200</v>
      </c>
      <c r="I36" s="31">
        <f t="shared" si="2"/>
        <v>4900</v>
      </c>
      <c r="J36" s="31">
        <f t="shared" si="2"/>
        <v>8180</v>
      </c>
      <c r="K36" s="31">
        <f t="shared" si="2"/>
        <v>32650</v>
      </c>
      <c r="L36" s="31">
        <f t="shared" si="2"/>
        <v>8530</v>
      </c>
      <c r="M36" s="31">
        <f t="shared" si="2"/>
        <v>7260</v>
      </c>
      <c r="N36" s="31">
        <f t="shared" si="2"/>
        <v>48440</v>
      </c>
      <c r="O36" s="31">
        <f t="shared" si="2"/>
        <v>16243</v>
      </c>
      <c r="P36" s="31">
        <f t="shared" si="2"/>
        <v>5371</v>
      </c>
      <c r="Q36" s="31">
        <f t="shared" si="2"/>
        <v>6990</v>
      </c>
      <c r="R36" s="31">
        <f t="shared" si="2"/>
        <v>28604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85224</v>
      </c>
      <c r="X36" s="31">
        <f t="shared" si="2"/>
        <v>18000</v>
      </c>
      <c r="Y36" s="31">
        <f t="shared" si="2"/>
        <v>67224</v>
      </c>
      <c r="Z36" s="32">
        <f>+IF(X36&lt;&gt;0,+(Y36/X36)*100,0)</f>
        <v>373.46666666666664</v>
      </c>
      <c r="AA36" s="33">
        <f>SUM(AA31:AA35)</f>
        <v>24000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-4794216</v>
      </c>
      <c r="D38" s="35">
        <f>+D17+D27+D36</f>
        <v>0</v>
      </c>
      <c r="E38" s="36">
        <f t="shared" si="3"/>
        <v>-11436100</v>
      </c>
      <c r="F38" s="37">
        <f t="shared" si="3"/>
        <v>-11436100</v>
      </c>
      <c r="G38" s="37">
        <f t="shared" si="3"/>
        <v>7635442</v>
      </c>
      <c r="H38" s="37">
        <f t="shared" si="3"/>
        <v>223587</v>
      </c>
      <c r="I38" s="37">
        <f t="shared" si="3"/>
        <v>-3033631</v>
      </c>
      <c r="J38" s="37">
        <f t="shared" si="3"/>
        <v>4825398</v>
      </c>
      <c r="K38" s="37">
        <f t="shared" si="3"/>
        <v>1247599</v>
      </c>
      <c r="L38" s="37">
        <f t="shared" si="3"/>
        <v>-5048904</v>
      </c>
      <c r="M38" s="37">
        <f t="shared" si="3"/>
        <v>539315</v>
      </c>
      <c r="N38" s="37">
        <f t="shared" si="3"/>
        <v>-3261990</v>
      </c>
      <c r="O38" s="37">
        <f t="shared" si="3"/>
        <v>-780356</v>
      </c>
      <c r="P38" s="37">
        <f t="shared" si="3"/>
        <v>-495359</v>
      </c>
      <c r="Q38" s="37">
        <f t="shared" si="3"/>
        <v>1850875</v>
      </c>
      <c r="R38" s="37">
        <f t="shared" si="3"/>
        <v>575160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2138568</v>
      </c>
      <c r="X38" s="37">
        <f t="shared" si="3"/>
        <v>-7974189</v>
      </c>
      <c r="Y38" s="37">
        <f t="shared" si="3"/>
        <v>10112757</v>
      </c>
      <c r="Z38" s="38">
        <f>+IF(X38&lt;&gt;0,+(Y38/X38)*100,0)</f>
        <v>-126.8186269475178</v>
      </c>
      <c r="AA38" s="39">
        <f>+AA17+AA27+AA36</f>
        <v>-11436100</v>
      </c>
    </row>
    <row r="39" spans="1:27" ht="12.75">
      <c r="A39" s="26" t="s">
        <v>59</v>
      </c>
      <c r="B39" s="20"/>
      <c r="C39" s="35"/>
      <c r="D39" s="35"/>
      <c r="E39" s="36">
        <v>15193301</v>
      </c>
      <c r="F39" s="37">
        <v>15193301</v>
      </c>
      <c r="G39" s="37">
        <v>9964156</v>
      </c>
      <c r="H39" s="37">
        <v>17599598</v>
      </c>
      <c r="I39" s="37">
        <v>17823185</v>
      </c>
      <c r="J39" s="37">
        <v>9964156</v>
      </c>
      <c r="K39" s="37">
        <v>14789554</v>
      </c>
      <c r="L39" s="37">
        <v>16037153</v>
      </c>
      <c r="M39" s="37">
        <v>10988249</v>
      </c>
      <c r="N39" s="37">
        <v>14789554</v>
      </c>
      <c r="O39" s="37">
        <v>11527564</v>
      </c>
      <c r="P39" s="37">
        <v>10747208</v>
      </c>
      <c r="Q39" s="37">
        <v>10251849</v>
      </c>
      <c r="R39" s="37">
        <v>11527564</v>
      </c>
      <c r="S39" s="37"/>
      <c r="T39" s="37"/>
      <c r="U39" s="37"/>
      <c r="V39" s="37"/>
      <c r="W39" s="37">
        <v>9964156</v>
      </c>
      <c r="X39" s="37">
        <v>15193301</v>
      </c>
      <c r="Y39" s="37">
        <v>-5229145</v>
      </c>
      <c r="Z39" s="38">
        <v>-34.42</v>
      </c>
      <c r="AA39" s="39">
        <v>15193301</v>
      </c>
    </row>
    <row r="40" spans="1:27" ht="12.75">
      <c r="A40" s="45" t="s">
        <v>60</v>
      </c>
      <c r="B40" s="46"/>
      <c r="C40" s="47"/>
      <c r="D40" s="47"/>
      <c r="E40" s="48">
        <v>3757201</v>
      </c>
      <c r="F40" s="49">
        <v>3757201</v>
      </c>
      <c r="G40" s="49">
        <v>17599598</v>
      </c>
      <c r="H40" s="49">
        <v>17823185</v>
      </c>
      <c r="I40" s="49">
        <v>14789554</v>
      </c>
      <c r="J40" s="49">
        <v>14789554</v>
      </c>
      <c r="K40" s="49">
        <v>16037153</v>
      </c>
      <c r="L40" s="49">
        <v>10988249</v>
      </c>
      <c r="M40" s="49">
        <v>11527564</v>
      </c>
      <c r="N40" s="49">
        <v>11527564</v>
      </c>
      <c r="O40" s="49">
        <v>10747208</v>
      </c>
      <c r="P40" s="49">
        <v>10251849</v>
      </c>
      <c r="Q40" s="49">
        <v>12102724</v>
      </c>
      <c r="R40" s="49">
        <v>12102724</v>
      </c>
      <c r="S40" s="49"/>
      <c r="T40" s="49"/>
      <c r="U40" s="49"/>
      <c r="V40" s="49"/>
      <c r="W40" s="49">
        <v>12102724</v>
      </c>
      <c r="X40" s="49">
        <v>7219112</v>
      </c>
      <c r="Y40" s="49">
        <v>4883612</v>
      </c>
      <c r="Z40" s="50">
        <v>67.65</v>
      </c>
      <c r="AA40" s="51">
        <v>3757201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16071996</v>
      </c>
      <c r="F6" s="23">
        <v>2803001</v>
      </c>
      <c r="G6" s="23">
        <v>155256</v>
      </c>
      <c r="H6" s="23">
        <v>483639</v>
      </c>
      <c r="I6" s="23">
        <v>479264</v>
      </c>
      <c r="J6" s="23">
        <v>1118159</v>
      </c>
      <c r="K6" s="23">
        <v>238691</v>
      </c>
      <c r="L6" s="23">
        <v>202125</v>
      </c>
      <c r="M6" s="23">
        <v>155858</v>
      </c>
      <c r="N6" s="23">
        <v>596674</v>
      </c>
      <c r="O6" s="23">
        <v>187715</v>
      </c>
      <c r="P6" s="23">
        <v>159316</v>
      </c>
      <c r="Q6" s="23">
        <v>214311</v>
      </c>
      <c r="R6" s="23">
        <v>561342</v>
      </c>
      <c r="S6" s="23"/>
      <c r="T6" s="23"/>
      <c r="U6" s="23"/>
      <c r="V6" s="23"/>
      <c r="W6" s="23">
        <v>2276175</v>
      </c>
      <c r="X6" s="23">
        <v>2192711</v>
      </c>
      <c r="Y6" s="23">
        <v>83464</v>
      </c>
      <c r="Z6" s="24">
        <v>3.81</v>
      </c>
      <c r="AA6" s="25">
        <v>2803001</v>
      </c>
    </row>
    <row r="7" spans="1:27" ht="12.75">
      <c r="A7" s="26" t="s">
        <v>34</v>
      </c>
      <c r="B7" s="20"/>
      <c r="C7" s="21"/>
      <c r="D7" s="21"/>
      <c r="E7" s="22">
        <v>7221792</v>
      </c>
      <c r="F7" s="23">
        <v>27065700</v>
      </c>
      <c r="G7" s="23">
        <v>1272460</v>
      </c>
      <c r="H7" s="23">
        <v>1776176</v>
      </c>
      <c r="I7" s="23">
        <v>11416786</v>
      </c>
      <c r="J7" s="23">
        <v>14465422</v>
      </c>
      <c r="K7" s="23">
        <v>2495628</v>
      </c>
      <c r="L7" s="23">
        <v>1573448</v>
      </c>
      <c r="M7" s="23">
        <v>1071208</v>
      </c>
      <c r="N7" s="23">
        <v>5140284</v>
      </c>
      <c r="O7" s="23">
        <v>1657423</v>
      </c>
      <c r="P7" s="23">
        <v>1502106</v>
      </c>
      <c r="Q7" s="23">
        <v>1838389</v>
      </c>
      <c r="R7" s="23">
        <v>4997918</v>
      </c>
      <c r="S7" s="23"/>
      <c r="T7" s="23"/>
      <c r="U7" s="23"/>
      <c r="V7" s="23"/>
      <c r="W7" s="23">
        <v>24603624</v>
      </c>
      <c r="X7" s="23">
        <v>13681819</v>
      </c>
      <c r="Y7" s="23">
        <v>10921805</v>
      </c>
      <c r="Z7" s="24">
        <v>79.83</v>
      </c>
      <c r="AA7" s="25">
        <v>27065700</v>
      </c>
    </row>
    <row r="8" spans="1:27" ht="12.75">
      <c r="A8" s="26" t="s">
        <v>35</v>
      </c>
      <c r="B8" s="20"/>
      <c r="C8" s="21">
        <v>29444854</v>
      </c>
      <c r="D8" s="21"/>
      <c r="E8" s="22">
        <v>18824256</v>
      </c>
      <c r="F8" s="23">
        <v>11384001</v>
      </c>
      <c r="G8" s="23">
        <v>83405</v>
      </c>
      <c r="H8" s="23">
        <v>480435</v>
      </c>
      <c r="I8" s="23">
        <v>513067</v>
      </c>
      <c r="J8" s="23">
        <v>1076907</v>
      </c>
      <c r="K8" s="23">
        <v>515942</v>
      </c>
      <c r="L8" s="23">
        <v>517623</v>
      </c>
      <c r="M8" s="23">
        <v>124558</v>
      </c>
      <c r="N8" s="23">
        <v>1158123</v>
      </c>
      <c r="O8" s="23">
        <v>771782</v>
      </c>
      <c r="P8" s="23">
        <v>352442</v>
      </c>
      <c r="Q8" s="23">
        <v>1264532</v>
      </c>
      <c r="R8" s="23">
        <v>2388756</v>
      </c>
      <c r="S8" s="23"/>
      <c r="T8" s="23"/>
      <c r="U8" s="23"/>
      <c r="V8" s="23"/>
      <c r="W8" s="23">
        <v>4623786</v>
      </c>
      <c r="X8" s="23">
        <v>5816050</v>
      </c>
      <c r="Y8" s="23">
        <v>-1192264</v>
      </c>
      <c r="Z8" s="24">
        <v>-20.5</v>
      </c>
      <c r="AA8" s="25">
        <v>11384001</v>
      </c>
    </row>
    <row r="9" spans="1:27" ht="12.75">
      <c r="A9" s="26" t="s">
        <v>36</v>
      </c>
      <c r="B9" s="20"/>
      <c r="C9" s="21">
        <v>24073295</v>
      </c>
      <c r="D9" s="21"/>
      <c r="E9" s="22">
        <v>30581004</v>
      </c>
      <c r="F9" s="23">
        <v>44266999</v>
      </c>
      <c r="G9" s="23">
        <v>7197000</v>
      </c>
      <c r="H9" s="23">
        <v>2007000</v>
      </c>
      <c r="I9" s="23">
        <v>75000</v>
      </c>
      <c r="J9" s="23">
        <v>9279000</v>
      </c>
      <c r="K9" s="23">
        <v>132000</v>
      </c>
      <c r="L9" s="23">
        <v>740000</v>
      </c>
      <c r="M9" s="23"/>
      <c r="N9" s="23">
        <v>872000</v>
      </c>
      <c r="O9" s="23">
        <v>-1004000</v>
      </c>
      <c r="P9" s="23">
        <v>300000</v>
      </c>
      <c r="Q9" s="23">
        <v>3973000</v>
      </c>
      <c r="R9" s="23">
        <v>3269000</v>
      </c>
      <c r="S9" s="23"/>
      <c r="T9" s="23"/>
      <c r="U9" s="23"/>
      <c r="V9" s="23"/>
      <c r="W9" s="23">
        <v>13420000</v>
      </c>
      <c r="X9" s="23">
        <v>26333645</v>
      </c>
      <c r="Y9" s="23">
        <v>-12913645</v>
      </c>
      <c r="Z9" s="24">
        <v>-49.04</v>
      </c>
      <c r="AA9" s="25">
        <v>44266999</v>
      </c>
    </row>
    <row r="10" spans="1:27" ht="12.75">
      <c r="A10" s="26" t="s">
        <v>37</v>
      </c>
      <c r="B10" s="20"/>
      <c r="C10" s="21">
        <v>15039484</v>
      </c>
      <c r="D10" s="21"/>
      <c r="E10" s="22">
        <v>8211996</v>
      </c>
      <c r="F10" s="23">
        <v>30192699</v>
      </c>
      <c r="G10" s="23">
        <v>1000000</v>
      </c>
      <c r="H10" s="23"/>
      <c r="I10" s="23"/>
      <c r="J10" s="23">
        <v>1000000</v>
      </c>
      <c r="K10" s="23"/>
      <c r="L10" s="23"/>
      <c r="M10" s="23"/>
      <c r="N10" s="23"/>
      <c r="O10" s="23"/>
      <c r="P10" s="23"/>
      <c r="Q10" s="23">
        <v>1920000</v>
      </c>
      <c r="R10" s="23">
        <v>1920000</v>
      </c>
      <c r="S10" s="23"/>
      <c r="T10" s="23"/>
      <c r="U10" s="23"/>
      <c r="V10" s="23"/>
      <c r="W10" s="23">
        <v>2920000</v>
      </c>
      <c r="X10" s="23">
        <v>7364419</v>
      </c>
      <c r="Y10" s="23">
        <v>-4444419</v>
      </c>
      <c r="Z10" s="24">
        <v>-60.35</v>
      </c>
      <c r="AA10" s="25">
        <v>30192699</v>
      </c>
    </row>
    <row r="11" spans="1:27" ht="12.75">
      <c r="A11" s="26" t="s">
        <v>38</v>
      </c>
      <c r="B11" s="20"/>
      <c r="C11" s="21">
        <v>2578130</v>
      </c>
      <c r="D11" s="21"/>
      <c r="E11" s="22">
        <v>1635000</v>
      </c>
      <c r="F11" s="23">
        <v>2207001</v>
      </c>
      <c r="G11" s="23">
        <v>182755</v>
      </c>
      <c r="H11" s="23">
        <v>213737</v>
      </c>
      <c r="I11" s="23">
        <v>191196</v>
      </c>
      <c r="J11" s="23">
        <v>587688</v>
      </c>
      <c r="K11" s="23">
        <v>186327</v>
      </c>
      <c r="L11" s="23">
        <v>176022</v>
      </c>
      <c r="M11" s="23">
        <v>4</v>
      </c>
      <c r="N11" s="23">
        <v>362353</v>
      </c>
      <c r="O11" s="23">
        <v>376883</v>
      </c>
      <c r="P11" s="23">
        <v>-240995</v>
      </c>
      <c r="Q11" s="23">
        <v>189830</v>
      </c>
      <c r="R11" s="23">
        <v>325718</v>
      </c>
      <c r="S11" s="23"/>
      <c r="T11" s="23"/>
      <c r="U11" s="23"/>
      <c r="V11" s="23"/>
      <c r="W11" s="23">
        <v>1275759</v>
      </c>
      <c r="X11" s="23">
        <v>1263925</v>
      </c>
      <c r="Y11" s="23">
        <v>11834</v>
      </c>
      <c r="Z11" s="24">
        <v>0.94</v>
      </c>
      <c r="AA11" s="25">
        <v>2207001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-28590406</v>
      </c>
      <c r="D14" s="21"/>
      <c r="E14" s="22">
        <v>-71515956</v>
      </c>
      <c r="F14" s="23">
        <v>-44464862</v>
      </c>
      <c r="G14" s="23">
        <v>-1184744</v>
      </c>
      <c r="H14" s="23">
        <v>-5095389</v>
      </c>
      <c r="I14" s="23">
        <v>-12813503</v>
      </c>
      <c r="J14" s="23">
        <v>-19093636</v>
      </c>
      <c r="K14" s="23">
        <v>-5648253</v>
      </c>
      <c r="L14" s="23">
        <v>-3232382</v>
      </c>
      <c r="M14" s="23">
        <v>2706006</v>
      </c>
      <c r="N14" s="23">
        <v>-6174629</v>
      </c>
      <c r="O14" s="23">
        <v>-3115366</v>
      </c>
      <c r="P14" s="23">
        <v>-1404278</v>
      </c>
      <c r="Q14" s="23">
        <v>3715887</v>
      </c>
      <c r="R14" s="23">
        <v>-803757</v>
      </c>
      <c r="S14" s="23"/>
      <c r="T14" s="23"/>
      <c r="U14" s="23"/>
      <c r="V14" s="23"/>
      <c r="W14" s="23">
        <v>-26072022</v>
      </c>
      <c r="X14" s="23">
        <v>-29986446</v>
      </c>
      <c r="Y14" s="23">
        <v>3914424</v>
      </c>
      <c r="Z14" s="24">
        <v>-13.05</v>
      </c>
      <c r="AA14" s="25">
        <v>-44464862</v>
      </c>
    </row>
    <row r="15" spans="1:27" ht="12.75">
      <c r="A15" s="26" t="s">
        <v>42</v>
      </c>
      <c r="B15" s="20"/>
      <c r="C15" s="21">
        <v>-862809</v>
      </c>
      <c r="D15" s="21"/>
      <c r="E15" s="22">
        <v>-450000</v>
      </c>
      <c r="F15" s="23">
        <v>-7955000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-4540500</v>
      </c>
      <c r="Y15" s="23">
        <v>4540500</v>
      </c>
      <c r="Z15" s="24">
        <v>-100</v>
      </c>
      <c r="AA15" s="25">
        <v>-7955000</v>
      </c>
    </row>
    <row r="16" spans="1:27" ht="12.75">
      <c r="A16" s="26" t="s">
        <v>43</v>
      </c>
      <c r="B16" s="20"/>
      <c r="C16" s="21"/>
      <c r="D16" s="21"/>
      <c r="E16" s="22"/>
      <c r="F16" s="23">
        <v>-26647000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-16520961</v>
      </c>
      <c r="Y16" s="23">
        <v>16520961</v>
      </c>
      <c r="Z16" s="24">
        <v>-100</v>
      </c>
      <c r="AA16" s="25">
        <v>-26647000</v>
      </c>
    </row>
    <row r="17" spans="1:27" ht="12.75">
      <c r="A17" s="27" t="s">
        <v>44</v>
      </c>
      <c r="B17" s="28"/>
      <c r="C17" s="29">
        <f aca="true" t="shared" si="0" ref="C17:Y17">SUM(C6:C16)</f>
        <v>41682548</v>
      </c>
      <c r="D17" s="29">
        <f>SUM(D6:D16)</f>
        <v>0</v>
      </c>
      <c r="E17" s="30">
        <f t="shared" si="0"/>
        <v>10580088</v>
      </c>
      <c r="F17" s="31">
        <f t="shared" si="0"/>
        <v>38852539</v>
      </c>
      <c r="G17" s="31">
        <f t="shared" si="0"/>
        <v>8706132</v>
      </c>
      <c r="H17" s="31">
        <f t="shared" si="0"/>
        <v>-134402</v>
      </c>
      <c r="I17" s="31">
        <f t="shared" si="0"/>
        <v>-138190</v>
      </c>
      <c r="J17" s="31">
        <f t="shared" si="0"/>
        <v>8433540</v>
      </c>
      <c r="K17" s="31">
        <f t="shared" si="0"/>
        <v>-2079665</v>
      </c>
      <c r="L17" s="31">
        <f t="shared" si="0"/>
        <v>-23164</v>
      </c>
      <c r="M17" s="31">
        <f t="shared" si="0"/>
        <v>4057634</v>
      </c>
      <c r="N17" s="31">
        <f t="shared" si="0"/>
        <v>1954805</v>
      </c>
      <c r="O17" s="31">
        <f t="shared" si="0"/>
        <v>-1125563</v>
      </c>
      <c r="P17" s="31">
        <f t="shared" si="0"/>
        <v>668591</v>
      </c>
      <c r="Q17" s="31">
        <f t="shared" si="0"/>
        <v>13115949</v>
      </c>
      <c r="R17" s="31">
        <f t="shared" si="0"/>
        <v>12658977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23047322</v>
      </c>
      <c r="X17" s="31">
        <f t="shared" si="0"/>
        <v>5604662</v>
      </c>
      <c r="Y17" s="31">
        <f t="shared" si="0"/>
        <v>17442660</v>
      </c>
      <c r="Z17" s="32">
        <f>+IF(X17&lt;&gt;0,+(Y17/X17)*100,0)</f>
        <v>311.2169832899825</v>
      </c>
      <c r="AA17" s="33">
        <f>SUM(AA6:AA16)</f>
        <v>38852539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6692</v>
      </c>
      <c r="D21" s="21"/>
      <c r="E21" s="22"/>
      <c r="F21" s="23">
        <v>-2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4749999</v>
      </c>
      <c r="Y21" s="40">
        <v>-4749999</v>
      </c>
      <c r="Z21" s="41">
        <v>-100</v>
      </c>
      <c r="AA21" s="42">
        <v>-2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-26089817</v>
      </c>
      <c r="D26" s="21"/>
      <c r="E26" s="22">
        <v>-8701404</v>
      </c>
      <c r="F26" s="23">
        <v>-30194400</v>
      </c>
      <c r="G26" s="23">
        <v>-638593</v>
      </c>
      <c r="H26" s="23">
        <v>-1161468</v>
      </c>
      <c r="I26" s="23">
        <v>-2162988</v>
      </c>
      <c r="J26" s="23">
        <v>-3963049</v>
      </c>
      <c r="K26" s="23">
        <v>-1136460</v>
      </c>
      <c r="L26" s="23">
        <v>-925391</v>
      </c>
      <c r="M26" s="23">
        <v>-258762</v>
      </c>
      <c r="N26" s="23">
        <v>-2320613</v>
      </c>
      <c r="O26" s="23">
        <v>-39464</v>
      </c>
      <c r="P26" s="23">
        <v>-766444</v>
      </c>
      <c r="Q26" s="23">
        <v>-581469</v>
      </c>
      <c r="R26" s="23">
        <v>-1387377</v>
      </c>
      <c r="S26" s="23"/>
      <c r="T26" s="23"/>
      <c r="U26" s="23"/>
      <c r="V26" s="23"/>
      <c r="W26" s="23">
        <v>-7671039</v>
      </c>
      <c r="X26" s="23">
        <v>-17566306</v>
      </c>
      <c r="Y26" s="23">
        <v>9895267</v>
      </c>
      <c r="Z26" s="24">
        <v>-56.33</v>
      </c>
      <c r="AA26" s="25">
        <v>-30194400</v>
      </c>
    </row>
    <row r="27" spans="1:27" ht="12.75">
      <c r="A27" s="27" t="s">
        <v>51</v>
      </c>
      <c r="B27" s="28"/>
      <c r="C27" s="29">
        <f aca="true" t="shared" si="1" ref="C27:Y27">SUM(C21:C26)</f>
        <v>-26083125</v>
      </c>
      <c r="D27" s="29">
        <f>SUM(D21:D26)</f>
        <v>0</v>
      </c>
      <c r="E27" s="30">
        <f t="shared" si="1"/>
        <v>-8701404</v>
      </c>
      <c r="F27" s="31">
        <f t="shared" si="1"/>
        <v>-30194402</v>
      </c>
      <c r="G27" s="31">
        <f t="shared" si="1"/>
        <v>-638593</v>
      </c>
      <c r="H27" s="31">
        <f t="shared" si="1"/>
        <v>-1161468</v>
      </c>
      <c r="I27" s="31">
        <f t="shared" si="1"/>
        <v>-2162988</v>
      </c>
      <c r="J27" s="31">
        <f t="shared" si="1"/>
        <v>-3963049</v>
      </c>
      <c r="K27" s="31">
        <f t="shared" si="1"/>
        <v>-1136460</v>
      </c>
      <c r="L27" s="31">
        <f t="shared" si="1"/>
        <v>-925391</v>
      </c>
      <c r="M27" s="31">
        <f t="shared" si="1"/>
        <v>-258762</v>
      </c>
      <c r="N27" s="31">
        <f t="shared" si="1"/>
        <v>-2320613</v>
      </c>
      <c r="O27" s="31">
        <f t="shared" si="1"/>
        <v>-39464</v>
      </c>
      <c r="P27" s="31">
        <f t="shared" si="1"/>
        <v>-766444</v>
      </c>
      <c r="Q27" s="31">
        <f t="shared" si="1"/>
        <v>-581469</v>
      </c>
      <c r="R27" s="31">
        <f t="shared" si="1"/>
        <v>-1387377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-7671039</v>
      </c>
      <c r="X27" s="31">
        <f t="shared" si="1"/>
        <v>-12816307</v>
      </c>
      <c r="Y27" s="31">
        <f t="shared" si="1"/>
        <v>5145268</v>
      </c>
      <c r="Z27" s="32">
        <f>+IF(X27&lt;&gt;0,+(Y27/X27)*100,0)</f>
        <v>-40.14626054135563</v>
      </c>
      <c r="AA27" s="33">
        <f>SUM(AA21:AA26)</f>
        <v>-30194402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74015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20202</v>
      </c>
      <c r="D33" s="21"/>
      <c r="E33" s="22"/>
      <c r="F33" s="23"/>
      <c r="G33" s="23">
        <v>2645</v>
      </c>
      <c r="H33" s="40">
        <v>3118</v>
      </c>
      <c r="I33" s="40">
        <v>-1542</v>
      </c>
      <c r="J33" s="40">
        <v>4221</v>
      </c>
      <c r="K33" s="23">
        <v>4447</v>
      </c>
      <c r="L33" s="23">
        <v>-2857</v>
      </c>
      <c r="M33" s="23">
        <v>2760</v>
      </c>
      <c r="N33" s="23">
        <v>4350</v>
      </c>
      <c r="O33" s="40">
        <v>-930</v>
      </c>
      <c r="P33" s="40">
        <v>6395</v>
      </c>
      <c r="Q33" s="40">
        <v>-1396</v>
      </c>
      <c r="R33" s="23">
        <v>4069</v>
      </c>
      <c r="S33" s="23"/>
      <c r="T33" s="23"/>
      <c r="U33" s="23"/>
      <c r="V33" s="40"/>
      <c r="W33" s="40">
        <v>12640</v>
      </c>
      <c r="X33" s="40"/>
      <c r="Y33" s="23">
        <v>12640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-75176</v>
      </c>
      <c r="D35" s="21"/>
      <c r="E35" s="22">
        <v>-86988</v>
      </c>
      <c r="F35" s="23"/>
      <c r="G35" s="23">
        <v>-5146</v>
      </c>
      <c r="H35" s="23">
        <v>-2497</v>
      </c>
      <c r="I35" s="23">
        <v>-2497</v>
      </c>
      <c r="J35" s="23">
        <v>-10140</v>
      </c>
      <c r="K35" s="23">
        <v>-16972</v>
      </c>
      <c r="L35" s="23">
        <v>-7322</v>
      </c>
      <c r="M35" s="23">
        <v>-7322</v>
      </c>
      <c r="N35" s="23">
        <v>-31616</v>
      </c>
      <c r="O35" s="23">
        <v>-7322</v>
      </c>
      <c r="P35" s="23">
        <v>-7322</v>
      </c>
      <c r="Q35" s="23">
        <v>-7322</v>
      </c>
      <c r="R35" s="23">
        <v>-21966</v>
      </c>
      <c r="S35" s="23"/>
      <c r="T35" s="23"/>
      <c r="U35" s="23"/>
      <c r="V35" s="23"/>
      <c r="W35" s="23">
        <v>-63722</v>
      </c>
      <c r="X35" s="23"/>
      <c r="Y35" s="23">
        <v>-63722</v>
      </c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19041</v>
      </c>
      <c r="D36" s="29">
        <f>SUM(D31:D35)</f>
        <v>0</v>
      </c>
      <c r="E36" s="30">
        <f t="shared" si="2"/>
        <v>-86988</v>
      </c>
      <c r="F36" s="31">
        <f t="shared" si="2"/>
        <v>0</v>
      </c>
      <c r="G36" s="31">
        <f t="shared" si="2"/>
        <v>-2501</v>
      </c>
      <c r="H36" s="31">
        <f t="shared" si="2"/>
        <v>621</v>
      </c>
      <c r="I36" s="31">
        <f t="shared" si="2"/>
        <v>-4039</v>
      </c>
      <c r="J36" s="31">
        <f t="shared" si="2"/>
        <v>-5919</v>
      </c>
      <c r="K36" s="31">
        <f t="shared" si="2"/>
        <v>-12525</v>
      </c>
      <c r="L36" s="31">
        <f t="shared" si="2"/>
        <v>-10179</v>
      </c>
      <c r="M36" s="31">
        <f t="shared" si="2"/>
        <v>-4562</v>
      </c>
      <c r="N36" s="31">
        <f t="shared" si="2"/>
        <v>-27266</v>
      </c>
      <c r="O36" s="31">
        <f t="shared" si="2"/>
        <v>-8252</v>
      </c>
      <c r="P36" s="31">
        <f t="shared" si="2"/>
        <v>-927</v>
      </c>
      <c r="Q36" s="31">
        <f t="shared" si="2"/>
        <v>-8718</v>
      </c>
      <c r="R36" s="31">
        <f t="shared" si="2"/>
        <v>-17897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-51082</v>
      </c>
      <c r="X36" s="31">
        <f t="shared" si="2"/>
        <v>0</v>
      </c>
      <c r="Y36" s="31">
        <f t="shared" si="2"/>
        <v>-51082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15618464</v>
      </c>
      <c r="D38" s="35">
        <f>+D17+D27+D36</f>
        <v>0</v>
      </c>
      <c r="E38" s="36">
        <f t="shared" si="3"/>
        <v>1791696</v>
      </c>
      <c r="F38" s="37">
        <f t="shared" si="3"/>
        <v>8658137</v>
      </c>
      <c r="G38" s="37">
        <f t="shared" si="3"/>
        <v>8065038</v>
      </c>
      <c r="H38" s="37">
        <f t="shared" si="3"/>
        <v>-1295249</v>
      </c>
      <c r="I38" s="37">
        <f t="shared" si="3"/>
        <v>-2305217</v>
      </c>
      <c r="J38" s="37">
        <f t="shared" si="3"/>
        <v>4464572</v>
      </c>
      <c r="K38" s="37">
        <f t="shared" si="3"/>
        <v>-3228650</v>
      </c>
      <c r="L38" s="37">
        <f t="shared" si="3"/>
        <v>-958734</v>
      </c>
      <c r="M38" s="37">
        <f t="shared" si="3"/>
        <v>3794310</v>
      </c>
      <c r="N38" s="37">
        <f t="shared" si="3"/>
        <v>-393074</v>
      </c>
      <c r="O38" s="37">
        <f t="shared" si="3"/>
        <v>-1173279</v>
      </c>
      <c r="P38" s="37">
        <f t="shared" si="3"/>
        <v>-98780</v>
      </c>
      <c r="Q38" s="37">
        <f t="shared" si="3"/>
        <v>12525762</v>
      </c>
      <c r="R38" s="37">
        <f t="shared" si="3"/>
        <v>11253703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15325201</v>
      </c>
      <c r="X38" s="37">
        <f t="shared" si="3"/>
        <v>-7211645</v>
      </c>
      <c r="Y38" s="37">
        <f t="shared" si="3"/>
        <v>22536846</v>
      </c>
      <c r="Z38" s="38">
        <f>+IF(X38&lt;&gt;0,+(Y38/X38)*100,0)</f>
        <v>-312.506314440048</v>
      </c>
      <c r="AA38" s="39">
        <f>+AA17+AA27+AA36</f>
        <v>8658137</v>
      </c>
    </row>
    <row r="39" spans="1:27" ht="12.75">
      <c r="A39" s="26" t="s">
        <v>59</v>
      </c>
      <c r="B39" s="20"/>
      <c r="C39" s="35">
        <v>11129765</v>
      </c>
      <c r="D39" s="35"/>
      <c r="E39" s="36">
        <v>9204575</v>
      </c>
      <c r="F39" s="37">
        <v>564237</v>
      </c>
      <c r="G39" s="37">
        <v>26748232</v>
      </c>
      <c r="H39" s="37">
        <v>34813270</v>
      </c>
      <c r="I39" s="37">
        <v>33518021</v>
      </c>
      <c r="J39" s="37">
        <v>26748232</v>
      </c>
      <c r="K39" s="37">
        <v>31212804</v>
      </c>
      <c r="L39" s="37">
        <v>27984154</v>
      </c>
      <c r="M39" s="37">
        <v>27025420</v>
      </c>
      <c r="N39" s="37">
        <v>31212804</v>
      </c>
      <c r="O39" s="37">
        <v>30819730</v>
      </c>
      <c r="P39" s="37">
        <v>29646451</v>
      </c>
      <c r="Q39" s="37">
        <v>29547671</v>
      </c>
      <c r="R39" s="37">
        <v>30819730</v>
      </c>
      <c r="S39" s="37"/>
      <c r="T39" s="37"/>
      <c r="U39" s="37"/>
      <c r="V39" s="37"/>
      <c r="W39" s="37">
        <v>26748232</v>
      </c>
      <c r="X39" s="37">
        <v>564237</v>
      </c>
      <c r="Y39" s="37">
        <v>26183995</v>
      </c>
      <c r="Z39" s="38">
        <v>4640.6</v>
      </c>
      <c r="AA39" s="39">
        <v>564237</v>
      </c>
    </row>
    <row r="40" spans="1:27" ht="12.75">
      <c r="A40" s="45" t="s">
        <v>60</v>
      </c>
      <c r="B40" s="46"/>
      <c r="C40" s="47">
        <v>26748229</v>
      </c>
      <c r="D40" s="47"/>
      <c r="E40" s="48">
        <v>10996274</v>
      </c>
      <c r="F40" s="49">
        <v>9222372</v>
      </c>
      <c r="G40" s="49">
        <v>34813270</v>
      </c>
      <c r="H40" s="49">
        <v>33518021</v>
      </c>
      <c r="I40" s="49">
        <v>31212804</v>
      </c>
      <c r="J40" s="49">
        <v>31212804</v>
      </c>
      <c r="K40" s="49">
        <v>27984154</v>
      </c>
      <c r="L40" s="49">
        <v>27025420</v>
      </c>
      <c r="M40" s="49">
        <v>30819730</v>
      </c>
      <c r="N40" s="49">
        <v>30819730</v>
      </c>
      <c r="O40" s="49">
        <v>29646451</v>
      </c>
      <c r="P40" s="49">
        <v>29547671</v>
      </c>
      <c r="Q40" s="49">
        <v>42073433</v>
      </c>
      <c r="R40" s="49">
        <v>42073433</v>
      </c>
      <c r="S40" s="49"/>
      <c r="T40" s="49"/>
      <c r="U40" s="49"/>
      <c r="V40" s="49"/>
      <c r="W40" s="49">
        <v>42073433</v>
      </c>
      <c r="X40" s="49">
        <v>-6647410</v>
      </c>
      <c r="Y40" s="49">
        <v>48720843</v>
      </c>
      <c r="Z40" s="50">
        <v>-732.93</v>
      </c>
      <c r="AA40" s="51">
        <v>9222372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19577531</v>
      </c>
      <c r="D6" s="21"/>
      <c r="E6" s="22">
        <v>26593632</v>
      </c>
      <c r="F6" s="23">
        <v>26593632</v>
      </c>
      <c r="G6" s="23">
        <v>1453481</v>
      </c>
      <c r="H6" s="23">
        <v>2917054</v>
      </c>
      <c r="I6" s="23">
        <v>4069495</v>
      </c>
      <c r="J6" s="23">
        <v>8440030</v>
      </c>
      <c r="K6" s="23">
        <v>3740931</v>
      </c>
      <c r="L6" s="23">
        <v>1815851</v>
      </c>
      <c r="M6" s="23">
        <v>1679237</v>
      </c>
      <c r="N6" s="23">
        <v>7236019</v>
      </c>
      <c r="O6" s="23">
        <v>1842473</v>
      </c>
      <c r="P6" s="23">
        <v>1417498</v>
      </c>
      <c r="Q6" s="23">
        <v>1714766</v>
      </c>
      <c r="R6" s="23">
        <v>4974737</v>
      </c>
      <c r="S6" s="23"/>
      <c r="T6" s="23"/>
      <c r="U6" s="23"/>
      <c r="V6" s="23"/>
      <c r="W6" s="23">
        <v>20650786</v>
      </c>
      <c r="X6" s="23">
        <v>19945224</v>
      </c>
      <c r="Y6" s="23">
        <v>705562</v>
      </c>
      <c r="Z6" s="24">
        <v>3.54</v>
      </c>
      <c r="AA6" s="25">
        <v>26593632</v>
      </c>
    </row>
    <row r="7" spans="1:27" ht="12.75">
      <c r="A7" s="26" t="s">
        <v>34</v>
      </c>
      <c r="B7" s="20"/>
      <c r="C7" s="21">
        <v>80648167</v>
      </c>
      <c r="D7" s="21"/>
      <c r="E7" s="22">
        <v>104151360</v>
      </c>
      <c r="F7" s="23">
        <v>104151360</v>
      </c>
      <c r="G7" s="23">
        <v>8691023</v>
      </c>
      <c r="H7" s="23">
        <v>9550507</v>
      </c>
      <c r="I7" s="23">
        <v>8802071</v>
      </c>
      <c r="J7" s="23">
        <v>27043601</v>
      </c>
      <c r="K7" s="23">
        <v>8893354</v>
      </c>
      <c r="L7" s="23">
        <v>7791372</v>
      </c>
      <c r="M7" s="23">
        <v>7826163</v>
      </c>
      <c r="N7" s="23">
        <v>24510889</v>
      </c>
      <c r="O7" s="23">
        <v>8699751</v>
      </c>
      <c r="P7" s="23">
        <v>7823834</v>
      </c>
      <c r="Q7" s="23">
        <v>8848596</v>
      </c>
      <c r="R7" s="23">
        <v>25372181</v>
      </c>
      <c r="S7" s="23"/>
      <c r="T7" s="23"/>
      <c r="U7" s="23"/>
      <c r="V7" s="23"/>
      <c r="W7" s="23">
        <v>76926671</v>
      </c>
      <c r="X7" s="23">
        <v>78113520</v>
      </c>
      <c r="Y7" s="23">
        <v>-1186849</v>
      </c>
      <c r="Z7" s="24">
        <v>-1.52</v>
      </c>
      <c r="AA7" s="25">
        <v>104151360</v>
      </c>
    </row>
    <row r="8" spans="1:27" ht="12.75">
      <c r="A8" s="26" t="s">
        <v>35</v>
      </c>
      <c r="B8" s="20"/>
      <c r="C8" s="21">
        <v>26234277</v>
      </c>
      <c r="D8" s="21"/>
      <c r="E8" s="22">
        <v>28213980</v>
      </c>
      <c r="F8" s="23">
        <v>28213980</v>
      </c>
      <c r="G8" s="23">
        <v>1056104</v>
      </c>
      <c r="H8" s="23">
        <v>1235795</v>
      </c>
      <c r="I8" s="23">
        <v>2266928</v>
      </c>
      <c r="J8" s="23">
        <v>4558827</v>
      </c>
      <c r="K8" s="23">
        <v>2192336</v>
      </c>
      <c r="L8" s="23">
        <v>3637132</v>
      </c>
      <c r="M8" s="23">
        <v>1406946</v>
      </c>
      <c r="N8" s="23">
        <v>7236414</v>
      </c>
      <c r="O8" s="23">
        <v>1789089</v>
      </c>
      <c r="P8" s="23">
        <v>1665535</v>
      </c>
      <c r="Q8" s="23">
        <v>2147474</v>
      </c>
      <c r="R8" s="23">
        <v>5602098</v>
      </c>
      <c r="S8" s="23"/>
      <c r="T8" s="23"/>
      <c r="U8" s="23"/>
      <c r="V8" s="23"/>
      <c r="W8" s="23">
        <v>17397339</v>
      </c>
      <c r="X8" s="23">
        <v>21160485</v>
      </c>
      <c r="Y8" s="23">
        <v>-3763146</v>
      </c>
      <c r="Z8" s="24">
        <v>-17.78</v>
      </c>
      <c r="AA8" s="25">
        <v>28213980</v>
      </c>
    </row>
    <row r="9" spans="1:27" ht="12.75">
      <c r="A9" s="26" t="s">
        <v>36</v>
      </c>
      <c r="B9" s="20"/>
      <c r="C9" s="21">
        <v>107890749</v>
      </c>
      <c r="D9" s="21"/>
      <c r="E9" s="22">
        <v>63896996</v>
      </c>
      <c r="F9" s="23">
        <v>63896996</v>
      </c>
      <c r="G9" s="23">
        <v>21471978</v>
      </c>
      <c r="H9" s="23">
        <v>2004000</v>
      </c>
      <c r="I9" s="23">
        <v>1660000</v>
      </c>
      <c r="J9" s="23">
        <v>25135978</v>
      </c>
      <c r="K9" s="23">
        <v>2040256</v>
      </c>
      <c r="L9" s="23">
        <v>4516899</v>
      </c>
      <c r="M9" s="23">
        <v>6440000</v>
      </c>
      <c r="N9" s="23">
        <v>12997155</v>
      </c>
      <c r="O9" s="23"/>
      <c r="P9" s="23">
        <v>2085000</v>
      </c>
      <c r="Q9" s="23">
        <v>12776000</v>
      </c>
      <c r="R9" s="23">
        <v>14861000</v>
      </c>
      <c r="S9" s="23"/>
      <c r="T9" s="23"/>
      <c r="U9" s="23"/>
      <c r="V9" s="23"/>
      <c r="W9" s="23">
        <v>52994133</v>
      </c>
      <c r="X9" s="23">
        <v>59527497</v>
      </c>
      <c r="Y9" s="23">
        <v>-6533364</v>
      </c>
      <c r="Z9" s="24">
        <v>-10.98</v>
      </c>
      <c r="AA9" s="25">
        <v>63896996</v>
      </c>
    </row>
    <row r="10" spans="1:27" ht="12.75">
      <c r="A10" s="26" t="s">
        <v>37</v>
      </c>
      <c r="B10" s="20"/>
      <c r="C10" s="21">
        <v>14556431</v>
      </c>
      <c r="D10" s="21"/>
      <c r="E10" s="22">
        <v>30545004</v>
      </c>
      <c r="F10" s="23">
        <v>30545004</v>
      </c>
      <c r="G10" s="23">
        <v>3548000</v>
      </c>
      <c r="H10" s="23"/>
      <c r="I10" s="23">
        <v>2000000</v>
      </c>
      <c r="J10" s="23">
        <v>5548000</v>
      </c>
      <c r="K10" s="23">
        <v>1500000</v>
      </c>
      <c r="L10" s="23">
        <v>1000000</v>
      </c>
      <c r="M10" s="23">
        <v>21634534</v>
      </c>
      <c r="N10" s="23">
        <v>24134534</v>
      </c>
      <c r="O10" s="23"/>
      <c r="P10" s="23">
        <v>2580288</v>
      </c>
      <c r="Q10" s="23">
        <v>10365400</v>
      </c>
      <c r="R10" s="23">
        <v>12945688</v>
      </c>
      <c r="S10" s="23"/>
      <c r="T10" s="23"/>
      <c r="U10" s="23"/>
      <c r="V10" s="23"/>
      <c r="W10" s="23">
        <v>42628222</v>
      </c>
      <c r="X10" s="23">
        <v>22908753</v>
      </c>
      <c r="Y10" s="23">
        <v>19719469</v>
      </c>
      <c r="Z10" s="24">
        <v>86.08</v>
      </c>
      <c r="AA10" s="25">
        <v>30545004</v>
      </c>
    </row>
    <row r="11" spans="1:27" ht="12.75">
      <c r="A11" s="26" t="s">
        <v>38</v>
      </c>
      <c r="B11" s="20"/>
      <c r="C11" s="21">
        <v>3923938</v>
      </c>
      <c r="D11" s="21"/>
      <c r="E11" s="22">
        <v>3220464</v>
      </c>
      <c r="F11" s="23">
        <v>3220464</v>
      </c>
      <c r="G11" s="23">
        <v>230427</v>
      </c>
      <c r="H11" s="23">
        <v>337877</v>
      </c>
      <c r="I11" s="23">
        <v>291373</v>
      </c>
      <c r="J11" s="23">
        <v>859677</v>
      </c>
      <c r="K11" s="23">
        <v>410577</v>
      </c>
      <c r="L11" s="23">
        <v>219179</v>
      </c>
      <c r="M11" s="23">
        <v>357188</v>
      </c>
      <c r="N11" s="23">
        <v>986944</v>
      </c>
      <c r="O11" s="23">
        <v>239494</v>
      </c>
      <c r="P11" s="23">
        <v>457721</v>
      </c>
      <c r="Q11" s="23">
        <v>199470</v>
      </c>
      <c r="R11" s="23">
        <v>896685</v>
      </c>
      <c r="S11" s="23"/>
      <c r="T11" s="23"/>
      <c r="U11" s="23"/>
      <c r="V11" s="23"/>
      <c r="W11" s="23">
        <v>2743306</v>
      </c>
      <c r="X11" s="23">
        <v>2415348</v>
      </c>
      <c r="Y11" s="23">
        <v>327958</v>
      </c>
      <c r="Z11" s="24">
        <v>13.58</v>
      </c>
      <c r="AA11" s="25">
        <v>3220464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-227480138</v>
      </c>
      <c r="D14" s="21"/>
      <c r="E14" s="22">
        <v>-223218720</v>
      </c>
      <c r="F14" s="23">
        <v>-223218720</v>
      </c>
      <c r="G14" s="23">
        <v>-12744557</v>
      </c>
      <c r="H14" s="23">
        <v>-17966868</v>
      </c>
      <c r="I14" s="23">
        <v>-18276790</v>
      </c>
      <c r="J14" s="23">
        <v>-48988215</v>
      </c>
      <c r="K14" s="23">
        <v>-16829203</v>
      </c>
      <c r="L14" s="23">
        <v>-26924440</v>
      </c>
      <c r="M14" s="23">
        <v>-18740603</v>
      </c>
      <c r="N14" s="23">
        <v>-62494246</v>
      </c>
      <c r="O14" s="23">
        <v>-14952382</v>
      </c>
      <c r="P14" s="23">
        <v>-16439750</v>
      </c>
      <c r="Q14" s="23">
        <v>-20086495</v>
      </c>
      <c r="R14" s="23">
        <v>-51478627</v>
      </c>
      <c r="S14" s="23"/>
      <c r="T14" s="23"/>
      <c r="U14" s="23"/>
      <c r="V14" s="23"/>
      <c r="W14" s="23">
        <v>-162961088</v>
      </c>
      <c r="X14" s="23">
        <v>-167414040</v>
      </c>
      <c r="Y14" s="23">
        <v>4452952</v>
      </c>
      <c r="Z14" s="24">
        <v>-2.66</v>
      </c>
      <c r="AA14" s="25">
        <v>-223218720</v>
      </c>
    </row>
    <row r="15" spans="1:27" ht="12.75">
      <c r="A15" s="26" t="s">
        <v>42</v>
      </c>
      <c r="B15" s="20"/>
      <c r="C15" s="21">
        <v>-5754200</v>
      </c>
      <c r="D15" s="21"/>
      <c r="E15" s="22">
        <v>-1633176</v>
      </c>
      <c r="F15" s="23">
        <v>-1633176</v>
      </c>
      <c r="G15" s="23">
        <v>-8514</v>
      </c>
      <c r="H15" s="23">
        <v>-118152</v>
      </c>
      <c r="I15" s="23">
        <v>-62326</v>
      </c>
      <c r="J15" s="23">
        <v>-188992</v>
      </c>
      <c r="K15" s="23">
        <v>-1962</v>
      </c>
      <c r="L15" s="23"/>
      <c r="M15" s="23">
        <v>-553279</v>
      </c>
      <c r="N15" s="23">
        <v>-555241</v>
      </c>
      <c r="O15" s="23">
        <v>-108843</v>
      </c>
      <c r="P15" s="23">
        <v>-18682</v>
      </c>
      <c r="Q15" s="23">
        <v>-75758</v>
      </c>
      <c r="R15" s="23">
        <v>-203283</v>
      </c>
      <c r="S15" s="23"/>
      <c r="T15" s="23"/>
      <c r="U15" s="23"/>
      <c r="V15" s="23"/>
      <c r="W15" s="23">
        <v>-947516</v>
      </c>
      <c r="X15" s="23">
        <v>-1224882</v>
      </c>
      <c r="Y15" s="23">
        <v>277366</v>
      </c>
      <c r="Z15" s="24">
        <v>-22.64</v>
      </c>
      <c r="AA15" s="25">
        <v>-1633176</v>
      </c>
    </row>
    <row r="16" spans="1:27" ht="12.75">
      <c r="A16" s="26" t="s">
        <v>43</v>
      </c>
      <c r="B16" s="20"/>
      <c r="C16" s="21">
        <v>-34879</v>
      </c>
      <c r="D16" s="21"/>
      <c r="E16" s="22">
        <v>-150000</v>
      </c>
      <c r="F16" s="23">
        <v>-150000</v>
      </c>
      <c r="G16" s="23">
        <v>-79400</v>
      </c>
      <c r="H16" s="23"/>
      <c r="I16" s="23"/>
      <c r="J16" s="23">
        <v>-79400</v>
      </c>
      <c r="K16" s="23">
        <v>-13700</v>
      </c>
      <c r="L16" s="23">
        <v>-4250</v>
      </c>
      <c r="M16" s="23">
        <v>-2000</v>
      </c>
      <c r="N16" s="23">
        <v>-19950</v>
      </c>
      <c r="O16" s="23">
        <v>-35790</v>
      </c>
      <c r="P16" s="23">
        <v>-24000</v>
      </c>
      <c r="Q16" s="23"/>
      <c r="R16" s="23">
        <v>-59790</v>
      </c>
      <c r="S16" s="23"/>
      <c r="T16" s="23"/>
      <c r="U16" s="23"/>
      <c r="V16" s="23"/>
      <c r="W16" s="23">
        <v>-159140</v>
      </c>
      <c r="X16" s="23">
        <v>-112500</v>
      </c>
      <c r="Y16" s="23">
        <v>-46640</v>
      </c>
      <c r="Z16" s="24">
        <v>41.46</v>
      </c>
      <c r="AA16" s="25">
        <v>-150000</v>
      </c>
    </row>
    <row r="17" spans="1:27" ht="12.75">
      <c r="A17" s="27" t="s">
        <v>44</v>
      </c>
      <c r="B17" s="28"/>
      <c r="C17" s="29">
        <f aca="true" t="shared" si="0" ref="C17:Y17">SUM(C6:C16)</f>
        <v>19561876</v>
      </c>
      <c r="D17" s="29">
        <f>SUM(D6:D16)</f>
        <v>0</v>
      </c>
      <c r="E17" s="30">
        <f t="shared" si="0"/>
        <v>31619540</v>
      </c>
      <c r="F17" s="31">
        <f t="shared" si="0"/>
        <v>31619540</v>
      </c>
      <c r="G17" s="31">
        <f t="shared" si="0"/>
        <v>23618542</v>
      </c>
      <c r="H17" s="31">
        <f t="shared" si="0"/>
        <v>-2039787</v>
      </c>
      <c r="I17" s="31">
        <f t="shared" si="0"/>
        <v>750751</v>
      </c>
      <c r="J17" s="31">
        <f t="shared" si="0"/>
        <v>22329506</v>
      </c>
      <c r="K17" s="31">
        <f t="shared" si="0"/>
        <v>1932589</v>
      </c>
      <c r="L17" s="31">
        <f t="shared" si="0"/>
        <v>-7948257</v>
      </c>
      <c r="M17" s="31">
        <f t="shared" si="0"/>
        <v>20048186</v>
      </c>
      <c r="N17" s="31">
        <f t="shared" si="0"/>
        <v>14032518</v>
      </c>
      <c r="O17" s="31">
        <f t="shared" si="0"/>
        <v>-2526208</v>
      </c>
      <c r="P17" s="31">
        <f t="shared" si="0"/>
        <v>-452556</v>
      </c>
      <c r="Q17" s="31">
        <f t="shared" si="0"/>
        <v>15889453</v>
      </c>
      <c r="R17" s="31">
        <f t="shared" si="0"/>
        <v>12910689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49272713</v>
      </c>
      <c r="X17" s="31">
        <f t="shared" si="0"/>
        <v>35319405</v>
      </c>
      <c r="Y17" s="31">
        <f t="shared" si="0"/>
        <v>13953308</v>
      </c>
      <c r="Z17" s="32">
        <f>+IF(X17&lt;&gt;0,+(Y17/X17)*100,0)</f>
        <v>39.50606755691383</v>
      </c>
      <c r="AA17" s="33">
        <f>SUM(AA6:AA16)</f>
        <v>31619540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-112358</v>
      </c>
      <c r="D23" s="44"/>
      <c r="E23" s="22">
        <v>-110376</v>
      </c>
      <c r="F23" s="23">
        <v>-110376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>
        <v>-82782</v>
      </c>
      <c r="Y23" s="40">
        <v>82782</v>
      </c>
      <c r="Z23" s="41">
        <v>-100</v>
      </c>
      <c r="AA23" s="42">
        <v>-110376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-18486676</v>
      </c>
      <c r="D26" s="21"/>
      <c r="E26" s="22">
        <v>-34168094</v>
      </c>
      <c r="F26" s="23">
        <v>-34168094</v>
      </c>
      <c r="G26" s="23">
        <v>-1233170</v>
      </c>
      <c r="H26" s="23">
        <v>-552726</v>
      </c>
      <c r="I26" s="23">
        <v>-1528620</v>
      </c>
      <c r="J26" s="23">
        <v>-3314516</v>
      </c>
      <c r="K26" s="23">
        <v>-242865</v>
      </c>
      <c r="L26" s="23">
        <v>-507215</v>
      </c>
      <c r="M26" s="23">
        <v>-8335577</v>
      </c>
      <c r="N26" s="23">
        <v>-9085657</v>
      </c>
      <c r="O26" s="23">
        <v>-2320427</v>
      </c>
      <c r="P26" s="23">
        <v>-3768990</v>
      </c>
      <c r="Q26" s="23">
        <v>-5055011</v>
      </c>
      <c r="R26" s="23">
        <v>-11144428</v>
      </c>
      <c r="S26" s="23"/>
      <c r="T26" s="23"/>
      <c r="U26" s="23"/>
      <c r="V26" s="23"/>
      <c r="W26" s="23">
        <v>-23544601</v>
      </c>
      <c r="X26" s="23">
        <v>-25626069</v>
      </c>
      <c r="Y26" s="23">
        <v>2081468</v>
      </c>
      <c r="Z26" s="24">
        <v>-8.12</v>
      </c>
      <c r="AA26" s="25">
        <v>-34168094</v>
      </c>
    </row>
    <row r="27" spans="1:27" ht="12.75">
      <c r="A27" s="27" t="s">
        <v>51</v>
      </c>
      <c r="B27" s="28"/>
      <c r="C27" s="29">
        <f aca="true" t="shared" si="1" ref="C27:Y27">SUM(C21:C26)</f>
        <v>-18599034</v>
      </c>
      <c r="D27" s="29">
        <f>SUM(D21:D26)</f>
        <v>0</v>
      </c>
      <c r="E27" s="30">
        <f t="shared" si="1"/>
        <v>-34278470</v>
      </c>
      <c r="F27" s="31">
        <f t="shared" si="1"/>
        <v>-34278470</v>
      </c>
      <c r="G27" s="31">
        <f t="shared" si="1"/>
        <v>-1233170</v>
      </c>
      <c r="H27" s="31">
        <f t="shared" si="1"/>
        <v>-552726</v>
      </c>
      <c r="I27" s="31">
        <f t="shared" si="1"/>
        <v>-1528620</v>
      </c>
      <c r="J27" s="31">
        <f t="shared" si="1"/>
        <v>-3314516</v>
      </c>
      <c r="K27" s="31">
        <f t="shared" si="1"/>
        <v>-242865</v>
      </c>
      <c r="L27" s="31">
        <f t="shared" si="1"/>
        <v>-507215</v>
      </c>
      <c r="M27" s="31">
        <f t="shared" si="1"/>
        <v>-8335577</v>
      </c>
      <c r="N27" s="31">
        <f t="shared" si="1"/>
        <v>-9085657</v>
      </c>
      <c r="O27" s="31">
        <f t="shared" si="1"/>
        <v>-2320427</v>
      </c>
      <c r="P27" s="31">
        <f t="shared" si="1"/>
        <v>-3768990</v>
      </c>
      <c r="Q27" s="31">
        <f t="shared" si="1"/>
        <v>-5055011</v>
      </c>
      <c r="R27" s="31">
        <f t="shared" si="1"/>
        <v>-11144428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-23544601</v>
      </c>
      <c r="X27" s="31">
        <f t="shared" si="1"/>
        <v>-25708851</v>
      </c>
      <c r="Y27" s="31">
        <f t="shared" si="1"/>
        <v>2164250</v>
      </c>
      <c r="Z27" s="32">
        <f>+IF(X27&lt;&gt;0,+(Y27/X27)*100,0)</f>
        <v>-8.418306986959472</v>
      </c>
      <c r="AA27" s="33">
        <f>SUM(AA21:AA26)</f>
        <v>-34278470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2802456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65548</v>
      </c>
      <c r="D33" s="21"/>
      <c r="E33" s="22">
        <v>54972</v>
      </c>
      <c r="F33" s="23">
        <v>54972</v>
      </c>
      <c r="G33" s="23">
        <v>787</v>
      </c>
      <c r="H33" s="40">
        <v>9382</v>
      </c>
      <c r="I33" s="40">
        <v>-5388</v>
      </c>
      <c r="J33" s="40">
        <v>4781</v>
      </c>
      <c r="K33" s="23">
        <v>21101</v>
      </c>
      <c r="L33" s="23">
        <v>-1788</v>
      </c>
      <c r="M33" s="23">
        <v>9484</v>
      </c>
      <c r="N33" s="23">
        <v>28797</v>
      </c>
      <c r="O33" s="40"/>
      <c r="P33" s="40">
        <v>11760</v>
      </c>
      <c r="Q33" s="40">
        <v>34936</v>
      </c>
      <c r="R33" s="23">
        <v>46696</v>
      </c>
      <c r="S33" s="23"/>
      <c r="T33" s="23"/>
      <c r="U33" s="23"/>
      <c r="V33" s="40"/>
      <c r="W33" s="40">
        <v>80274</v>
      </c>
      <c r="X33" s="40">
        <v>41229</v>
      </c>
      <c r="Y33" s="23">
        <v>39045</v>
      </c>
      <c r="Z33" s="24">
        <v>94.7</v>
      </c>
      <c r="AA33" s="25">
        <v>54972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-4002893</v>
      </c>
      <c r="D35" s="21"/>
      <c r="E35" s="22">
        <v>918984</v>
      </c>
      <c r="F35" s="23">
        <v>918984</v>
      </c>
      <c r="G35" s="23">
        <v>-7212</v>
      </c>
      <c r="H35" s="23">
        <v>-204765</v>
      </c>
      <c r="I35" s="23">
        <v>-122805</v>
      </c>
      <c r="J35" s="23">
        <v>-334782</v>
      </c>
      <c r="K35" s="23"/>
      <c r="L35" s="23"/>
      <c r="M35" s="23">
        <v>-597775</v>
      </c>
      <c r="N35" s="23">
        <v>-597775</v>
      </c>
      <c r="O35" s="23">
        <v>-213569</v>
      </c>
      <c r="P35" s="23"/>
      <c r="Q35" s="23"/>
      <c r="R35" s="23">
        <v>-213569</v>
      </c>
      <c r="S35" s="23"/>
      <c r="T35" s="23"/>
      <c r="U35" s="23"/>
      <c r="V35" s="23"/>
      <c r="W35" s="23">
        <v>-1146126</v>
      </c>
      <c r="X35" s="23">
        <v>689238</v>
      </c>
      <c r="Y35" s="23">
        <v>-1835364</v>
      </c>
      <c r="Z35" s="24">
        <v>-266.29</v>
      </c>
      <c r="AA35" s="25">
        <v>918984</v>
      </c>
    </row>
    <row r="36" spans="1:27" ht="12.75">
      <c r="A36" s="27" t="s">
        <v>57</v>
      </c>
      <c r="B36" s="28"/>
      <c r="C36" s="29">
        <f aca="true" t="shared" si="2" ref="C36:Y36">SUM(C31:C35)</f>
        <v>-1134889</v>
      </c>
      <c r="D36" s="29">
        <f>SUM(D31:D35)</f>
        <v>0</v>
      </c>
      <c r="E36" s="30">
        <f t="shared" si="2"/>
        <v>973956</v>
      </c>
      <c r="F36" s="31">
        <f t="shared" si="2"/>
        <v>973956</v>
      </c>
      <c r="G36" s="31">
        <f t="shared" si="2"/>
        <v>-6425</v>
      </c>
      <c r="H36" s="31">
        <f t="shared" si="2"/>
        <v>-195383</v>
      </c>
      <c r="I36" s="31">
        <f t="shared" si="2"/>
        <v>-128193</v>
      </c>
      <c r="J36" s="31">
        <f t="shared" si="2"/>
        <v>-330001</v>
      </c>
      <c r="K36" s="31">
        <f t="shared" si="2"/>
        <v>21101</v>
      </c>
      <c r="L36" s="31">
        <f t="shared" si="2"/>
        <v>-1788</v>
      </c>
      <c r="M36" s="31">
        <f t="shared" si="2"/>
        <v>-588291</v>
      </c>
      <c r="N36" s="31">
        <f t="shared" si="2"/>
        <v>-568978</v>
      </c>
      <c r="O36" s="31">
        <f t="shared" si="2"/>
        <v>-213569</v>
      </c>
      <c r="P36" s="31">
        <f t="shared" si="2"/>
        <v>11760</v>
      </c>
      <c r="Q36" s="31">
        <f t="shared" si="2"/>
        <v>34936</v>
      </c>
      <c r="R36" s="31">
        <f t="shared" si="2"/>
        <v>-166873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-1065852</v>
      </c>
      <c r="X36" s="31">
        <f t="shared" si="2"/>
        <v>730467</v>
      </c>
      <c r="Y36" s="31">
        <f t="shared" si="2"/>
        <v>-1796319</v>
      </c>
      <c r="Z36" s="32">
        <f>+IF(X36&lt;&gt;0,+(Y36/X36)*100,0)</f>
        <v>-245.91377844584358</v>
      </c>
      <c r="AA36" s="33">
        <f>SUM(AA31:AA35)</f>
        <v>973956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-172047</v>
      </c>
      <c r="D38" s="35">
        <f>+D17+D27+D36</f>
        <v>0</v>
      </c>
      <c r="E38" s="36">
        <f t="shared" si="3"/>
        <v>-1684974</v>
      </c>
      <c r="F38" s="37">
        <f t="shared" si="3"/>
        <v>-1684974</v>
      </c>
      <c r="G38" s="37">
        <f t="shared" si="3"/>
        <v>22378947</v>
      </c>
      <c r="H38" s="37">
        <f t="shared" si="3"/>
        <v>-2787896</v>
      </c>
      <c r="I38" s="37">
        <f t="shared" si="3"/>
        <v>-906062</v>
      </c>
      <c r="J38" s="37">
        <f t="shared" si="3"/>
        <v>18684989</v>
      </c>
      <c r="K38" s="37">
        <f t="shared" si="3"/>
        <v>1710825</v>
      </c>
      <c r="L38" s="37">
        <f t="shared" si="3"/>
        <v>-8457260</v>
      </c>
      <c r="M38" s="37">
        <f t="shared" si="3"/>
        <v>11124318</v>
      </c>
      <c r="N38" s="37">
        <f t="shared" si="3"/>
        <v>4377883</v>
      </c>
      <c r="O38" s="37">
        <f t="shared" si="3"/>
        <v>-5060204</v>
      </c>
      <c r="P38" s="37">
        <f t="shared" si="3"/>
        <v>-4209786</v>
      </c>
      <c r="Q38" s="37">
        <f t="shared" si="3"/>
        <v>10869378</v>
      </c>
      <c r="R38" s="37">
        <f t="shared" si="3"/>
        <v>1599388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24662260</v>
      </c>
      <c r="X38" s="37">
        <f t="shared" si="3"/>
        <v>10341021</v>
      </c>
      <c r="Y38" s="37">
        <f t="shared" si="3"/>
        <v>14321239</v>
      </c>
      <c r="Z38" s="38">
        <f>+IF(X38&lt;&gt;0,+(Y38/X38)*100,0)</f>
        <v>138.48960368613504</v>
      </c>
      <c r="AA38" s="39">
        <f>+AA17+AA27+AA36</f>
        <v>-1684974</v>
      </c>
    </row>
    <row r="39" spans="1:27" ht="12.75">
      <c r="A39" s="26" t="s">
        <v>59</v>
      </c>
      <c r="B39" s="20"/>
      <c r="C39" s="35">
        <v>13116372</v>
      </c>
      <c r="D39" s="35"/>
      <c r="E39" s="36">
        <v>6006181</v>
      </c>
      <c r="F39" s="37">
        <v>6500681</v>
      </c>
      <c r="G39" s="37">
        <v>12944325</v>
      </c>
      <c r="H39" s="37">
        <v>35323272</v>
      </c>
      <c r="I39" s="37">
        <v>32535376</v>
      </c>
      <c r="J39" s="37">
        <v>12944325</v>
      </c>
      <c r="K39" s="37">
        <v>31629314</v>
      </c>
      <c r="L39" s="37">
        <v>33340139</v>
      </c>
      <c r="M39" s="37">
        <v>24882879</v>
      </c>
      <c r="N39" s="37">
        <v>31629314</v>
      </c>
      <c r="O39" s="37">
        <v>36007197</v>
      </c>
      <c r="P39" s="37">
        <v>30946993</v>
      </c>
      <c r="Q39" s="37">
        <v>26737207</v>
      </c>
      <c r="R39" s="37">
        <v>36007197</v>
      </c>
      <c r="S39" s="37"/>
      <c r="T39" s="37"/>
      <c r="U39" s="37"/>
      <c r="V39" s="37"/>
      <c r="W39" s="37">
        <v>12944325</v>
      </c>
      <c r="X39" s="37">
        <v>6500681</v>
      </c>
      <c r="Y39" s="37">
        <v>6443644</v>
      </c>
      <c r="Z39" s="38">
        <v>99.12</v>
      </c>
      <c r="AA39" s="39">
        <v>6500681</v>
      </c>
    </row>
    <row r="40" spans="1:27" ht="12.75">
      <c r="A40" s="45" t="s">
        <v>60</v>
      </c>
      <c r="B40" s="46"/>
      <c r="C40" s="47">
        <v>12944325</v>
      </c>
      <c r="D40" s="47"/>
      <c r="E40" s="48">
        <v>4321205</v>
      </c>
      <c r="F40" s="49">
        <v>4815705</v>
      </c>
      <c r="G40" s="49">
        <v>35323272</v>
      </c>
      <c r="H40" s="49">
        <v>32535376</v>
      </c>
      <c r="I40" s="49">
        <v>31629314</v>
      </c>
      <c r="J40" s="49">
        <v>31629314</v>
      </c>
      <c r="K40" s="49">
        <v>33340139</v>
      </c>
      <c r="L40" s="49">
        <v>24882879</v>
      </c>
      <c r="M40" s="49">
        <v>36007197</v>
      </c>
      <c r="N40" s="49">
        <v>36007197</v>
      </c>
      <c r="O40" s="49">
        <v>30946993</v>
      </c>
      <c r="P40" s="49">
        <v>26737207</v>
      </c>
      <c r="Q40" s="49">
        <v>37606585</v>
      </c>
      <c r="R40" s="49">
        <v>37606585</v>
      </c>
      <c r="S40" s="49"/>
      <c r="T40" s="49"/>
      <c r="U40" s="49"/>
      <c r="V40" s="49"/>
      <c r="W40" s="49">
        <v>37606585</v>
      </c>
      <c r="X40" s="49">
        <v>16841700</v>
      </c>
      <c r="Y40" s="49">
        <v>20764885</v>
      </c>
      <c r="Z40" s="50">
        <v>123.29</v>
      </c>
      <c r="AA40" s="51">
        <v>4815705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32004467</v>
      </c>
      <c r="D6" s="21"/>
      <c r="E6" s="22">
        <v>36046798</v>
      </c>
      <c r="F6" s="23">
        <v>35553754</v>
      </c>
      <c r="G6" s="23">
        <v>1520690</v>
      </c>
      <c r="H6" s="23">
        <v>3279805</v>
      </c>
      <c r="I6" s="23">
        <v>4296329</v>
      </c>
      <c r="J6" s="23">
        <v>9096824</v>
      </c>
      <c r="K6" s="23">
        <v>2707173</v>
      </c>
      <c r="L6" s="23">
        <v>3554473</v>
      </c>
      <c r="M6" s="23">
        <v>2183683</v>
      </c>
      <c r="N6" s="23">
        <v>8445329</v>
      </c>
      <c r="O6" s="23">
        <v>2817384</v>
      </c>
      <c r="P6" s="23">
        <v>2457392</v>
      </c>
      <c r="Q6" s="23">
        <v>2367035</v>
      </c>
      <c r="R6" s="23">
        <v>7641811</v>
      </c>
      <c r="S6" s="23"/>
      <c r="T6" s="23"/>
      <c r="U6" s="23"/>
      <c r="V6" s="23"/>
      <c r="W6" s="23">
        <v>25183964</v>
      </c>
      <c r="X6" s="23">
        <v>26406480</v>
      </c>
      <c r="Y6" s="23">
        <v>-1222516</v>
      </c>
      <c r="Z6" s="24">
        <v>-4.63</v>
      </c>
      <c r="AA6" s="25">
        <v>35553754</v>
      </c>
    </row>
    <row r="7" spans="1:27" ht="12.75">
      <c r="A7" s="26" t="s">
        <v>34</v>
      </c>
      <c r="B7" s="20"/>
      <c r="C7" s="21">
        <v>92800769</v>
      </c>
      <c r="D7" s="21"/>
      <c r="E7" s="22">
        <v>110502527</v>
      </c>
      <c r="F7" s="23">
        <v>111654372</v>
      </c>
      <c r="G7" s="23">
        <v>8099573</v>
      </c>
      <c r="H7" s="23">
        <v>10803946</v>
      </c>
      <c r="I7" s="23">
        <v>10066841</v>
      </c>
      <c r="J7" s="23">
        <v>28970360</v>
      </c>
      <c r="K7" s="23">
        <v>9896898</v>
      </c>
      <c r="L7" s="23">
        <v>9148528</v>
      </c>
      <c r="M7" s="23">
        <v>8477782</v>
      </c>
      <c r="N7" s="23">
        <v>27523208</v>
      </c>
      <c r="O7" s="23">
        <v>10938805</v>
      </c>
      <c r="P7" s="23">
        <v>10242834</v>
      </c>
      <c r="Q7" s="23">
        <v>10655749</v>
      </c>
      <c r="R7" s="23">
        <v>31837388</v>
      </c>
      <c r="S7" s="23"/>
      <c r="T7" s="23"/>
      <c r="U7" s="23"/>
      <c r="V7" s="23"/>
      <c r="W7" s="23">
        <v>88330956</v>
      </c>
      <c r="X7" s="23">
        <v>84844221</v>
      </c>
      <c r="Y7" s="23">
        <v>3486735</v>
      </c>
      <c r="Z7" s="24">
        <v>4.11</v>
      </c>
      <c r="AA7" s="25">
        <v>111654372</v>
      </c>
    </row>
    <row r="8" spans="1:27" ht="12.75">
      <c r="A8" s="26" t="s">
        <v>35</v>
      </c>
      <c r="B8" s="20"/>
      <c r="C8" s="21">
        <v>13761976</v>
      </c>
      <c r="D8" s="21"/>
      <c r="E8" s="22">
        <v>10898695</v>
      </c>
      <c r="F8" s="23">
        <v>14453713</v>
      </c>
      <c r="G8" s="23">
        <v>612573</v>
      </c>
      <c r="H8" s="23">
        <v>962274</v>
      </c>
      <c r="I8" s="23">
        <v>2465231</v>
      </c>
      <c r="J8" s="23">
        <v>4040078</v>
      </c>
      <c r="K8" s="23">
        <v>812762</v>
      </c>
      <c r="L8" s="23">
        <v>1266384</v>
      </c>
      <c r="M8" s="23">
        <v>802587</v>
      </c>
      <c r="N8" s="23">
        <v>2881733</v>
      </c>
      <c r="O8" s="23">
        <v>1146067</v>
      </c>
      <c r="P8" s="23">
        <v>1282666</v>
      </c>
      <c r="Q8" s="23">
        <v>13644069</v>
      </c>
      <c r="R8" s="23">
        <v>16072802</v>
      </c>
      <c r="S8" s="23"/>
      <c r="T8" s="23"/>
      <c r="U8" s="23"/>
      <c r="V8" s="23"/>
      <c r="W8" s="23">
        <v>22994613</v>
      </c>
      <c r="X8" s="23">
        <v>9723674</v>
      </c>
      <c r="Y8" s="23">
        <v>13270939</v>
      </c>
      <c r="Z8" s="24">
        <v>136.48</v>
      </c>
      <c r="AA8" s="25">
        <v>14453713</v>
      </c>
    </row>
    <row r="9" spans="1:27" ht="12.75">
      <c r="A9" s="26" t="s">
        <v>36</v>
      </c>
      <c r="B9" s="20"/>
      <c r="C9" s="21">
        <v>71789208</v>
      </c>
      <c r="D9" s="21"/>
      <c r="E9" s="22">
        <v>44949650</v>
      </c>
      <c r="F9" s="23">
        <v>54393399</v>
      </c>
      <c r="G9" s="23">
        <v>15489000</v>
      </c>
      <c r="H9" s="23">
        <v>2926500</v>
      </c>
      <c r="I9" s="23">
        <v>2995000</v>
      </c>
      <c r="J9" s="23">
        <v>21410500</v>
      </c>
      <c r="K9" s="23"/>
      <c r="L9" s="23">
        <v>2206540</v>
      </c>
      <c r="M9" s="23">
        <v>12391000</v>
      </c>
      <c r="N9" s="23">
        <v>14597540</v>
      </c>
      <c r="O9" s="23">
        <v>2731477</v>
      </c>
      <c r="P9" s="23">
        <v>1520000</v>
      </c>
      <c r="Q9" s="23"/>
      <c r="R9" s="23">
        <v>4251477</v>
      </c>
      <c r="S9" s="23"/>
      <c r="T9" s="23"/>
      <c r="U9" s="23"/>
      <c r="V9" s="23"/>
      <c r="W9" s="23">
        <v>40259517</v>
      </c>
      <c r="X9" s="23">
        <v>51675537</v>
      </c>
      <c r="Y9" s="23">
        <v>-11416020</v>
      </c>
      <c r="Z9" s="24">
        <v>-22.09</v>
      </c>
      <c r="AA9" s="25">
        <v>54393399</v>
      </c>
    </row>
    <row r="10" spans="1:27" ht="12.75">
      <c r="A10" s="26" t="s">
        <v>37</v>
      </c>
      <c r="B10" s="20"/>
      <c r="C10" s="21">
        <v>42245398</v>
      </c>
      <c r="D10" s="21"/>
      <c r="E10" s="22">
        <v>45910350</v>
      </c>
      <c r="F10" s="23">
        <v>58458966</v>
      </c>
      <c r="G10" s="23">
        <v>7909000</v>
      </c>
      <c r="H10" s="23">
        <v>11542500</v>
      </c>
      <c r="I10" s="23"/>
      <c r="J10" s="23">
        <v>19451500</v>
      </c>
      <c r="K10" s="23">
        <v>6341000</v>
      </c>
      <c r="L10" s="23"/>
      <c r="M10" s="23">
        <v>9647000</v>
      </c>
      <c r="N10" s="23">
        <v>15988000</v>
      </c>
      <c r="O10" s="23"/>
      <c r="P10" s="23">
        <v>1850000</v>
      </c>
      <c r="Q10" s="23">
        <v>6357400</v>
      </c>
      <c r="R10" s="23">
        <v>8207400</v>
      </c>
      <c r="S10" s="23"/>
      <c r="T10" s="23"/>
      <c r="U10" s="23"/>
      <c r="V10" s="23"/>
      <c r="W10" s="23">
        <v>43646900</v>
      </c>
      <c r="X10" s="23">
        <v>55498800</v>
      </c>
      <c r="Y10" s="23">
        <v>-11851900</v>
      </c>
      <c r="Z10" s="24">
        <v>-21.36</v>
      </c>
      <c r="AA10" s="25">
        <v>58458966</v>
      </c>
    </row>
    <row r="11" spans="1:27" ht="12.75">
      <c r="A11" s="26" t="s">
        <v>38</v>
      </c>
      <c r="B11" s="20"/>
      <c r="C11" s="21">
        <v>4028685</v>
      </c>
      <c r="D11" s="21"/>
      <c r="E11" s="22">
        <v>2196873</v>
      </c>
      <c r="F11" s="23">
        <v>1135599</v>
      </c>
      <c r="G11" s="23">
        <v>50209</v>
      </c>
      <c r="H11" s="23">
        <v>86440</v>
      </c>
      <c r="I11" s="23">
        <v>84539</v>
      </c>
      <c r="J11" s="23">
        <v>221188</v>
      </c>
      <c r="K11" s="23">
        <v>136107</v>
      </c>
      <c r="L11" s="23">
        <v>123864</v>
      </c>
      <c r="M11" s="23">
        <v>92345</v>
      </c>
      <c r="N11" s="23">
        <v>352316</v>
      </c>
      <c r="O11" s="23">
        <v>145085</v>
      </c>
      <c r="P11" s="23">
        <v>67499</v>
      </c>
      <c r="Q11" s="23">
        <v>113319</v>
      </c>
      <c r="R11" s="23">
        <v>325903</v>
      </c>
      <c r="S11" s="23"/>
      <c r="T11" s="23"/>
      <c r="U11" s="23"/>
      <c r="V11" s="23"/>
      <c r="W11" s="23">
        <v>899407</v>
      </c>
      <c r="X11" s="23">
        <v>825161</v>
      </c>
      <c r="Y11" s="23">
        <v>74246</v>
      </c>
      <c r="Z11" s="24">
        <v>9</v>
      </c>
      <c r="AA11" s="25">
        <v>1135599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-211997351</v>
      </c>
      <c r="D14" s="21"/>
      <c r="E14" s="22">
        <v>-192203052</v>
      </c>
      <c r="F14" s="23">
        <v>-204253826</v>
      </c>
      <c r="G14" s="23">
        <v>-32777631</v>
      </c>
      <c r="H14" s="23">
        <v>-19583315</v>
      </c>
      <c r="I14" s="23">
        <v>-20234671</v>
      </c>
      <c r="J14" s="23">
        <v>-72595617</v>
      </c>
      <c r="K14" s="23">
        <v>-18895765</v>
      </c>
      <c r="L14" s="23">
        <v>-20182206</v>
      </c>
      <c r="M14" s="23">
        <v>-17824500</v>
      </c>
      <c r="N14" s="23">
        <v>-56902471</v>
      </c>
      <c r="O14" s="23">
        <v>-19702792</v>
      </c>
      <c r="P14" s="23">
        <v>-16277151</v>
      </c>
      <c r="Q14" s="23">
        <v>-17188925</v>
      </c>
      <c r="R14" s="23">
        <v>-53168868</v>
      </c>
      <c r="S14" s="23"/>
      <c r="T14" s="23"/>
      <c r="U14" s="23"/>
      <c r="V14" s="23"/>
      <c r="W14" s="23">
        <v>-182666956</v>
      </c>
      <c r="X14" s="23">
        <v>-170065228</v>
      </c>
      <c r="Y14" s="23">
        <v>-12601728</v>
      </c>
      <c r="Z14" s="24">
        <v>7.41</v>
      </c>
      <c r="AA14" s="25">
        <v>-204253826</v>
      </c>
    </row>
    <row r="15" spans="1:27" ht="12.75">
      <c r="A15" s="26" t="s">
        <v>42</v>
      </c>
      <c r="B15" s="20"/>
      <c r="C15" s="21">
        <v>-5278468</v>
      </c>
      <c r="D15" s="21"/>
      <c r="E15" s="22">
        <v>-1850000</v>
      </c>
      <c r="F15" s="23">
        <v>-2369046</v>
      </c>
      <c r="G15" s="23"/>
      <c r="H15" s="23"/>
      <c r="I15" s="23">
        <v>-587508</v>
      </c>
      <c r="J15" s="23">
        <v>-587508</v>
      </c>
      <c r="K15" s="23">
        <v>-69745</v>
      </c>
      <c r="L15" s="23">
        <v>-54237</v>
      </c>
      <c r="M15" s="23">
        <v>-108179</v>
      </c>
      <c r="N15" s="23">
        <v>-232161</v>
      </c>
      <c r="O15" s="23">
        <v>-25423</v>
      </c>
      <c r="P15" s="23">
        <v>-1638</v>
      </c>
      <c r="Q15" s="23">
        <v>-574754</v>
      </c>
      <c r="R15" s="23">
        <v>-601815</v>
      </c>
      <c r="S15" s="23"/>
      <c r="T15" s="23"/>
      <c r="U15" s="23"/>
      <c r="V15" s="23"/>
      <c r="W15" s="23">
        <v>-1421484</v>
      </c>
      <c r="X15" s="23">
        <v>-1563688</v>
      </c>
      <c r="Y15" s="23">
        <v>142204</v>
      </c>
      <c r="Z15" s="24">
        <v>-9.09</v>
      </c>
      <c r="AA15" s="25">
        <v>-2369046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39354684</v>
      </c>
      <c r="D17" s="29">
        <f>SUM(D6:D16)</f>
        <v>0</v>
      </c>
      <c r="E17" s="30">
        <f t="shared" si="0"/>
        <v>56451841</v>
      </c>
      <c r="F17" s="31">
        <f t="shared" si="0"/>
        <v>69026931</v>
      </c>
      <c r="G17" s="31">
        <f t="shared" si="0"/>
        <v>903414</v>
      </c>
      <c r="H17" s="31">
        <f t="shared" si="0"/>
        <v>10018150</v>
      </c>
      <c r="I17" s="31">
        <f t="shared" si="0"/>
        <v>-914239</v>
      </c>
      <c r="J17" s="31">
        <f t="shared" si="0"/>
        <v>10007325</v>
      </c>
      <c r="K17" s="31">
        <f t="shared" si="0"/>
        <v>928430</v>
      </c>
      <c r="L17" s="31">
        <f t="shared" si="0"/>
        <v>-3936654</v>
      </c>
      <c r="M17" s="31">
        <f t="shared" si="0"/>
        <v>15661718</v>
      </c>
      <c r="N17" s="31">
        <f t="shared" si="0"/>
        <v>12653494</v>
      </c>
      <c r="O17" s="31">
        <f t="shared" si="0"/>
        <v>-1949397</v>
      </c>
      <c r="P17" s="31">
        <f t="shared" si="0"/>
        <v>1141602</v>
      </c>
      <c r="Q17" s="31">
        <f t="shared" si="0"/>
        <v>15373893</v>
      </c>
      <c r="R17" s="31">
        <f t="shared" si="0"/>
        <v>14566098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37226917</v>
      </c>
      <c r="X17" s="31">
        <f t="shared" si="0"/>
        <v>57344957</v>
      </c>
      <c r="Y17" s="31">
        <f t="shared" si="0"/>
        <v>-20118040</v>
      </c>
      <c r="Z17" s="32">
        <f>+IF(X17&lt;&gt;0,+(Y17/X17)*100,0)</f>
        <v>-35.08249208382875</v>
      </c>
      <c r="AA17" s="33">
        <f>SUM(AA6:AA16)</f>
        <v>69026931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412779</v>
      </c>
      <c r="D21" s="21"/>
      <c r="E21" s="22"/>
      <c r="F21" s="23">
        <v>8772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>
        <v>1778</v>
      </c>
      <c r="R21" s="40">
        <v>1778</v>
      </c>
      <c r="S21" s="40"/>
      <c r="T21" s="23"/>
      <c r="U21" s="40"/>
      <c r="V21" s="40"/>
      <c r="W21" s="40">
        <v>1778</v>
      </c>
      <c r="X21" s="23">
        <v>8772</v>
      </c>
      <c r="Y21" s="40">
        <v>-6994</v>
      </c>
      <c r="Z21" s="41">
        <v>-79.73</v>
      </c>
      <c r="AA21" s="42">
        <v>8772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>
        <v>-7715632</v>
      </c>
      <c r="H24" s="23">
        <v>-7787000</v>
      </c>
      <c r="I24" s="23">
        <v>3600000</v>
      </c>
      <c r="J24" s="23">
        <v>-11902632</v>
      </c>
      <c r="K24" s="23">
        <v>512464</v>
      </c>
      <c r="L24" s="23">
        <v>6120000</v>
      </c>
      <c r="M24" s="23">
        <v>-4000000</v>
      </c>
      <c r="N24" s="23">
        <v>2632464</v>
      </c>
      <c r="O24" s="23">
        <v>550000</v>
      </c>
      <c r="P24" s="23">
        <v>1020000</v>
      </c>
      <c r="Q24" s="23">
        <v>-5600000</v>
      </c>
      <c r="R24" s="23">
        <v>-4030000</v>
      </c>
      <c r="S24" s="23"/>
      <c r="T24" s="23"/>
      <c r="U24" s="23"/>
      <c r="V24" s="23"/>
      <c r="W24" s="23">
        <v>-13300168</v>
      </c>
      <c r="X24" s="23"/>
      <c r="Y24" s="23">
        <v>-13300168</v>
      </c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-44016501</v>
      </c>
      <c r="D26" s="21"/>
      <c r="E26" s="22">
        <v>-50560751</v>
      </c>
      <c r="F26" s="23">
        <v>-65194322</v>
      </c>
      <c r="G26" s="23"/>
      <c r="H26" s="23">
        <v>-1416501</v>
      </c>
      <c r="I26" s="23">
        <v>-1406771</v>
      </c>
      <c r="J26" s="23">
        <v>-2823272</v>
      </c>
      <c r="K26" s="23">
        <v>-1596653</v>
      </c>
      <c r="L26" s="23">
        <v>-2353865</v>
      </c>
      <c r="M26" s="23">
        <v>-6232989</v>
      </c>
      <c r="N26" s="23">
        <v>-10183507</v>
      </c>
      <c r="O26" s="23">
        <v>-675654</v>
      </c>
      <c r="P26" s="23">
        <v>-1525203</v>
      </c>
      <c r="Q26" s="23">
        <v>-2665237</v>
      </c>
      <c r="R26" s="23">
        <v>-4866094</v>
      </c>
      <c r="S26" s="23"/>
      <c r="T26" s="23"/>
      <c r="U26" s="23"/>
      <c r="V26" s="23"/>
      <c r="W26" s="23">
        <v>-17872873</v>
      </c>
      <c r="X26" s="23">
        <v>-32224433</v>
      </c>
      <c r="Y26" s="23">
        <v>14351560</v>
      </c>
      <c r="Z26" s="24">
        <v>-44.54</v>
      </c>
      <c r="AA26" s="25">
        <v>-65194322</v>
      </c>
    </row>
    <row r="27" spans="1:27" ht="12.75">
      <c r="A27" s="27" t="s">
        <v>51</v>
      </c>
      <c r="B27" s="28"/>
      <c r="C27" s="29">
        <f aca="true" t="shared" si="1" ref="C27:Y27">SUM(C21:C26)</f>
        <v>-43603722</v>
      </c>
      <c r="D27" s="29">
        <f>SUM(D21:D26)</f>
        <v>0</v>
      </c>
      <c r="E27" s="30">
        <f t="shared" si="1"/>
        <v>-50560751</v>
      </c>
      <c r="F27" s="31">
        <f t="shared" si="1"/>
        <v>-65185550</v>
      </c>
      <c r="G27" s="31">
        <f t="shared" si="1"/>
        <v>-7715632</v>
      </c>
      <c r="H27" s="31">
        <f t="shared" si="1"/>
        <v>-9203501</v>
      </c>
      <c r="I27" s="31">
        <f t="shared" si="1"/>
        <v>2193229</v>
      </c>
      <c r="J27" s="31">
        <f t="shared" si="1"/>
        <v>-14725904</v>
      </c>
      <c r="K27" s="31">
        <f t="shared" si="1"/>
        <v>-1084189</v>
      </c>
      <c r="L27" s="31">
        <f t="shared" si="1"/>
        <v>3766135</v>
      </c>
      <c r="M27" s="31">
        <f t="shared" si="1"/>
        <v>-10232989</v>
      </c>
      <c r="N27" s="31">
        <f t="shared" si="1"/>
        <v>-7551043</v>
      </c>
      <c r="O27" s="31">
        <f t="shared" si="1"/>
        <v>-125654</v>
      </c>
      <c r="P27" s="31">
        <f t="shared" si="1"/>
        <v>-505203</v>
      </c>
      <c r="Q27" s="31">
        <f t="shared" si="1"/>
        <v>-8263459</v>
      </c>
      <c r="R27" s="31">
        <f t="shared" si="1"/>
        <v>-8894316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-31171263</v>
      </c>
      <c r="X27" s="31">
        <f t="shared" si="1"/>
        <v>-32215661</v>
      </c>
      <c r="Y27" s="31">
        <f t="shared" si="1"/>
        <v>1044398</v>
      </c>
      <c r="Z27" s="32">
        <f>+IF(X27&lt;&gt;0,+(Y27/X27)*100,0)</f>
        <v>-3.2418953005496305</v>
      </c>
      <c r="AA27" s="33">
        <f>SUM(AA21:AA26)</f>
        <v>-65185550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4000000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112965</v>
      </c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-3934666</v>
      </c>
      <c r="D35" s="21"/>
      <c r="E35" s="22">
        <v>-2087826</v>
      </c>
      <c r="F35" s="23">
        <v>-2410326</v>
      </c>
      <c r="G35" s="23"/>
      <c r="H35" s="23"/>
      <c r="I35" s="23">
        <v>-934130</v>
      </c>
      <c r="J35" s="23">
        <v>-934130</v>
      </c>
      <c r="K35" s="23"/>
      <c r="L35" s="23"/>
      <c r="M35" s="23">
        <v>-680975</v>
      </c>
      <c r="N35" s="23">
        <v>-680975</v>
      </c>
      <c r="O35" s="23"/>
      <c r="P35" s="23"/>
      <c r="Q35" s="23">
        <v>-946885</v>
      </c>
      <c r="R35" s="23">
        <v>-946885</v>
      </c>
      <c r="S35" s="23"/>
      <c r="T35" s="23"/>
      <c r="U35" s="23"/>
      <c r="V35" s="23"/>
      <c r="W35" s="23">
        <v>-2561990</v>
      </c>
      <c r="X35" s="23">
        <v>-1822507</v>
      </c>
      <c r="Y35" s="23">
        <v>-739483</v>
      </c>
      <c r="Z35" s="24">
        <v>40.58</v>
      </c>
      <c r="AA35" s="25">
        <v>-2410326</v>
      </c>
    </row>
    <row r="36" spans="1:27" ht="12.75">
      <c r="A36" s="27" t="s">
        <v>57</v>
      </c>
      <c r="B36" s="28"/>
      <c r="C36" s="29">
        <f aca="true" t="shared" si="2" ref="C36:Y36">SUM(C31:C35)</f>
        <v>178299</v>
      </c>
      <c r="D36" s="29">
        <f>SUM(D31:D35)</f>
        <v>0</v>
      </c>
      <c r="E36" s="30">
        <f t="shared" si="2"/>
        <v>-2087826</v>
      </c>
      <c r="F36" s="31">
        <f t="shared" si="2"/>
        <v>-2410326</v>
      </c>
      <c r="G36" s="31">
        <f t="shared" si="2"/>
        <v>0</v>
      </c>
      <c r="H36" s="31">
        <f t="shared" si="2"/>
        <v>0</v>
      </c>
      <c r="I36" s="31">
        <f t="shared" si="2"/>
        <v>-934130</v>
      </c>
      <c r="J36" s="31">
        <f t="shared" si="2"/>
        <v>-934130</v>
      </c>
      <c r="K36" s="31">
        <f t="shared" si="2"/>
        <v>0</v>
      </c>
      <c r="L36" s="31">
        <f t="shared" si="2"/>
        <v>0</v>
      </c>
      <c r="M36" s="31">
        <f t="shared" si="2"/>
        <v>-680975</v>
      </c>
      <c r="N36" s="31">
        <f t="shared" si="2"/>
        <v>-680975</v>
      </c>
      <c r="O36" s="31">
        <f t="shared" si="2"/>
        <v>0</v>
      </c>
      <c r="P36" s="31">
        <f t="shared" si="2"/>
        <v>0</v>
      </c>
      <c r="Q36" s="31">
        <f t="shared" si="2"/>
        <v>-946885</v>
      </c>
      <c r="R36" s="31">
        <f t="shared" si="2"/>
        <v>-946885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-2561990</v>
      </c>
      <c r="X36" s="31">
        <f t="shared" si="2"/>
        <v>-1822507</v>
      </c>
      <c r="Y36" s="31">
        <f t="shared" si="2"/>
        <v>-739483</v>
      </c>
      <c r="Z36" s="32">
        <f>+IF(X36&lt;&gt;0,+(Y36/X36)*100,0)</f>
        <v>40.575043058819524</v>
      </c>
      <c r="AA36" s="33">
        <f>SUM(AA31:AA35)</f>
        <v>-2410326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-4070739</v>
      </c>
      <c r="D38" s="35">
        <f>+D17+D27+D36</f>
        <v>0</v>
      </c>
      <c r="E38" s="36">
        <f t="shared" si="3"/>
        <v>3803264</v>
      </c>
      <c r="F38" s="37">
        <f t="shared" si="3"/>
        <v>1431055</v>
      </c>
      <c r="G38" s="37">
        <f t="shared" si="3"/>
        <v>-6812218</v>
      </c>
      <c r="H38" s="37">
        <f t="shared" si="3"/>
        <v>814649</v>
      </c>
      <c r="I38" s="37">
        <f t="shared" si="3"/>
        <v>344860</v>
      </c>
      <c r="J38" s="37">
        <f t="shared" si="3"/>
        <v>-5652709</v>
      </c>
      <c r="K38" s="37">
        <f t="shared" si="3"/>
        <v>-155759</v>
      </c>
      <c r="L38" s="37">
        <f t="shared" si="3"/>
        <v>-170519</v>
      </c>
      <c r="M38" s="37">
        <f t="shared" si="3"/>
        <v>4747754</v>
      </c>
      <c r="N38" s="37">
        <f t="shared" si="3"/>
        <v>4421476</v>
      </c>
      <c r="O38" s="37">
        <f t="shared" si="3"/>
        <v>-2075051</v>
      </c>
      <c r="P38" s="37">
        <f t="shared" si="3"/>
        <v>636399</v>
      </c>
      <c r="Q38" s="37">
        <f t="shared" si="3"/>
        <v>6163549</v>
      </c>
      <c r="R38" s="37">
        <f t="shared" si="3"/>
        <v>4724897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3493664</v>
      </c>
      <c r="X38" s="37">
        <f t="shared" si="3"/>
        <v>23306789</v>
      </c>
      <c r="Y38" s="37">
        <f t="shared" si="3"/>
        <v>-19813125</v>
      </c>
      <c r="Z38" s="38">
        <f>+IF(X38&lt;&gt;0,+(Y38/X38)*100,0)</f>
        <v>-85.01010156311108</v>
      </c>
      <c r="AA38" s="39">
        <f>+AA17+AA27+AA36</f>
        <v>1431055</v>
      </c>
    </row>
    <row r="39" spans="1:27" ht="12.75">
      <c r="A39" s="26" t="s">
        <v>59</v>
      </c>
      <c r="B39" s="20"/>
      <c r="C39" s="35">
        <v>6560971</v>
      </c>
      <c r="D39" s="35"/>
      <c r="E39" s="36">
        <v>2972400</v>
      </c>
      <c r="F39" s="37">
        <v>1763820</v>
      </c>
      <c r="G39" s="37">
        <v>1763820</v>
      </c>
      <c r="H39" s="37">
        <v>-5048398</v>
      </c>
      <c r="I39" s="37">
        <v>-4233749</v>
      </c>
      <c r="J39" s="37">
        <v>1763820</v>
      </c>
      <c r="K39" s="37">
        <v>-3888889</v>
      </c>
      <c r="L39" s="37">
        <v>-4044648</v>
      </c>
      <c r="M39" s="37">
        <v>-4215167</v>
      </c>
      <c r="N39" s="37">
        <v>-3888889</v>
      </c>
      <c r="O39" s="37">
        <v>532587</v>
      </c>
      <c r="P39" s="37">
        <v>-1542464</v>
      </c>
      <c r="Q39" s="37">
        <v>-906065</v>
      </c>
      <c r="R39" s="37">
        <v>532587</v>
      </c>
      <c r="S39" s="37"/>
      <c r="T39" s="37"/>
      <c r="U39" s="37"/>
      <c r="V39" s="37"/>
      <c r="W39" s="37">
        <v>1763820</v>
      </c>
      <c r="X39" s="37">
        <v>1763820</v>
      </c>
      <c r="Y39" s="37"/>
      <c r="Z39" s="38"/>
      <c r="AA39" s="39">
        <v>1763820</v>
      </c>
    </row>
    <row r="40" spans="1:27" ht="12.75">
      <c r="A40" s="45" t="s">
        <v>60</v>
      </c>
      <c r="B40" s="46"/>
      <c r="C40" s="47">
        <v>2490233</v>
      </c>
      <c r="D40" s="47"/>
      <c r="E40" s="48">
        <v>6775664</v>
      </c>
      <c r="F40" s="49">
        <v>3194875</v>
      </c>
      <c r="G40" s="49">
        <v>-5048398</v>
      </c>
      <c r="H40" s="49">
        <v>-4233749</v>
      </c>
      <c r="I40" s="49">
        <v>-3888889</v>
      </c>
      <c r="J40" s="49">
        <v>-3888889</v>
      </c>
      <c r="K40" s="49">
        <v>-4044648</v>
      </c>
      <c r="L40" s="49">
        <v>-4215167</v>
      </c>
      <c r="M40" s="49">
        <v>532587</v>
      </c>
      <c r="N40" s="49">
        <v>532587</v>
      </c>
      <c r="O40" s="49">
        <v>-1542464</v>
      </c>
      <c r="P40" s="49">
        <v>-906065</v>
      </c>
      <c r="Q40" s="49">
        <v>5257484</v>
      </c>
      <c r="R40" s="49">
        <v>5257484</v>
      </c>
      <c r="S40" s="49"/>
      <c r="T40" s="49"/>
      <c r="U40" s="49"/>
      <c r="V40" s="49"/>
      <c r="W40" s="49">
        <v>5257484</v>
      </c>
      <c r="X40" s="49">
        <v>25070609</v>
      </c>
      <c r="Y40" s="49">
        <v>-19813125</v>
      </c>
      <c r="Z40" s="50">
        <v>-79.03</v>
      </c>
      <c r="AA40" s="51">
        <v>3194875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76548464</v>
      </c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692915</v>
      </c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/>
      <c r="D8" s="21"/>
      <c r="E8" s="22">
        <v>43951632</v>
      </c>
      <c r="F8" s="23">
        <v>43219654</v>
      </c>
      <c r="G8" s="23">
        <v>3402614</v>
      </c>
      <c r="H8" s="23">
        <v>3093668</v>
      </c>
      <c r="I8" s="23">
        <v>427328</v>
      </c>
      <c r="J8" s="23">
        <v>6923610</v>
      </c>
      <c r="K8" s="23">
        <v>5273478</v>
      </c>
      <c r="L8" s="23">
        <v>3248308</v>
      </c>
      <c r="M8" s="23">
        <v>463025</v>
      </c>
      <c r="N8" s="23">
        <v>8984811</v>
      </c>
      <c r="O8" s="23">
        <v>7371052</v>
      </c>
      <c r="P8" s="23">
        <v>2253921</v>
      </c>
      <c r="Q8" s="23">
        <v>2163948</v>
      </c>
      <c r="R8" s="23">
        <v>11788921</v>
      </c>
      <c r="S8" s="23"/>
      <c r="T8" s="23"/>
      <c r="U8" s="23"/>
      <c r="V8" s="23"/>
      <c r="W8" s="23">
        <v>27697342</v>
      </c>
      <c r="X8" s="23">
        <v>29289910</v>
      </c>
      <c r="Y8" s="23">
        <v>-1592568</v>
      </c>
      <c r="Z8" s="24">
        <v>-5.44</v>
      </c>
      <c r="AA8" s="25">
        <v>43219654</v>
      </c>
    </row>
    <row r="9" spans="1:27" ht="12.75">
      <c r="A9" s="26" t="s">
        <v>36</v>
      </c>
      <c r="B9" s="20"/>
      <c r="C9" s="21"/>
      <c r="D9" s="21"/>
      <c r="E9" s="22">
        <v>33020772</v>
      </c>
      <c r="F9" s="23">
        <v>34224794</v>
      </c>
      <c r="G9" s="23">
        <v>8090000</v>
      </c>
      <c r="H9" s="23"/>
      <c r="I9" s="23"/>
      <c r="J9" s="23">
        <v>8090000</v>
      </c>
      <c r="K9" s="23"/>
      <c r="L9" s="23"/>
      <c r="M9" s="23">
        <v>10587301</v>
      </c>
      <c r="N9" s="23">
        <v>10587301</v>
      </c>
      <c r="O9" s="23">
        <v>-1486973</v>
      </c>
      <c r="P9" s="23">
        <v>300000</v>
      </c>
      <c r="Q9" s="23">
        <v>6929968</v>
      </c>
      <c r="R9" s="23">
        <v>5742995</v>
      </c>
      <c r="S9" s="23"/>
      <c r="T9" s="23"/>
      <c r="U9" s="23"/>
      <c r="V9" s="23"/>
      <c r="W9" s="23">
        <v>24420296</v>
      </c>
      <c r="X9" s="23">
        <v>10654322</v>
      </c>
      <c r="Y9" s="23">
        <v>13765974</v>
      </c>
      <c r="Z9" s="24">
        <v>129.21</v>
      </c>
      <c r="AA9" s="25">
        <v>34224794</v>
      </c>
    </row>
    <row r="10" spans="1:27" ht="12.75">
      <c r="A10" s="26" t="s">
        <v>37</v>
      </c>
      <c r="B10" s="20"/>
      <c r="C10" s="21"/>
      <c r="D10" s="21"/>
      <c r="E10" s="22"/>
      <c r="F10" s="23">
        <v>1300002</v>
      </c>
      <c r="G10" s="23"/>
      <c r="H10" s="23"/>
      <c r="I10" s="23"/>
      <c r="J10" s="23"/>
      <c r="K10" s="23"/>
      <c r="L10" s="23"/>
      <c r="M10" s="23"/>
      <c r="N10" s="23"/>
      <c r="O10" s="23"/>
      <c r="P10" s="23">
        <v>1300000</v>
      </c>
      <c r="Q10" s="23"/>
      <c r="R10" s="23">
        <v>1300000</v>
      </c>
      <c r="S10" s="23"/>
      <c r="T10" s="23"/>
      <c r="U10" s="23"/>
      <c r="V10" s="23"/>
      <c r="W10" s="23">
        <v>1300000</v>
      </c>
      <c r="X10" s="23">
        <v>650001</v>
      </c>
      <c r="Y10" s="23">
        <v>649999</v>
      </c>
      <c r="Z10" s="24">
        <v>100</v>
      </c>
      <c r="AA10" s="25">
        <v>1300002</v>
      </c>
    </row>
    <row r="11" spans="1:27" ht="12.75">
      <c r="A11" s="26" t="s">
        <v>38</v>
      </c>
      <c r="B11" s="20"/>
      <c r="C11" s="21"/>
      <c r="D11" s="21"/>
      <c r="E11" s="22">
        <v>500004</v>
      </c>
      <c r="F11" s="23">
        <v>549997</v>
      </c>
      <c r="G11" s="23">
        <v>39744</v>
      </c>
      <c r="H11" s="23">
        <v>30415</v>
      </c>
      <c r="I11" s="23">
        <v>30460</v>
      </c>
      <c r="J11" s="23">
        <v>100619</v>
      </c>
      <c r="K11" s="23">
        <v>70519</v>
      </c>
      <c r="L11" s="23">
        <v>29281</v>
      </c>
      <c r="M11" s="23"/>
      <c r="N11" s="23">
        <v>99800</v>
      </c>
      <c r="O11" s="23">
        <v>79290</v>
      </c>
      <c r="P11" s="23">
        <v>56669</v>
      </c>
      <c r="Q11" s="23">
        <v>33737</v>
      </c>
      <c r="R11" s="23">
        <v>169696</v>
      </c>
      <c r="S11" s="23"/>
      <c r="T11" s="23"/>
      <c r="U11" s="23"/>
      <c r="V11" s="23"/>
      <c r="W11" s="23">
        <v>370115</v>
      </c>
      <c r="X11" s="23">
        <v>375208</v>
      </c>
      <c r="Y11" s="23">
        <v>-5093</v>
      </c>
      <c r="Z11" s="24">
        <v>-1.36</v>
      </c>
      <c r="AA11" s="25">
        <v>549997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-77580225</v>
      </c>
      <c r="D14" s="21"/>
      <c r="E14" s="22">
        <v>-80654664</v>
      </c>
      <c r="F14" s="23">
        <v>-81129985</v>
      </c>
      <c r="G14" s="23">
        <v>-6067941</v>
      </c>
      <c r="H14" s="23">
        <v>-3124083</v>
      </c>
      <c r="I14" s="23">
        <v>-3757367</v>
      </c>
      <c r="J14" s="23">
        <v>-12949391</v>
      </c>
      <c r="K14" s="23">
        <v>-5343997</v>
      </c>
      <c r="L14" s="23">
        <v>-1250556</v>
      </c>
      <c r="M14" s="23">
        <v>-12335513</v>
      </c>
      <c r="N14" s="23">
        <v>-18930066</v>
      </c>
      <c r="O14" s="23">
        <v>-4135819</v>
      </c>
      <c r="P14" s="23">
        <v>-2119593</v>
      </c>
      <c r="Q14" s="23">
        <v>-10523473</v>
      </c>
      <c r="R14" s="23">
        <v>-16778885</v>
      </c>
      <c r="S14" s="23"/>
      <c r="T14" s="23"/>
      <c r="U14" s="23"/>
      <c r="V14" s="23"/>
      <c r="W14" s="23">
        <v>-48658342</v>
      </c>
      <c r="X14" s="23">
        <v>-51987628</v>
      </c>
      <c r="Y14" s="23">
        <v>3329286</v>
      </c>
      <c r="Z14" s="24">
        <v>-6.4</v>
      </c>
      <c r="AA14" s="25">
        <v>-81129985</v>
      </c>
    </row>
    <row r="15" spans="1:27" ht="12.75">
      <c r="A15" s="26" t="s">
        <v>42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>
        <v>-2774307</v>
      </c>
      <c r="M16" s="23"/>
      <c r="N16" s="23">
        <v>-2774307</v>
      </c>
      <c r="O16" s="23"/>
      <c r="P16" s="23"/>
      <c r="Q16" s="23"/>
      <c r="R16" s="23"/>
      <c r="S16" s="23"/>
      <c r="T16" s="23"/>
      <c r="U16" s="23"/>
      <c r="V16" s="23"/>
      <c r="W16" s="23">
        <v>-2774307</v>
      </c>
      <c r="X16" s="23"/>
      <c r="Y16" s="23">
        <v>-2774307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-338846</v>
      </c>
      <c r="D17" s="29">
        <f>SUM(D6:D16)</f>
        <v>0</v>
      </c>
      <c r="E17" s="30">
        <f t="shared" si="0"/>
        <v>-3182256</v>
      </c>
      <c r="F17" s="31">
        <f t="shared" si="0"/>
        <v>-1835538</v>
      </c>
      <c r="G17" s="31">
        <f t="shared" si="0"/>
        <v>5464417</v>
      </c>
      <c r="H17" s="31">
        <f t="shared" si="0"/>
        <v>0</v>
      </c>
      <c r="I17" s="31">
        <f t="shared" si="0"/>
        <v>-3299579</v>
      </c>
      <c r="J17" s="31">
        <f t="shared" si="0"/>
        <v>2164838</v>
      </c>
      <c r="K17" s="31">
        <f t="shared" si="0"/>
        <v>0</v>
      </c>
      <c r="L17" s="31">
        <f t="shared" si="0"/>
        <v>-747274</v>
      </c>
      <c r="M17" s="31">
        <f t="shared" si="0"/>
        <v>-1285187</v>
      </c>
      <c r="N17" s="31">
        <f t="shared" si="0"/>
        <v>-2032461</v>
      </c>
      <c r="O17" s="31">
        <f t="shared" si="0"/>
        <v>1827550</v>
      </c>
      <c r="P17" s="31">
        <f t="shared" si="0"/>
        <v>1790997</v>
      </c>
      <c r="Q17" s="31">
        <f t="shared" si="0"/>
        <v>-1395820</v>
      </c>
      <c r="R17" s="31">
        <f t="shared" si="0"/>
        <v>2222727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2355104</v>
      </c>
      <c r="X17" s="31">
        <f t="shared" si="0"/>
        <v>-11018187</v>
      </c>
      <c r="Y17" s="31">
        <f t="shared" si="0"/>
        <v>13373291</v>
      </c>
      <c r="Z17" s="32">
        <f>+IF(X17&lt;&gt;0,+(Y17/X17)*100,0)</f>
        <v>-121.37469621817093</v>
      </c>
      <c r="AA17" s="33">
        <f>SUM(AA6:AA16)</f>
        <v>-1835538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>
        <v>-693528</v>
      </c>
      <c r="F23" s="23">
        <v>-693524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>
        <v>-693524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-724070</v>
      </c>
      <c r="D26" s="21"/>
      <c r="E26" s="22">
        <v>-230004</v>
      </c>
      <c r="F26" s="23">
        <v>-1562002</v>
      </c>
      <c r="G26" s="23"/>
      <c r="H26" s="23"/>
      <c r="I26" s="23"/>
      <c r="J26" s="23"/>
      <c r="K26" s="23"/>
      <c r="L26" s="23">
        <v>700</v>
      </c>
      <c r="M26" s="23"/>
      <c r="N26" s="23">
        <v>700</v>
      </c>
      <c r="O26" s="23">
        <v>-1</v>
      </c>
      <c r="P26" s="23"/>
      <c r="Q26" s="23">
        <v>30012</v>
      </c>
      <c r="R26" s="23">
        <v>30011</v>
      </c>
      <c r="S26" s="23"/>
      <c r="T26" s="23"/>
      <c r="U26" s="23"/>
      <c r="V26" s="23"/>
      <c r="W26" s="23">
        <v>30711</v>
      </c>
      <c r="X26" s="23">
        <v>-781351</v>
      </c>
      <c r="Y26" s="23">
        <v>812062</v>
      </c>
      <c r="Z26" s="24">
        <v>-103.93</v>
      </c>
      <c r="AA26" s="25">
        <v>-1562002</v>
      </c>
    </row>
    <row r="27" spans="1:27" ht="12.75">
      <c r="A27" s="27" t="s">
        <v>51</v>
      </c>
      <c r="B27" s="28"/>
      <c r="C27" s="29">
        <f aca="true" t="shared" si="1" ref="C27:Y27">SUM(C21:C26)</f>
        <v>-724070</v>
      </c>
      <c r="D27" s="29">
        <f>SUM(D21:D26)</f>
        <v>0</v>
      </c>
      <c r="E27" s="30">
        <f t="shared" si="1"/>
        <v>-923532</v>
      </c>
      <c r="F27" s="31">
        <f t="shared" si="1"/>
        <v>-2255526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700</v>
      </c>
      <c r="M27" s="31">
        <f t="shared" si="1"/>
        <v>0</v>
      </c>
      <c r="N27" s="31">
        <f t="shared" si="1"/>
        <v>700</v>
      </c>
      <c r="O27" s="31">
        <f t="shared" si="1"/>
        <v>-1</v>
      </c>
      <c r="P27" s="31">
        <f t="shared" si="1"/>
        <v>0</v>
      </c>
      <c r="Q27" s="31">
        <f t="shared" si="1"/>
        <v>30012</v>
      </c>
      <c r="R27" s="31">
        <f t="shared" si="1"/>
        <v>30011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30711</v>
      </c>
      <c r="X27" s="31">
        <f t="shared" si="1"/>
        <v>-781351</v>
      </c>
      <c r="Y27" s="31">
        <f t="shared" si="1"/>
        <v>812062</v>
      </c>
      <c r="Z27" s="32">
        <f>+IF(X27&lt;&gt;0,+(Y27/X27)*100,0)</f>
        <v>-103.93049986497746</v>
      </c>
      <c r="AA27" s="33">
        <f>SUM(AA21:AA26)</f>
        <v>-2255526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128839</v>
      </c>
      <c r="D35" s="21"/>
      <c r="E35" s="22">
        <v>-66000</v>
      </c>
      <c r="F35" s="23">
        <v>-66000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>
        <v>-66000</v>
      </c>
    </row>
    <row r="36" spans="1:27" ht="12.75">
      <c r="A36" s="27" t="s">
        <v>57</v>
      </c>
      <c r="B36" s="28"/>
      <c r="C36" s="29">
        <f aca="true" t="shared" si="2" ref="C36:Y36">SUM(C31:C35)</f>
        <v>128839</v>
      </c>
      <c r="D36" s="29">
        <f>SUM(D31:D35)</f>
        <v>0</v>
      </c>
      <c r="E36" s="30">
        <f t="shared" si="2"/>
        <v>-66000</v>
      </c>
      <c r="F36" s="31">
        <f t="shared" si="2"/>
        <v>-66000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-66000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-934077</v>
      </c>
      <c r="D38" s="35">
        <f>+D17+D27+D36</f>
        <v>0</v>
      </c>
      <c r="E38" s="36">
        <f t="shared" si="3"/>
        <v>-4171788</v>
      </c>
      <c r="F38" s="37">
        <f t="shared" si="3"/>
        <v>-4157064</v>
      </c>
      <c r="G38" s="37">
        <f t="shared" si="3"/>
        <v>5464417</v>
      </c>
      <c r="H38" s="37">
        <f t="shared" si="3"/>
        <v>0</v>
      </c>
      <c r="I38" s="37">
        <f t="shared" si="3"/>
        <v>-3299579</v>
      </c>
      <c r="J38" s="37">
        <f t="shared" si="3"/>
        <v>2164838</v>
      </c>
      <c r="K38" s="37">
        <f t="shared" si="3"/>
        <v>0</v>
      </c>
      <c r="L38" s="37">
        <f t="shared" si="3"/>
        <v>-746574</v>
      </c>
      <c r="M38" s="37">
        <f t="shared" si="3"/>
        <v>-1285187</v>
      </c>
      <c r="N38" s="37">
        <f t="shared" si="3"/>
        <v>-2031761</v>
      </c>
      <c r="O38" s="37">
        <f t="shared" si="3"/>
        <v>1827549</v>
      </c>
      <c r="P38" s="37">
        <f t="shared" si="3"/>
        <v>1790997</v>
      </c>
      <c r="Q38" s="37">
        <f t="shared" si="3"/>
        <v>-1365808</v>
      </c>
      <c r="R38" s="37">
        <f t="shared" si="3"/>
        <v>2252738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2385815</v>
      </c>
      <c r="X38" s="37">
        <f t="shared" si="3"/>
        <v>-11799538</v>
      </c>
      <c r="Y38" s="37">
        <f t="shared" si="3"/>
        <v>14185353</v>
      </c>
      <c r="Z38" s="38">
        <f>+IF(X38&lt;&gt;0,+(Y38/X38)*100,0)</f>
        <v>-120.2195628337313</v>
      </c>
      <c r="AA38" s="39">
        <f>+AA17+AA27+AA36</f>
        <v>-4157064</v>
      </c>
    </row>
    <row r="39" spans="1:27" ht="12.75">
      <c r="A39" s="26" t="s">
        <v>59</v>
      </c>
      <c r="B39" s="20"/>
      <c r="C39" s="35">
        <v>7032764</v>
      </c>
      <c r="D39" s="35"/>
      <c r="E39" s="36">
        <v>12539945</v>
      </c>
      <c r="F39" s="37">
        <v>12539945</v>
      </c>
      <c r="G39" s="37">
        <v>6912522</v>
      </c>
      <c r="H39" s="37">
        <v>12376939</v>
      </c>
      <c r="I39" s="37">
        <v>12376939</v>
      </c>
      <c r="J39" s="37">
        <v>6912522</v>
      </c>
      <c r="K39" s="37">
        <v>9077360</v>
      </c>
      <c r="L39" s="37">
        <v>9077360</v>
      </c>
      <c r="M39" s="37">
        <v>8330786</v>
      </c>
      <c r="N39" s="37">
        <v>9077360</v>
      </c>
      <c r="O39" s="37">
        <v>7045599</v>
      </c>
      <c r="P39" s="37">
        <v>8873148</v>
      </c>
      <c r="Q39" s="37">
        <v>10664145</v>
      </c>
      <c r="R39" s="37">
        <v>7045599</v>
      </c>
      <c r="S39" s="37"/>
      <c r="T39" s="37"/>
      <c r="U39" s="37"/>
      <c r="V39" s="37"/>
      <c r="W39" s="37">
        <v>6912522</v>
      </c>
      <c r="X39" s="37">
        <v>12539945</v>
      </c>
      <c r="Y39" s="37">
        <v>-5627423</v>
      </c>
      <c r="Z39" s="38">
        <v>-44.88</v>
      </c>
      <c r="AA39" s="39">
        <v>12539945</v>
      </c>
    </row>
    <row r="40" spans="1:27" ht="12.75">
      <c r="A40" s="45" t="s">
        <v>60</v>
      </c>
      <c r="B40" s="46"/>
      <c r="C40" s="47">
        <v>6098686</v>
      </c>
      <c r="D40" s="47"/>
      <c r="E40" s="48">
        <v>8368157</v>
      </c>
      <c r="F40" s="49">
        <v>8382881</v>
      </c>
      <c r="G40" s="49">
        <v>12376939</v>
      </c>
      <c r="H40" s="49">
        <v>12376939</v>
      </c>
      <c r="I40" s="49">
        <v>9077360</v>
      </c>
      <c r="J40" s="49">
        <v>9077360</v>
      </c>
      <c r="K40" s="49">
        <v>9077360</v>
      </c>
      <c r="L40" s="49">
        <v>8330786</v>
      </c>
      <c r="M40" s="49">
        <v>7045599</v>
      </c>
      <c r="N40" s="49">
        <v>7045599</v>
      </c>
      <c r="O40" s="49">
        <v>8873148</v>
      </c>
      <c r="P40" s="49">
        <v>10664145</v>
      </c>
      <c r="Q40" s="49">
        <v>9298337</v>
      </c>
      <c r="R40" s="49">
        <v>9298337</v>
      </c>
      <c r="S40" s="49"/>
      <c r="T40" s="49"/>
      <c r="U40" s="49"/>
      <c r="V40" s="49"/>
      <c r="W40" s="49">
        <v>9298337</v>
      </c>
      <c r="X40" s="49">
        <v>740407</v>
      </c>
      <c r="Y40" s="49">
        <v>8557930</v>
      </c>
      <c r="Z40" s="50">
        <v>1155.84</v>
      </c>
      <c r="AA40" s="51">
        <v>8382881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8865029435</v>
      </c>
      <c r="D6" s="21"/>
      <c r="E6" s="22">
        <v>9101176097</v>
      </c>
      <c r="F6" s="23">
        <v>9638531805</v>
      </c>
      <c r="G6" s="23">
        <v>934861975</v>
      </c>
      <c r="H6" s="23">
        <v>927223490</v>
      </c>
      <c r="I6" s="23">
        <v>1097379190</v>
      </c>
      <c r="J6" s="23">
        <v>2959464655</v>
      </c>
      <c r="K6" s="23">
        <v>832530057</v>
      </c>
      <c r="L6" s="23">
        <v>947799837</v>
      </c>
      <c r="M6" s="23">
        <v>749259113</v>
      </c>
      <c r="N6" s="23">
        <v>2529589007</v>
      </c>
      <c r="O6" s="23">
        <v>874494133</v>
      </c>
      <c r="P6" s="23">
        <v>843575576</v>
      </c>
      <c r="Q6" s="23">
        <v>875759104</v>
      </c>
      <c r="R6" s="23">
        <v>2593828813</v>
      </c>
      <c r="S6" s="23"/>
      <c r="T6" s="23"/>
      <c r="U6" s="23"/>
      <c r="V6" s="23"/>
      <c r="W6" s="23">
        <v>8082882475</v>
      </c>
      <c r="X6" s="23">
        <v>7651447398</v>
      </c>
      <c r="Y6" s="23">
        <v>431435077</v>
      </c>
      <c r="Z6" s="24">
        <v>5.64</v>
      </c>
      <c r="AA6" s="25">
        <v>9638531805</v>
      </c>
    </row>
    <row r="7" spans="1:27" ht="12.75">
      <c r="A7" s="26" t="s">
        <v>34</v>
      </c>
      <c r="B7" s="20"/>
      <c r="C7" s="21">
        <v>24946613661</v>
      </c>
      <c r="D7" s="21"/>
      <c r="E7" s="22">
        <v>25048389287</v>
      </c>
      <c r="F7" s="23">
        <v>25284400285</v>
      </c>
      <c r="G7" s="23">
        <v>2143114902</v>
      </c>
      <c r="H7" s="23">
        <v>2216972158</v>
      </c>
      <c r="I7" s="23">
        <v>2218977953</v>
      </c>
      <c r="J7" s="23">
        <v>6579065013</v>
      </c>
      <c r="K7" s="23">
        <v>2134096995</v>
      </c>
      <c r="L7" s="23">
        <v>2168619398</v>
      </c>
      <c r="M7" s="23">
        <v>2067334653</v>
      </c>
      <c r="N7" s="23">
        <v>6370051046</v>
      </c>
      <c r="O7" s="23">
        <v>2188767987</v>
      </c>
      <c r="P7" s="23">
        <v>2111800890</v>
      </c>
      <c r="Q7" s="23">
        <v>2281350973</v>
      </c>
      <c r="R7" s="23">
        <v>6581919850</v>
      </c>
      <c r="S7" s="23"/>
      <c r="T7" s="23"/>
      <c r="U7" s="23"/>
      <c r="V7" s="23"/>
      <c r="W7" s="23">
        <v>19531035909</v>
      </c>
      <c r="X7" s="23">
        <v>19215542912</v>
      </c>
      <c r="Y7" s="23">
        <v>315492997</v>
      </c>
      <c r="Z7" s="24">
        <v>1.64</v>
      </c>
      <c r="AA7" s="25">
        <v>25284400285</v>
      </c>
    </row>
    <row r="8" spans="1:27" ht="12.75">
      <c r="A8" s="26" t="s">
        <v>35</v>
      </c>
      <c r="B8" s="20"/>
      <c r="C8" s="21">
        <v>2930204765</v>
      </c>
      <c r="D8" s="21"/>
      <c r="E8" s="22">
        <v>4707077767</v>
      </c>
      <c r="F8" s="23">
        <v>4707138217</v>
      </c>
      <c r="G8" s="23">
        <v>397132716</v>
      </c>
      <c r="H8" s="23">
        <v>1092249181</v>
      </c>
      <c r="I8" s="23">
        <v>456196078</v>
      </c>
      <c r="J8" s="23">
        <v>1945577975</v>
      </c>
      <c r="K8" s="23">
        <v>349680881</v>
      </c>
      <c r="L8" s="23">
        <v>93741489</v>
      </c>
      <c r="M8" s="23">
        <v>1065240541</v>
      </c>
      <c r="N8" s="23">
        <v>1508662911</v>
      </c>
      <c r="O8" s="23">
        <v>708172457</v>
      </c>
      <c r="P8" s="23">
        <v>496310307</v>
      </c>
      <c r="Q8" s="23">
        <v>1166715905</v>
      </c>
      <c r="R8" s="23">
        <v>2371198669</v>
      </c>
      <c r="S8" s="23"/>
      <c r="T8" s="23"/>
      <c r="U8" s="23"/>
      <c r="V8" s="23"/>
      <c r="W8" s="23">
        <v>5825439555</v>
      </c>
      <c r="X8" s="23">
        <v>4438191770</v>
      </c>
      <c r="Y8" s="23">
        <v>1387247785</v>
      </c>
      <c r="Z8" s="24">
        <v>31.26</v>
      </c>
      <c r="AA8" s="25">
        <v>4707138217</v>
      </c>
    </row>
    <row r="9" spans="1:27" ht="12.75">
      <c r="A9" s="26" t="s">
        <v>36</v>
      </c>
      <c r="B9" s="20"/>
      <c r="C9" s="21">
        <v>6279500974</v>
      </c>
      <c r="D9" s="21"/>
      <c r="E9" s="22">
        <v>6821348829</v>
      </c>
      <c r="F9" s="23">
        <v>6891478660</v>
      </c>
      <c r="G9" s="23">
        <v>1596536109</v>
      </c>
      <c r="H9" s="23">
        <v>388053794</v>
      </c>
      <c r="I9" s="23">
        <v>92391917</v>
      </c>
      <c r="J9" s="23">
        <v>2076981820</v>
      </c>
      <c r="K9" s="23">
        <v>160673812</v>
      </c>
      <c r="L9" s="23">
        <v>522592347</v>
      </c>
      <c r="M9" s="23">
        <v>1176519322</v>
      </c>
      <c r="N9" s="23">
        <v>1859785481</v>
      </c>
      <c r="O9" s="23">
        <v>486587155</v>
      </c>
      <c r="P9" s="23">
        <v>216039296</v>
      </c>
      <c r="Q9" s="23">
        <v>1333687393</v>
      </c>
      <c r="R9" s="23">
        <v>2036313844</v>
      </c>
      <c r="S9" s="23"/>
      <c r="T9" s="23"/>
      <c r="U9" s="23"/>
      <c r="V9" s="23"/>
      <c r="W9" s="23">
        <v>5973081145</v>
      </c>
      <c r="X9" s="23">
        <v>5931347390</v>
      </c>
      <c r="Y9" s="23">
        <v>41733755</v>
      </c>
      <c r="Z9" s="24">
        <v>0.7</v>
      </c>
      <c r="AA9" s="25">
        <v>6891478660</v>
      </c>
    </row>
    <row r="10" spans="1:27" ht="12.75">
      <c r="A10" s="26" t="s">
        <v>37</v>
      </c>
      <c r="B10" s="20"/>
      <c r="C10" s="21">
        <v>2877401199</v>
      </c>
      <c r="D10" s="21"/>
      <c r="E10" s="22">
        <v>3357600156</v>
      </c>
      <c r="F10" s="23">
        <v>3472036370</v>
      </c>
      <c r="G10" s="23">
        <v>725634061</v>
      </c>
      <c r="H10" s="23">
        <v>158296443</v>
      </c>
      <c r="I10" s="23">
        <v>153121520</v>
      </c>
      <c r="J10" s="23">
        <v>1037052024</v>
      </c>
      <c r="K10" s="23">
        <v>285364029</v>
      </c>
      <c r="L10" s="23">
        <v>150526752</v>
      </c>
      <c r="M10" s="23">
        <v>208809851</v>
      </c>
      <c r="N10" s="23">
        <v>644700632</v>
      </c>
      <c r="O10" s="23">
        <v>158179257</v>
      </c>
      <c r="P10" s="23">
        <v>863515431</v>
      </c>
      <c r="Q10" s="23">
        <v>324937505</v>
      </c>
      <c r="R10" s="23">
        <v>1346632193</v>
      </c>
      <c r="S10" s="23"/>
      <c r="T10" s="23"/>
      <c r="U10" s="23"/>
      <c r="V10" s="23"/>
      <c r="W10" s="23">
        <v>3028384849</v>
      </c>
      <c r="X10" s="23">
        <v>2703986577</v>
      </c>
      <c r="Y10" s="23">
        <v>324398272</v>
      </c>
      <c r="Z10" s="24">
        <v>12</v>
      </c>
      <c r="AA10" s="25">
        <v>3472036370</v>
      </c>
    </row>
    <row r="11" spans="1:27" ht="12.75">
      <c r="A11" s="26" t="s">
        <v>38</v>
      </c>
      <c r="B11" s="20"/>
      <c r="C11" s="21">
        <v>1263581647</v>
      </c>
      <c r="D11" s="21"/>
      <c r="E11" s="22">
        <v>963569893</v>
      </c>
      <c r="F11" s="23">
        <v>1033695130</v>
      </c>
      <c r="G11" s="23">
        <v>70128304</v>
      </c>
      <c r="H11" s="23">
        <v>79096413</v>
      </c>
      <c r="I11" s="23">
        <v>80896436</v>
      </c>
      <c r="J11" s="23">
        <v>230121153</v>
      </c>
      <c r="K11" s="23">
        <v>72977277</v>
      </c>
      <c r="L11" s="23">
        <v>72114954</v>
      </c>
      <c r="M11" s="23">
        <v>97245249</v>
      </c>
      <c r="N11" s="23">
        <v>242337480</v>
      </c>
      <c r="O11" s="23">
        <v>93177471</v>
      </c>
      <c r="P11" s="23">
        <v>98938614</v>
      </c>
      <c r="Q11" s="23">
        <v>86470804</v>
      </c>
      <c r="R11" s="23">
        <v>278586889</v>
      </c>
      <c r="S11" s="23"/>
      <c r="T11" s="23"/>
      <c r="U11" s="23"/>
      <c r="V11" s="23"/>
      <c r="W11" s="23">
        <v>751045522</v>
      </c>
      <c r="X11" s="23">
        <v>688094001</v>
      </c>
      <c r="Y11" s="23">
        <v>62951521</v>
      </c>
      <c r="Z11" s="24">
        <v>9.15</v>
      </c>
      <c r="AA11" s="25">
        <v>1033695130</v>
      </c>
    </row>
    <row r="12" spans="1:27" ht="12.75">
      <c r="A12" s="26" t="s">
        <v>39</v>
      </c>
      <c r="B12" s="20"/>
      <c r="C12" s="21">
        <v>15120</v>
      </c>
      <c r="D12" s="21"/>
      <c r="E12" s="22">
        <v>15120</v>
      </c>
      <c r="F12" s="23">
        <v>17718</v>
      </c>
      <c r="G12" s="23"/>
      <c r="H12" s="23"/>
      <c r="I12" s="23"/>
      <c r="J12" s="23"/>
      <c r="K12" s="23"/>
      <c r="L12" s="23"/>
      <c r="M12" s="23"/>
      <c r="N12" s="23"/>
      <c r="O12" s="23">
        <v>2954</v>
      </c>
      <c r="P12" s="23"/>
      <c r="Q12" s="23"/>
      <c r="R12" s="23">
        <v>2954</v>
      </c>
      <c r="S12" s="23"/>
      <c r="T12" s="23"/>
      <c r="U12" s="23"/>
      <c r="V12" s="23"/>
      <c r="W12" s="23">
        <v>2954</v>
      </c>
      <c r="X12" s="23">
        <v>7971</v>
      </c>
      <c r="Y12" s="23">
        <v>-5017</v>
      </c>
      <c r="Z12" s="24">
        <v>-62.94</v>
      </c>
      <c r="AA12" s="25">
        <v>17718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-37654731956</v>
      </c>
      <c r="D14" s="21"/>
      <c r="E14" s="22">
        <v>-42440333416</v>
      </c>
      <c r="F14" s="23">
        <v>-43099702539</v>
      </c>
      <c r="G14" s="23">
        <v>-5300918394</v>
      </c>
      <c r="H14" s="23">
        <v>-3992550622</v>
      </c>
      <c r="I14" s="23">
        <v>-4175244299</v>
      </c>
      <c r="J14" s="23">
        <v>-13468713315</v>
      </c>
      <c r="K14" s="23">
        <v>-3374929791</v>
      </c>
      <c r="L14" s="23">
        <v>-4184497701</v>
      </c>
      <c r="M14" s="23">
        <v>-3575412966</v>
      </c>
      <c r="N14" s="23">
        <v>-11134840458</v>
      </c>
      <c r="O14" s="23">
        <v>-3311573328</v>
      </c>
      <c r="P14" s="23">
        <v>-3336075616</v>
      </c>
      <c r="Q14" s="23">
        <v>-3585688340</v>
      </c>
      <c r="R14" s="23">
        <v>-10233337284</v>
      </c>
      <c r="S14" s="23"/>
      <c r="T14" s="23"/>
      <c r="U14" s="23"/>
      <c r="V14" s="23"/>
      <c r="W14" s="23">
        <v>-34836891057</v>
      </c>
      <c r="X14" s="23">
        <v>-33071476203</v>
      </c>
      <c r="Y14" s="23">
        <v>-1765414854</v>
      </c>
      <c r="Z14" s="24">
        <v>5.34</v>
      </c>
      <c r="AA14" s="25">
        <v>-43099702539</v>
      </c>
    </row>
    <row r="15" spans="1:27" ht="12.75">
      <c r="A15" s="26" t="s">
        <v>42</v>
      </c>
      <c r="B15" s="20"/>
      <c r="C15" s="21">
        <v>-1080248750</v>
      </c>
      <c r="D15" s="21"/>
      <c r="E15" s="22">
        <v>-1204341044</v>
      </c>
      <c r="F15" s="23">
        <v>-1359499297</v>
      </c>
      <c r="G15" s="23">
        <v>-614954</v>
      </c>
      <c r="H15" s="23">
        <v>-1836502</v>
      </c>
      <c r="I15" s="23">
        <v>-201605236</v>
      </c>
      <c r="J15" s="23">
        <v>-204056692</v>
      </c>
      <c r="K15" s="23">
        <v>-2395078</v>
      </c>
      <c r="L15" s="23">
        <v>-2080043</v>
      </c>
      <c r="M15" s="23">
        <v>-276139805</v>
      </c>
      <c r="N15" s="23">
        <v>-280614926</v>
      </c>
      <c r="O15" s="23">
        <v>-62681371</v>
      </c>
      <c r="P15" s="23">
        <v>-50062457</v>
      </c>
      <c r="Q15" s="23">
        <v>-200658098</v>
      </c>
      <c r="R15" s="23">
        <v>-313401926</v>
      </c>
      <c r="S15" s="23"/>
      <c r="T15" s="23"/>
      <c r="U15" s="23"/>
      <c r="V15" s="23"/>
      <c r="W15" s="23">
        <v>-798073544</v>
      </c>
      <c r="X15" s="23">
        <v>-904183047</v>
      </c>
      <c r="Y15" s="23">
        <v>106109503</v>
      </c>
      <c r="Z15" s="24">
        <v>-11.74</v>
      </c>
      <c r="AA15" s="25">
        <v>-1359499297</v>
      </c>
    </row>
    <row r="16" spans="1:27" ht="12.75">
      <c r="A16" s="26" t="s">
        <v>43</v>
      </c>
      <c r="B16" s="20"/>
      <c r="C16" s="21">
        <v>-262122586</v>
      </c>
      <c r="D16" s="21"/>
      <c r="E16" s="22">
        <v>-215707514</v>
      </c>
      <c r="F16" s="23">
        <v>-265362380</v>
      </c>
      <c r="G16" s="23">
        <v>-14147674</v>
      </c>
      <c r="H16" s="23">
        <v>-8016103</v>
      </c>
      <c r="I16" s="23">
        <v>-7116606</v>
      </c>
      <c r="J16" s="23">
        <v>-29280383</v>
      </c>
      <c r="K16" s="23">
        <v>-7165787</v>
      </c>
      <c r="L16" s="23">
        <v>-10189189</v>
      </c>
      <c r="M16" s="23">
        <v>-10106251</v>
      </c>
      <c r="N16" s="23">
        <v>-27461227</v>
      </c>
      <c r="O16" s="23">
        <v>-6091517</v>
      </c>
      <c r="P16" s="23">
        <v>-7612918</v>
      </c>
      <c r="Q16" s="23">
        <v>-6626813</v>
      </c>
      <c r="R16" s="23">
        <v>-20331248</v>
      </c>
      <c r="S16" s="23"/>
      <c r="T16" s="23"/>
      <c r="U16" s="23"/>
      <c r="V16" s="23"/>
      <c r="W16" s="23">
        <v>-77072858</v>
      </c>
      <c r="X16" s="23">
        <v>-134229337</v>
      </c>
      <c r="Y16" s="23">
        <v>57156479</v>
      </c>
      <c r="Z16" s="24">
        <v>-42.58</v>
      </c>
      <c r="AA16" s="25">
        <v>-265362380</v>
      </c>
    </row>
    <row r="17" spans="1:27" ht="12.75">
      <c r="A17" s="27" t="s">
        <v>44</v>
      </c>
      <c r="B17" s="28"/>
      <c r="C17" s="29">
        <f aca="true" t="shared" si="0" ref="C17:Y17">SUM(C6:C16)</f>
        <v>8165243509</v>
      </c>
      <c r="D17" s="29">
        <f>SUM(D6:D16)</f>
        <v>0</v>
      </c>
      <c r="E17" s="30">
        <f t="shared" si="0"/>
        <v>6138795175</v>
      </c>
      <c r="F17" s="31">
        <f t="shared" si="0"/>
        <v>6302733969</v>
      </c>
      <c r="G17" s="31">
        <f t="shared" si="0"/>
        <v>551727045</v>
      </c>
      <c r="H17" s="31">
        <f t="shared" si="0"/>
        <v>859488252</v>
      </c>
      <c r="I17" s="31">
        <f t="shared" si="0"/>
        <v>-285003047</v>
      </c>
      <c r="J17" s="31">
        <f t="shared" si="0"/>
        <v>1126212250</v>
      </c>
      <c r="K17" s="31">
        <f t="shared" si="0"/>
        <v>450832395</v>
      </c>
      <c r="L17" s="31">
        <f t="shared" si="0"/>
        <v>-241372156</v>
      </c>
      <c r="M17" s="31">
        <f t="shared" si="0"/>
        <v>1502749707</v>
      </c>
      <c r="N17" s="31">
        <f t="shared" si="0"/>
        <v>1712209946</v>
      </c>
      <c r="O17" s="31">
        <f t="shared" si="0"/>
        <v>1129035198</v>
      </c>
      <c r="P17" s="31">
        <f t="shared" si="0"/>
        <v>1236429123</v>
      </c>
      <c r="Q17" s="31">
        <f t="shared" si="0"/>
        <v>2275948433</v>
      </c>
      <c r="R17" s="31">
        <f t="shared" si="0"/>
        <v>4641412754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7479834950</v>
      </c>
      <c r="X17" s="31">
        <f t="shared" si="0"/>
        <v>6518729432</v>
      </c>
      <c r="Y17" s="31">
        <f t="shared" si="0"/>
        <v>961105518</v>
      </c>
      <c r="Z17" s="32">
        <f>+IF(X17&lt;&gt;0,+(Y17/X17)*100,0)</f>
        <v>14.743755328791503</v>
      </c>
      <c r="AA17" s="33">
        <f>SUM(AA6:AA16)</f>
        <v>6302733969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245036109</v>
      </c>
      <c r="D21" s="21"/>
      <c r="E21" s="22">
        <v>111562454</v>
      </c>
      <c r="F21" s="23">
        <v>80312297</v>
      </c>
      <c r="G21" s="40">
        <v>365835</v>
      </c>
      <c r="H21" s="40">
        <v>1642857</v>
      </c>
      <c r="I21" s="40">
        <v>741350</v>
      </c>
      <c r="J21" s="23">
        <v>2750042</v>
      </c>
      <c r="K21" s="40">
        <v>613744</v>
      </c>
      <c r="L21" s="40">
        <v>1804958</v>
      </c>
      <c r="M21" s="23">
        <v>285847</v>
      </c>
      <c r="N21" s="40">
        <v>2704549</v>
      </c>
      <c r="O21" s="40">
        <v>4891014</v>
      </c>
      <c r="P21" s="40">
        <v>3466594</v>
      </c>
      <c r="Q21" s="23">
        <v>2303627</v>
      </c>
      <c r="R21" s="40">
        <v>10661235</v>
      </c>
      <c r="S21" s="40"/>
      <c r="T21" s="23"/>
      <c r="U21" s="40"/>
      <c r="V21" s="40"/>
      <c r="W21" s="40">
        <v>16115826</v>
      </c>
      <c r="X21" s="23">
        <v>13069984</v>
      </c>
      <c r="Y21" s="40">
        <v>3045842</v>
      </c>
      <c r="Z21" s="41">
        <v>23.3</v>
      </c>
      <c r="AA21" s="42">
        <v>80312297</v>
      </c>
    </row>
    <row r="22" spans="1:27" ht="12.75">
      <c r="A22" s="26" t="s">
        <v>47</v>
      </c>
      <c r="B22" s="20"/>
      <c r="C22" s="21">
        <v>-16126117</v>
      </c>
      <c r="D22" s="21"/>
      <c r="E22" s="43">
        <v>20739</v>
      </c>
      <c r="F22" s="40">
        <v>51639</v>
      </c>
      <c r="G22" s="23">
        <v>162548</v>
      </c>
      <c r="H22" s="23">
        <v>168690</v>
      </c>
      <c r="I22" s="23">
        <v>150790</v>
      </c>
      <c r="J22" s="23">
        <v>482028</v>
      </c>
      <c r="K22" s="23">
        <v>99181</v>
      </c>
      <c r="L22" s="23">
        <v>77615</v>
      </c>
      <c r="M22" s="40">
        <v>122</v>
      </c>
      <c r="N22" s="23">
        <v>176918</v>
      </c>
      <c r="O22" s="23">
        <v>122</v>
      </c>
      <c r="P22" s="23">
        <v>71834</v>
      </c>
      <c r="Q22" s="23">
        <v>143273</v>
      </c>
      <c r="R22" s="23">
        <v>215229</v>
      </c>
      <c r="S22" s="23"/>
      <c r="T22" s="40"/>
      <c r="U22" s="23"/>
      <c r="V22" s="23"/>
      <c r="W22" s="23">
        <v>874175</v>
      </c>
      <c r="X22" s="23">
        <v>15077</v>
      </c>
      <c r="Y22" s="23">
        <v>859098</v>
      </c>
      <c r="Z22" s="24">
        <v>5698.07</v>
      </c>
      <c r="AA22" s="25">
        <v>51639</v>
      </c>
    </row>
    <row r="23" spans="1:27" ht="12.75">
      <c r="A23" s="26" t="s">
        <v>48</v>
      </c>
      <c r="B23" s="20"/>
      <c r="C23" s="44">
        <v>36735267</v>
      </c>
      <c r="D23" s="44"/>
      <c r="E23" s="22">
        <v>3257036</v>
      </c>
      <c r="F23" s="23">
        <v>2596717</v>
      </c>
      <c r="G23" s="40">
        <v>1026004</v>
      </c>
      <c r="H23" s="40">
        <v>-545534</v>
      </c>
      <c r="I23" s="40">
        <v>349639</v>
      </c>
      <c r="J23" s="23">
        <v>830109</v>
      </c>
      <c r="K23" s="40">
        <v>220326</v>
      </c>
      <c r="L23" s="40">
        <v>155807</v>
      </c>
      <c r="M23" s="23">
        <v>133959</v>
      </c>
      <c r="N23" s="40">
        <v>510092</v>
      </c>
      <c r="O23" s="40">
        <v>81853</v>
      </c>
      <c r="P23" s="40">
        <v>59219</v>
      </c>
      <c r="Q23" s="23">
        <v>122455</v>
      </c>
      <c r="R23" s="40">
        <v>263527</v>
      </c>
      <c r="S23" s="40"/>
      <c r="T23" s="23"/>
      <c r="U23" s="40"/>
      <c r="V23" s="40"/>
      <c r="W23" s="40">
        <v>1603728</v>
      </c>
      <c r="X23" s="23">
        <v>2451570</v>
      </c>
      <c r="Y23" s="40">
        <v>-847842</v>
      </c>
      <c r="Z23" s="41">
        <v>-34.58</v>
      </c>
      <c r="AA23" s="42">
        <v>2596717</v>
      </c>
    </row>
    <row r="24" spans="1:27" ht="12.75">
      <c r="A24" s="26" t="s">
        <v>49</v>
      </c>
      <c r="B24" s="20"/>
      <c r="C24" s="21">
        <v>-695164403</v>
      </c>
      <c r="D24" s="21"/>
      <c r="E24" s="22">
        <v>-89885102</v>
      </c>
      <c r="F24" s="23">
        <v>-82711701</v>
      </c>
      <c r="G24" s="23">
        <v>-222322243</v>
      </c>
      <c r="H24" s="23">
        <v>4774235</v>
      </c>
      <c r="I24" s="23">
        <v>204019268</v>
      </c>
      <c r="J24" s="23">
        <v>-13528740</v>
      </c>
      <c r="K24" s="23">
        <v>-152254238</v>
      </c>
      <c r="L24" s="23">
        <v>14525199</v>
      </c>
      <c r="M24" s="23">
        <v>-41900438</v>
      </c>
      <c r="N24" s="23">
        <v>-179629477</v>
      </c>
      <c r="O24" s="23">
        <v>52650151</v>
      </c>
      <c r="P24" s="23">
        <v>21586647</v>
      </c>
      <c r="Q24" s="23">
        <v>67838044</v>
      </c>
      <c r="R24" s="23">
        <v>142074842</v>
      </c>
      <c r="S24" s="23"/>
      <c r="T24" s="23"/>
      <c r="U24" s="23"/>
      <c r="V24" s="23"/>
      <c r="W24" s="23">
        <v>-51083375</v>
      </c>
      <c r="X24" s="23">
        <v>-15136980</v>
      </c>
      <c r="Y24" s="23">
        <v>-35946395</v>
      </c>
      <c r="Z24" s="24">
        <v>237.47</v>
      </c>
      <c r="AA24" s="25">
        <v>-82711701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-7640316274</v>
      </c>
      <c r="D26" s="21"/>
      <c r="E26" s="22">
        <v>-8964243526</v>
      </c>
      <c r="F26" s="23">
        <v>-9241606733</v>
      </c>
      <c r="G26" s="23">
        <v>-681030165</v>
      </c>
      <c r="H26" s="23">
        <v>-212056255</v>
      </c>
      <c r="I26" s="23">
        <v>-291858984</v>
      </c>
      <c r="J26" s="23">
        <v>-1184945404</v>
      </c>
      <c r="K26" s="23">
        <v>-288515475</v>
      </c>
      <c r="L26" s="23">
        <v>-460648831</v>
      </c>
      <c r="M26" s="23">
        <v>-774539090</v>
      </c>
      <c r="N26" s="23">
        <v>-1523703396</v>
      </c>
      <c r="O26" s="23">
        <v>-345652693</v>
      </c>
      <c r="P26" s="23">
        <v>-315045923</v>
      </c>
      <c r="Q26" s="23">
        <v>-647274120</v>
      </c>
      <c r="R26" s="23">
        <v>-1307972736</v>
      </c>
      <c r="S26" s="23"/>
      <c r="T26" s="23"/>
      <c r="U26" s="23"/>
      <c r="V26" s="23"/>
      <c r="W26" s="23">
        <v>-4016621536</v>
      </c>
      <c r="X26" s="23">
        <v>-4601651177</v>
      </c>
      <c r="Y26" s="23">
        <v>585029641</v>
      </c>
      <c r="Z26" s="24">
        <v>-12.71</v>
      </c>
      <c r="AA26" s="25">
        <v>-9241606733</v>
      </c>
    </row>
    <row r="27" spans="1:27" ht="12.75">
      <c r="A27" s="27" t="s">
        <v>51</v>
      </c>
      <c r="B27" s="28"/>
      <c r="C27" s="29">
        <f aca="true" t="shared" si="1" ref="C27:Y27">SUM(C21:C26)</f>
        <v>-8069835418</v>
      </c>
      <c r="D27" s="29">
        <f>SUM(D21:D26)</f>
        <v>0</v>
      </c>
      <c r="E27" s="30">
        <f t="shared" si="1"/>
        <v>-8939288399</v>
      </c>
      <c r="F27" s="31">
        <f t="shared" si="1"/>
        <v>-9241357781</v>
      </c>
      <c r="G27" s="31">
        <f t="shared" si="1"/>
        <v>-901798021</v>
      </c>
      <c r="H27" s="31">
        <f t="shared" si="1"/>
        <v>-206016007</v>
      </c>
      <c r="I27" s="31">
        <f t="shared" si="1"/>
        <v>-86597937</v>
      </c>
      <c r="J27" s="31">
        <f t="shared" si="1"/>
        <v>-1194411965</v>
      </c>
      <c r="K27" s="31">
        <f t="shared" si="1"/>
        <v>-439836462</v>
      </c>
      <c r="L27" s="31">
        <f t="shared" si="1"/>
        <v>-444085252</v>
      </c>
      <c r="M27" s="31">
        <f t="shared" si="1"/>
        <v>-816019600</v>
      </c>
      <c r="N27" s="31">
        <f t="shared" si="1"/>
        <v>-1699941314</v>
      </c>
      <c r="O27" s="31">
        <f t="shared" si="1"/>
        <v>-288029553</v>
      </c>
      <c r="P27" s="31">
        <f t="shared" si="1"/>
        <v>-289861629</v>
      </c>
      <c r="Q27" s="31">
        <f t="shared" si="1"/>
        <v>-576866721</v>
      </c>
      <c r="R27" s="31">
        <f t="shared" si="1"/>
        <v>-1154757903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-4049111182</v>
      </c>
      <c r="X27" s="31">
        <f t="shared" si="1"/>
        <v>-4601251526</v>
      </c>
      <c r="Y27" s="31">
        <f t="shared" si="1"/>
        <v>552140344</v>
      </c>
      <c r="Z27" s="32">
        <f>+IF(X27&lt;&gt;0,+(Y27/X27)*100,0)</f>
        <v>-11.99978616426543</v>
      </c>
      <c r="AA27" s="33">
        <f>SUM(AA21:AA26)</f>
        <v>-9241357781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>
        <v>2245920</v>
      </c>
      <c r="D31" s="21"/>
      <c r="E31" s="22"/>
      <c r="F31" s="23">
        <v>-59968</v>
      </c>
      <c r="G31" s="23">
        <v>-17969</v>
      </c>
      <c r="H31" s="23">
        <v>-8984</v>
      </c>
      <c r="I31" s="23">
        <v>-8984</v>
      </c>
      <c r="J31" s="23">
        <v>-35937</v>
      </c>
      <c r="K31" s="23">
        <v>-22616</v>
      </c>
      <c r="L31" s="23">
        <v>3797180</v>
      </c>
      <c r="M31" s="23"/>
      <c r="N31" s="23">
        <v>3774564</v>
      </c>
      <c r="O31" s="23">
        <v>11400000</v>
      </c>
      <c r="P31" s="23">
        <v>-15132845</v>
      </c>
      <c r="Q31" s="23">
        <v>120000</v>
      </c>
      <c r="R31" s="23">
        <v>-3612845</v>
      </c>
      <c r="S31" s="23"/>
      <c r="T31" s="23"/>
      <c r="U31" s="23"/>
      <c r="V31" s="23"/>
      <c r="W31" s="23">
        <v>125782</v>
      </c>
      <c r="X31" s="23">
        <v>-59968</v>
      </c>
      <c r="Y31" s="23">
        <v>185750</v>
      </c>
      <c r="Z31" s="24">
        <v>-309.75</v>
      </c>
      <c r="AA31" s="25">
        <v>-59968</v>
      </c>
    </row>
    <row r="32" spans="1:27" ht="12.75">
      <c r="A32" s="26" t="s">
        <v>54</v>
      </c>
      <c r="B32" s="20"/>
      <c r="C32" s="21">
        <v>616037576</v>
      </c>
      <c r="D32" s="21"/>
      <c r="E32" s="22">
        <v>3728005406</v>
      </c>
      <c r="F32" s="23">
        <v>3491411830</v>
      </c>
      <c r="G32" s="23">
        <v>60000000</v>
      </c>
      <c r="H32" s="23">
        <v>90641875</v>
      </c>
      <c r="I32" s="23">
        <v>430000</v>
      </c>
      <c r="J32" s="23">
        <v>151071875</v>
      </c>
      <c r="K32" s="23">
        <v>37500000</v>
      </c>
      <c r="L32" s="23"/>
      <c r="M32" s="23">
        <v>5387862</v>
      </c>
      <c r="N32" s="23">
        <v>42887862</v>
      </c>
      <c r="O32" s="23">
        <v>1105539</v>
      </c>
      <c r="P32" s="23">
        <v>41400000</v>
      </c>
      <c r="Q32" s="23"/>
      <c r="R32" s="23">
        <v>42505539</v>
      </c>
      <c r="S32" s="23"/>
      <c r="T32" s="23"/>
      <c r="U32" s="23"/>
      <c r="V32" s="23"/>
      <c r="W32" s="23">
        <v>236465276</v>
      </c>
      <c r="X32" s="23">
        <v>324286795</v>
      </c>
      <c r="Y32" s="23">
        <v>-87821519</v>
      </c>
      <c r="Z32" s="24">
        <v>-27.08</v>
      </c>
      <c r="AA32" s="25">
        <v>3491411830</v>
      </c>
    </row>
    <row r="33" spans="1:27" ht="12.75">
      <c r="A33" s="26" t="s">
        <v>55</v>
      </c>
      <c r="B33" s="20"/>
      <c r="C33" s="21">
        <v>75355476</v>
      </c>
      <c r="D33" s="21"/>
      <c r="E33" s="22">
        <v>45184051</v>
      </c>
      <c r="F33" s="23">
        <v>44457777</v>
      </c>
      <c r="G33" s="23">
        <v>977799</v>
      </c>
      <c r="H33" s="40">
        <v>724815</v>
      </c>
      <c r="I33" s="40">
        <v>-6622876</v>
      </c>
      <c r="J33" s="40">
        <v>-4920262</v>
      </c>
      <c r="K33" s="23">
        <v>529134</v>
      </c>
      <c r="L33" s="23">
        <v>1254209</v>
      </c>
      <c r="M33" s="23">
        <v>1067731</v>
      </c>
      <c r="N33" s="23">
        <v>2851074</v>
      </c>
      <c r="O33" s="40">
        <v>498304</v>
      </c>
      <c r="P33" s="40">
        <v>1375420</v>
      </c>
      <c r="Q33" s="40">
        <v>1559933</v>
      </c>
      <c r="R33" s="23">
        <v>3433657</v>
      </c>
      <c r="S33" s="23"/>
      <c r="T33" s="23"/>
      <c r="U33" s="23"/>
      <c r="V33" s="40"/>
      <c r="W33" s="40">
        <v>1364469</v>
      </c>
      <c r="X33" s="40">
        <v>6439947</v>
      </c>
      <c r="Y33" s="23">
        <v>-5075478</v>
      </c>
      <c r="Z33" s="24">
        <v>-78.81</v>
      </c>
      <c r="AA33" s="25">
        <v>44457777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-645373956</v>
      </c>
      <c r="D35" s="21"/>
      <c r="E35" s="22">
        <v>-859304110</v>
      </c>
      <c r="F35" s="23">
        <v>-856168172</v>
      </c>
      <c r="G35" s="23">
        <v>-4195077</v>
      </c>
      <c r="H35" s="23">
        <v>-2224795</v>
      </c>
      <c r="I35" s="23">
        <v>-116471995</v>
      </c>
      <c r="J35" s="23">
        <v>-122891867</v>
      </c>
      <c r="K35" s="23">
        <v>17255825</v>
      </c>
      <c r="L35" s="23">
        <v>-2829425</v>
      </c>
      <c r="M35" s="23">
        <v>-152636748</v>
      </c>
      <c r="N35" s="23">
        <v>-138210348</v>
      </c>
      <c r="O35" s="23">
        <v>-40231036</v>
      </c>
      <c r="P35" s="23">
        <v>-1572166</v>
      </c>
      <c r="Q35" s="23">
        <v>-108284570</v>
      </c>
      <c r="R35" s="23">
        <v>-150087772</v>
      </c>
      <c r="S35" s="23"/>
      <c r="T35" s="23"/>
      <c r="U35" s="23"/>
      <c r="V35" s="23"/>
      <c r="W35" s="23">
        <v>-411189987</v>
      </c>
      <c r="X35" s="23">
        <v>-513491443</v>
      </c>
      <c r="Y35" s="23">
        <v>102301456</v>
      </c>
      <c r="Z35" s="24">
        <v>-19.92</v>
      </c>
      <c r="AA35" s="25">
        <v>-856168172</v>
      </c>
    </row>
    <row r="36" spans="1:27" ht="12.75">
      <c r="A36" s="27" t="s">
        <v>57</v>
      </c>
      <c r="B36" s="28"/>
      <c r="C36" s="29">
        <f aca="true" t="shared" si="2" ref="C36:Y36">SUM(C31:C35)</f>
        <v>48265016</v>
      </c>
      <c r="D36" s="29">
        <f>SUM(D31:D35)</f>
        <v>0</v>
      </c>
      <c r="E36" s="30">
        <f t="shared" si="2"/>
        <v>2913885347</v>
      </c>
      <c r="F36" s="31">
        <f t="shared" si="2"/>
        <v>2679641467</v>
      </c>
      <c r="G36" s="31">
        <f t="shared" si="2"/>
        <v>56764753</v>
      </c>
      <c r="H36" s="31">
        <f t="shared" si="2"/>
        <v>89132911</v>
      </c>
      <c r="I36" s="31">
        <f t="shared" si="2"/>
        <v>-122673855</v>
      </c>
      <c r="J36" s="31">
        <f t="shared" si="2"/>
        <v>23223809</v>
      </c>
      <c r="K36" s="31">
        <f t="shared" si="2"/>
        <v>55262343</v>
      </c>
      <c r="L36" s="31">
        <f t="shared" si="2"/>
        <v>2221964</v>
      </c>
      <c r="M36" s="31">
        <f t="shared" si="2"/>
        <v>-146181155</v>
      </c>
      <c r="N36" s="31">
        <f t="shared" si="2"/>
        <v>-88696848</v>
      </c>
      <c r="O36" s="31">
        <f t="shared" si="2"/>
        <v>-27227193</v>
      </c>
      <c r="P36" s="31">
        <f t="shared" si="2"/>
        <v>26070409</v>
      </c>
      <c r="Q36" s="31">
        <f t="shared" si="2"/>
        <v>-106604637</v>
      </c>
      <c r="R36" s="31">
        <f t="shared" si="2"/>
        <v>-107761421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-173234460</v>
      </c>
      <c r="X36" s="31">
        <f t="shared" si="2"/>
        <v>-182824669</v>
      </c>
      <c r="Y36" s="31">
        <f t="shared" si="2"/>
        <v>9590209</v>
      </c>
      <c r="Z36" s="32">
        <f>+IF(X36&lt;&gt;0,+(Y36/X36)*100,0)</f>
        <v>-5.245577116291675</v>
      </c>
      <c r="AA36" s="33">
        <f>SUM(AA31:AA35)</f>
        <v>2679641467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143673107</v>
      </c>
      <c r="D38" s="35">
        <f>+D17+D27+D36</f>
        <v>0</v>
      </c>
      <c r="E38" s="36">
        <f t="shared" si="3"/>
        <v>113392123</v>
      </c>
      <c r="F38" s="37">
        <f t="shared" si="3"/>
        <v>-258982345</v>
      </c>
      <c r="G38" s="37">
        <f t="shared" si="3"/>
        <v>-293306223</v>
      </c>
      <c r="H38" s="37">
        <f t="shared" si="3"/>
        <v>742605156</v>
      </c>
      <c r="I38" s="37">
        <f t="shared" si="3"/>
        <v>-494274839</v>
      </c>
      <c r="J38" s="37">
        <f t="shared" si="3"/>
        <v>-44975906</v>
      </c>
      <c r="K38" s="37">
        <f t="shared" si="3"/>
        <v>66258276</v>
      </c>
      <c r="L38" s="37">
        <f t="shared" si="3"/>
        <v>-683235444</v>
      </c>
      <c r="M38" s="37">
        <f t="shared" si="3"/>
        <v>540548952</v>
      </c>
      <c r="N38" s="37">
        <f t="shared" si="3"/>
        <v>-76428216</v>
      </c>
      <c r="O38" s="37">
        <f t="shared" si="3"/>
        <v>813778452</v>
      </c>
      <c r="P38" s="37">
        <f t="shared" si="3"/>
        <v>972637903</v>
      </c>
      <c r="Q38" s="37">
        <f t="shared" si="3"/>
        <v>1592477075</v>
      </c>
      <c r="R38" s="37">
        <f t="shared" si="3"/>
        <v>3378893430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3257489308</v>
      </c>
      <c r="X38" s="37">
        <f t="shared" si="3"/>
        <v>1734653237</v>
      </c>
      <c r="Y38" s="37">
        <f t="shared" si="3"/>
        <v>1522836071</v>
      </c>
      <c r="Z38" s="38">
        <f>+IF(X38&lt;&gt;0,+(Y38/X38)*100,0)</f>
        <v>87.78907729326193</v>
      </c>
      <c r="AA38" s="39">
        <f>+AA17+AA27+AA36</f>
        <v>-258982345</v>
      </c>
    </row>
    <row r="39" spans="1:27" ht="12.75">
      <c r="A39" s="26" t="s">
        <v>59</v>
      </c>
      <c r="B39" s="20"/>
      <c r="C39" s="35">
        <v>6665478807</v>
      </c>
      <c r="D39" s="35"/>
      <c r="E39" s="36">
        <v>5038804133</v>
      </c>
      <c r="F39" s="37">
        <v>7930239360</v>
      </c>
      <c r="G39" s="37">
        <v>5615787044</v>
      </c>
      <c r="H39" s="37">
        <v>5322480821</v>
      </c>
      <c r="I39" s="37">
        <v>6065085977</v>
      </c>
      <c r="J39" s="37">
        <v>5615787044</v>
      </c>
      <c r="K39" s="37">
        <v>5570811138</v>
      </c>
      <c r="L39" s="37">
        <v>5637069414</v>
      </c>
      <c r="M39" s="37">
        <v>4953833970</v>
      </c>
      <c r="N39" s="37">
        <v>5570811138</v>
      </c>
      <c r="O39" s="37">
        <v>5494382922</v>
      </c>
      <c r="P39" s="37">
        <v>6308161374</v>
      </c>
      <c r="Q39" s="37">
        <v>7280799277</v>
      </c>
      <c r="R39" s="37">
        <v>5494382922</v>
      </c>
      <c r="S39" s="37"/>
      <c r="T39" s="37"/>
      <c r="U39" s="37"/>
      <c r="V39" s="37"/>
      <c r="W39" s="37">
        <v>5615787044</v>
      </c>
      <c r="X39" s="37">
        <v>7930239360</v>
      </c>
      <c r="Y39" s="37">
        <v>-2314452316</v>
      </c>
      <c r="Z39" s="38">
        <v>-29.19</v>
      </c>
      <c r="AA39" s="39">
        <v>7930239360</v>
      </c>
    </row>
    <row r="40" spans="1:27" ht="12.75">
      <c r="A40" s="45" t="s">
        <v>60</v>
      </c>
      <c r="B40" s="46"/>
      <c r="C40" s="47">
        <v>6813946129</v>
      </c>
      <c r="D40" s="47"/>
      <c r="E40" s="48">
        <v>5152196247</v>
      </c>
      <c r="F40" s="49">
        <v>7671257003</v>
      </c>
      <c r="G40" s="49">
        <v>5322480821</v>
      </c>
      <c r="H40" s="49">
        <v>6065085977</v>
      </c>
      <c r="I40" s="49">
        <v>5570811138</v>
      </c>
      <c r="J40" s="49">
        <v>5570811138</v>
      </c>
      <c r="K40" s="49">
        <v>5637069414</v>
      </c>
      <c r="L40" s="49">
        <v>4953833970</v>
      </c>
      <c r="M40" s="49">
        <v>5494382922</v>
      </c>
      <c r="N40" s="49">
        <v>5494382922</v>
      </c>
      <c r="O40" s="49">
        <v>6308161374</v>
      </c>
      <c r="P40" s="49">
        <v>7280799277</v>
      </c>
      <c r="Q40" s="49">
        <v>8873276352</v>
      </c>
      <c r="R40" s="49">
        <v>8873276352</v>
      </c>
      <c r="S40" s="49"/>
      <c r="T40" s="49"/>
      <c r="U40" s="49"/>
      <c r="V40" s="49"/>
      <c r="W40" s="49">
        <v>8873276352</v>
      </c>
      <c r="X40" s="49">
        <v>9664892585</v>
      </c>
      <c r="Y40" s="49">
        <v>-791616233</v>
      </c>
      <c r="Z40" s="50">
        <v>-8.19</v>
      </c>
      <c r="AA40" s="51">
        <v>7671257003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51010061</v>
      </c>
      <c r="D6" s="21"/>
      <c r="E6" s="22">
        <v>54382572</v>
      </c>
      <c r="F6" s="23">
        <v>53930191</v>
      </c>
      <c r="G6" s="23">
        <v>2547623</v>
      </c>
      <c r="H6" s="23">
        <v>6928936</v>
      </c>
      <c r="I6" s="23">
        <v>7694816</v>
      </c>
      <c r="J6" s="23">
        <v>17171375</v>
      </c>
      <c r="K6" s="23">
        <v>4438841</v>
      </c>
      <c r="L6" s="23">
        <v>3919900</v>
      </c>
      <c r="M6" s="23">
        <v>3655067</v>
      </c>
      <c r="N6" s="23">
        <v>12013808</v>
      </c>
      <c r="O6" s="23">
        <v>3713370</v>
      </c>
      <c r="P6" s="23">
        <v>3713493</v>
      </c>
      <c r="Q6" s="23">
        <v>3849291</v>
      </c>
      <c r="R6" s="23">
        <v>11276154</v>
      </c>
      <c r="S6" s="23"/>
      <c r="T6" s="23"/>
      <c r="U6" s="23"/>
      <c r="V6" s="23"/>
      <c r="W6" s="23">
        <v>40461337</v>
      </c>
      <c r="X6" s="23">
        <v>40786929</v>
      </c>
      <c r="Y6" s="23">
        <v>-325592</v>
      </c>
      <c r="Z6" s="24">
        <v>-0.8</v>
      </c>
      <c r="AA6" s="25">
        <v>53930191</v>
      </c>
    </row>
    <row r="7" spans="1:27" ht="12.75">
      <c r="A7" s="26" t="s">
        <v>34</v>
      </c>
      <c r="B7" s="20"/>
      <c r="C7" s="21">
        <v>139376722</v>
      </c>
      <c r="D7" s="21"/>
      <c r="E7" s="22">
        <v>148025448</v>
      </c>
      <c r="F7" s="23">
        <v>151061038</v>
      </c>
      <c r="G7" s="23">
        <v>10922313</v>
      </c>
      <c r="H7" s="23">
        <v>14650503</v>
      </c>
      <c r="I7" s="23">
        <v>13902101</v>
      </c>
      <c r="J7" s="23">
        <v>39474917</v>
      </c>
      <c r="K7" s="23">
        <v>12318447</v>
      </c>
      <c r="L7" s="23">
        <v>13861290</v>
      </c>
      <c r="M7" s="23">
        <v>11910404</v>
      </c>
      <c r="N7" s="23">
        <v>38090141</v>
      </c>
      <c r="O7" s="23">
        <v>15020217</v>
      </c>
      <c r="P7" s="23">
        <v>13346337</v>
      </c>
      <c r="Q7" s="23">
        <v>14371153</v>
      </c>
      <c r="R7" s="23">
        <v>42737707</v>
      </c>
      <c r="S7" s="23"/>
      <c r="T7" s="23"/>
      <c r="U7" s="23"/>
      <c r="V7" s="23"/>
      <c r="W7" s="23">
        <v>120302765</v>
      </c>
      <c r="X7" s="23">
        <v>111019086</v>
      </c>
      <c r="Y7" s="23">
        <v>9283679</v>
      </c>
      <c r="Z7" s="24">
        <v>8.36</v>
      </c>
      <c r="AA7" s="25">
        <v>151061038</v>
      </c>
    </row>
    <row r="8" spans="1:27" ht="12.75">
      <c r="A8" s="26" t="s">
        <v>35</v>
      </c>
      <c r="B8" s="20"/>
      <c r="C8" s="21">
        <v>9701781</v>
      </c>
      <c r="D8" s="21"/>
      <c r="E8" s="22">
        <v>11467596</v>
      </c>
      <c r="F8" s="23">
        <v>12794427</v>
      </c>
      <c r="G8" s="23">
        <v>3403260</v>
      </c>
      <c r="H8" s="23">
        <v>1261465</v>
      </c>
      <c r="I8" s="23">
        <v>3964395</v>
      </c>
      <c r="J8" s="23">
        <v>8629120</v>
      </c>
      <c r="K8" s="23">
        <v>2967910</v>
      </c>
      <c r="L8" s="23">
        <v>3142071</v>
      </c>
      <c r="M8" s="23">
        <v>3158614</v>
      </c>
      <c r="N8" s="23">
        <v>9268595</v>
      </c>
      <c r="O8" s="23">
        <v>7452188</v>
      </c>
      <c r="P8" s="23">
        <v>5927870</v>
      </c>
      <c r="Q8" s="23">
        <v>35601056</v>
      </c>
      <c r="R8" s="23">
        <v>48981114</v>
      </c>
      <c r="S8" s="23"/>
      <c r="T8" s="23"/>
      <c r="U8" s="23"/>
      <c r="V8" s="23"/>
      <c r="W8" s="23">
        <v>66878829</v>
      </c>
      <c r="X8" s="23">
        <v>9169569</v>
      </c>
      <c r="Y8" s="23">
        <v>57709260</v>
      </c>
      <c r="Z8" s="24">
        <v>629.36</v>
      </c>
      <c r="AA8" s="25">
        <v>12794427</v>
      </c>
    </row>
    <row r="9" spans="1:27" ht="12.75">
      <c r="A9" s="26" t="s">
        <v>36</v>
      </c>
      <c r="B9" s="20"/>
      <c r="C9" s="21">
        <v>74498788</v>
      </c>
      <c r="D9" s="21"/>
      <c r="E9" s="22">
        <v>67211004</v>
      </c>
      <c r="F9" s="23">
        <v>66708084</v>
      </c>
      <c r="G9" s="23">
        <v>13892000</v>
      </c>
      <c r="H9" s="23">
        <v>3897000</v>
      </c>
      <c r="I9" s="23"/>
      <c r="J9" s="23">
        <v>17789000</v>
      </c>
      <c r="K9" s="23">
        <v>2914597</v>
      </c>
      <c r="L9" s="23">
        <v>1201000</v>
      </c>
      <c r="M9" s="23">
        <v>11092000</v>
      </c>
      <c r="N9" s="23">
        <v>15207597</v>
      </c>
      <c r="O9" s="23">
        <v>4724122</v>
      </c>
      <c r="P9" s="23">
        <v>1582000</v>
      </c>
      <c r="Q9" s="23">
        <v>11874206</v>
      </c>
      <c r="R9" s="23">
        <v>18180328</v>
      </c>
      <c r="S9" s="23"/>
      <c r="T9" s="23"/>
      <c r="U9" s="23"/>
      <c r="V9" s="23"/>
      <c r="W9" s="23">
        <v>51176925</v>
      </c>
      <c r="X9" s="23">
        <v>50031063</v>
      </c>
      <c r="Y9" s="23">
        <v>1145862</v>
      </c>
      <c r="Z9" s="24">
        <v>2.29</v>
      </c>
      <c r="AA9" s="25">
        <v>66708084</v>
      </c>
    </row>
    <row r="10" spans="1:27" ht="12.75">
      <c r="A10" s="26" t="s">
        <v>37</v>
      </c>
      <c r="B10" s="20"/>
      <c r="C10" s="21">
        <v>19303030</v>
      </c>
      <c r="D10" s="21"/>
      <c r="E10" s="22">
        <v>15044004</v>
      </c>
      <c r="F10" s="23">
        <v>11576916</v>
      </c>
      <c r="G10" s="23"/>
      <c r="H10" s="23">
        <v>750000</v>
      </c>
      <c r="I10" s="23">
        <v>2363000</v>
      </c>
      <c r="J10" s="23">
        <v>3113000</v>
      </c>
      <c r="K10" s="23"/>
      <c r="L10" s="23">
        <v>1000000</v>
      </c>
      <c r="M10" s="23">
        <v>4904000</v>
      </c>
      <c r="N10" s="23">
        <v>5904000</v>
      </c>
      <c r="O10" s="23"/>
      <c r="P10" s="23"/>
      <c r="Q10" s="23">
        <v>2617000</v>
      </c>
      <c r="R10" s="23">
        <v>2617000</v>
      </c>
      <c r="S10" s="23"/>
      <c r="T10" s="23"/>
      <c r="U10" s="23"/>
      <c r="V10" s="23"/>
      <c r="W10" s="23">
        <v>11634000</v>
      </c>
      <c r="X10" s="23">
        <v>8682687</v>
      </c>
      <c r="Y10" s="23">
        <v>2951313</v>
      </c>
      <c r="Z10" s="24">
        <v>33.99</v>
      </c>
      <c r="AA10" s="25">
        <v>11576916</v>
      </c>
    </row>
    <row r="11" spans="1:27" ht="12.75">
      <c r="A11" s="26" t="s">
        <v>38</v>
      </c>
      <c r="B11" s="20"/>
      <c r="C11" s="21">
        <v>4296966</v>
      </c>
      <c r="D11" s="21"/>
      <c r="E11" s="22">
        <v>7440000</v>
      </c>
      <c r="F11" s="23">
        <v>8388000</v>
      </c>
      <c r="G11" s="23">
        <v>365949</v>
      </c>
      <c r="H11" s="23">
        <v>393761</v>
      </c>
      <c r="I11" s="23">
        <v>282540</v>
      </c>
      <c r="J11" s="23">
        <v>1042250</v>
      </c>
      <c r="K11" s="23">
        <v>194973</v>
      </c>
      <c r="L11" s="23">
        <v>205049</v>
      </c>
      <c r="M11" s="23">
        <v>235071</v>
      </c>
      <c r="N11" s="23">
        <v>635093</v>
      </c>
      <c r="O11" s="23">
        <v>245591</v>
      </c>
      <c r="P11" s="23">
        <v>257555</v>
      </c>
      <c r="Q11" s="23">
        <v>185968</v>
      </c>
      <c r="R11" s="23">
        <v>689114</v>
      </c>
      <c r="S11" s="23"/>
      <c r="T11" s="23"/>
      <c r="U11" s="23"/>
      <c r="V11" s="23"/>
      <c r="W11" s="23">
        <v>2366457</v>
      </c>
      <c r="X11" s="23">
        <v>5580000</v>
      </c>
      <c r="Y11" s="23">
        <v>-3213543</v>
      </c>
      <c r="Z11" s="24">
        <v>-57.59</v>
      </c>
      <c r="AA11" s="25">
        <v>8388000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-242204393</v>
      </c>
      <c r="D14" s="21"/>
      <c r="E14" s="22">
        <v>-259930272</v>
      </c>
      <c r="F14" s="23">
        <v>-268331132</v>
      </c>
      <c r="G14" s="23">
        <v>-36554477</v>
      </c>
      <c r="H14" s="23">
        <v>-12964020</v>
      </c>
      <c r="I14" s="23">
        <v>-66253298</v>
      </c>
      <c r="J14" s="23">
        <v>-115771795</v>
      </c>
      <c r="K14" s="23">
        <v>-15042149</v>
      </c>
      <c r="L14" s="23">
        <v>-25508019</v>
      </c>
      <c r="M14" s="23">
        <v>-30151022</v>
      </c>
      <c r="N14" s="23">
        <v>-70701190</v>
      </c>
      <c r="O14" s="23">
        <v>-14135170</v>
      </c>
      <c r="P14" s="23">
        <v>-24037701</v>
      </c>
      <c r="Q14" s="23">
        <v>-72688781</v>
      </c>
      <c r="R14" s="23">
        <v>-110861652</v>
      </c>
      <c r="S14" s="23"/>
      <c r="T14" s="23"/>
      <c r="U14" s="23"/>
      <c r="V14" s="23"/>
      <c r="W14" s="23">
        <v>-297334637</v>
      </c>
      <c r="X14" s="23">
        <v>-199473442</v>
      </c>
      <c r="Y14" s="23">
        <v>-97861195</v>
      </c>
      <c r="Z14" s="24">
        <v>49.06</v>
      </c>
      <c r="AA14" s="25">
        <v>-268331132</v>
      </c>
    </row>
    <row r="15" spans="1:27" ht="12.75">
      <c r="A15" s="26" t="s">
        <v>42</v>
      </c>
      <c r="B15" s="20"/>
      <c r="C15" s="21">
        <v>-5798289</v>
      </c>
      <c r="D15" s="21"/>
      <c r="E15" s="22">
        <v>-12213576</v>
      </c>
      <c r="F15" s="23">
        <v>-5897000</v>
      </c>
      <c r="G15" s="23"/>
      <c r="H15" s="23"/>
      <c r="I15" s="23"/>
      <c r="J15" s="23"/>
      <c r="K15" s="23"/>
      <c r="L15" s="23"/>
      <c r="M15" s="23">
        <v>-2542216</v>
      </c>
      <c r="N15" s="23">
        <v>-2542216</v>
      </c>
      <c r="O15" s="23"/>
      <c r="P15" s="23"/>
      <c r="Q15" s="23"/>
      <c r="R15" s="23"/>
      <c r="S15" s="23"/>
      <c r="T15" s="23"/>
      <c r="U15" s="23"/>
      <c r="V15" s="23"/>
      <c r="W15" s="23">
        <v>-2542216</v>
      </c>
      <c r="X15" s="23">
        <v>-3787752</v>
      </c>
      <c r="Y15" s="23">
        <v>1245536</v>
      </c>
      <c r="Z15" s="24">
        <v>-32.88</v>
      </c>
      <c r="AA15" s="25">
        <v>-5897000</v>
      </c>
    </row>
    <row r="16" spans="1:27" ht="12.75">
      <c r="A16" s="26" t="s">
        <v>43</v>
      </c>
      <c r="B16" s="20"/>
      <c r="C16" s="21">
        <v>-3214250</v>
      </c>
      <c r="D16" s="21"/>
      <c r="E16" s="22">
        <v>-3560904</v>
      </c>
      <c r="F16" s="23">
        <v>-3560904</v>
      </c>
      <c r="G16" s="23">
        <v>-31535</v>
      </c>
      <c r="H16" s="23">
        <v>-501780</v>
      </c>
      <c r="I16" s="23">
        <v>-154230</v>
      </c>
      <c r="J16" s="23">
        <v>-687545</v>
      </c>
      <c r="K16" s="23">
        <v>-46375</v>
      </c>
      <c r="L16" s="23">
        <v>-640015</v>
      </c>
      <c r="M16" s="23">
        <v>-13780</v>
      </c>
      <c r="N16" s="23">
        <v>-700170</v>
      </c>
      <c r="O16" s="23">
        <v>-31535</v>
      </c>
      <c r="P16" s="23">
        <v>-1284398</v>
      </c>
      <c r="Q16" s="23">
        <v>-85488</v>
      </c>
      <c r="R16" s="23">
        <v>-1401421</v>
      </c>
      <c r="S16" s="23"/>
      <c r="T16" s="23"/>
      <c r="U16" s="23"/>
      <c r="V16" s="23"/>
      <c r="W16" s="23">
        <v>-2789136</v>
      </c>
      <c r="X16" s="23">
        <v>-2670678</v>
      </c>
      <c r="Y16" s="23">
        <v>-118458</v>
      </c>
      <c r="Z16" s="24">
        <v>4.44</v>
      </c>
      <c r="AA16" s="25">
        <v>-3560904</v>
      </c>
    </row>
    <row r="17" spans="1:27" ht="12.75">
      <c r="A17" s="27" t="s">
        <v>44</v>
      </c>
      <c r="B17" s="28"/>
      <c r="C17" s="29">
        <f aca="true" t="shared" si="0" ref="C17:Y17">SUM(C6:C16)</f>
        <v>46970416</v>
      </c>
      <c r="D17" s="29">
        <f>SUM(D6:D16)</f>
        <v>0</v>
      </c>
      <c r="E17" s="30">
        <f t="shared" si="0"/>
        <v>27865872</v>
      </c>
      <c r="F17" s="31">
        <f t="shared" si="0"/>
        <v>26669620</v>
      </c>
      <c r="G17" s="31">
        <f t="shared" si="0"/>
        <v>-5454867</v>
      </c>
      <c r="H17" s="31">
        <f t="shared" si="0"/>
        <v>14415865</v>
      </c>
      <c r="I17" s="31">
        <f t="shared" si="0"/>
        <v>-38200676</v>
      </c>
      <c r="J17" s="31">
        <f t="shared" si="0"/>
        <v>-29239678</v>
      </c>
      <c r="K17" s="31">
        <f t="shared" si="0"/>
        <v>7746244</v>
      </c>
      <c r="L17" s="31">
        <f t="shared" si="0"/>
        <v>-2818724</v>
      </c>
      <c r="M17" s="31">
        <f t="shared" si="0"/>
        <v>2248138</v>
      </c>
      <c r="N17" s="31">
        <f t="shared" si="0"/>
        <v>7175658</v>
      </c>
      <c r="O17" s="31">
        <f t="shared" si="0"/>
        <v>16988783</v>
      </c>
      <c r="P17" s="31">
        <f t="shared" si="0"/>
        <v>-494844</v>
      </c>
      <c r="Q17" s="31">
        <f t="shared" si="0"/>
        <v>-4275595</v>
      </c>
      <c r="R17" s="31">
        <f t="shared" si="0"/>
        <v>12218344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-9845676</v>
      </c>
      <c r="X17" s="31">
        <f t="shared" si="0"/>
        <v>19337462</v>
      </c>
      <c r="Y17" s="31">
        <f t="shared" si="0"/>
        <v>-29183138</v>
      </c>
      <c r="Z17" s="32">
        <f>+IF(X17&lt;&gt;0,+(Y17/X17)*100,0)</f>
        <v>-150.91503735081676</v>
      </c>
      <c r="AA17" s="33">
        <f>SUM(AA6:AA16)</f>
        <v>26669620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105263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>
        <v>-367152</v>
      </c>
      <c r="F23" s="23">
        <v>86424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>
        <v>64818</v>
      </c>
      <c r="Y23" s="40">
        <v>-64818</v>
      </c>
      <c r="Z23" s="41">
        <v>-100</v>
      </c>
      <c r="AA23" s="42">
        <v>86424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>
        <v>65186</v>
      </c>
      <c r="I24" s="23">
        <v>30000000</v>
      </c>
      <c r="J24" s="23">
        <v>30065186</v>
      </c>
      <c r="K24" s="23"/>
      <c r="L24" s="23">
        <v>687142</v>
      </c>
      <c r="M24" s="23">
        <v>248653</v>
      </c>
      <c r="N24" s="23">
        <v>935795</v>
      </c>
      <c r="O24" s="23"/>
      <c r="P24" s="23">
        <v>473785</v>
      </c>
      <c r="Q24" s="23">
        <v>19079779</v>
      </c>
      <c r="R24" s="23">
        <v>19553564</v>
      </c>
      <c r="S24" s="23"/>
      <c r="T24" s="23"/>
      <c r="U24" s="23"/>
      <c r="V24" s="23"/>
      <c r="W24" s="23">
        <v>50554545</v>
      </c>
      <c r="X24" s="23"/>
      <c r="Y24" s="23">
        <v>50554545</v>
      </c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-32221246</v>
      </c>
      <c r="D26" s="21"/>
      <c r="E26" s="22">
        <v>-32478000</v>
      </c>
      <c r="F26" s="23">
        <v>-29144328</v>
      </c>
      <c r="G26" s="23">
        <v>-354428</v>
      </c>
      <c r="H26" s="23">
        <v>-100748</v>
      </c>
      <c r="I26" s="23">
        <v>-1754577</v>
      </c>
      <c r="J26" s="23">
        <v>-2209753</v>
      </c>
      <c r="K26" s="23">
        <v>-2490674</v>
      </c>
      <c r="L26" s="23">
        <v>-1808641</v>
      </c>
      <c r="M26" s="23">
        <v>-1896454</v>
      </c>
      <c r="N26" s="23">
        <v>-6195769</v>
      </c>
      <c r="O26" s="23">
        <v>-1517060</v>
      </c>
      <c r="P26" s="23">
        <v>-1968264</v>
      </c>
      <c r="Q26" s="23">
        <v>-612455</v>
      </c>
      <c r="R26" s="23">
        <v>-4097779</v>
      </c>
      <c r="S26" s="23"/>
      <c r="T26" s="23"/>
      <c r="U26" s="23"/>
      <c r="V26" s="23"/>
      <c r="W26" s="23">
        <v>-12503301</v>
      </c>
      <c r="X26" s="23">
        <v>-21858246</v>
      </c>
      <c r="Y26" s="23">
        <v>9354945</v>
      </c>
      <c r="Z26" s="24">
        <v>-42.8</v>
      </c>
      <c r="AA26" s="25">
        <v>-29144328</v>
      </c>
    </row>
    <row r="27" spans="1:27" ht="12.75">
      <c r="A27" s="27" t="s">
        <v>51</v>
      </c>
      <c r="B27" s="28"/>
      <c r="C27" s="29">
        <f aca="true" t="shared" si="1" ref="C27:Y27">SUM(C21:C26)</f>
        <v>-32115983</v>
      </c>
      <c r="D27" s="29">
        <f>SUM(D21:D26)</f>
        <v>0</v>
      </c>
      <c r="E27" s="30">
        <f t="shared" si="1"/>
        <v>-32845152</v>
      </c>
      <c r="F27" s="31">
        <f t="shared" si="1"/>
        <v>-29057904</v>
      </c>
      <c r="G27" s="31">
        <f t="shared" si="1"/>
        <v>-354428</v>
      </c>
      <c r="H27" s="31">
        <f t="shared" si="1"/>
        <v>-35562</v>
      </c>
      <c r="I27" s="31">
        <f t="shared" si="1"/>
        <v>28245423</v>
      </c>
      <c r="J27" s="31">
        <f t="shared" si="1"/>
        <v>27855433</v>
      </c>
      <c r="K27" s="31">
        <f t="shared" si="1"/>
        <v>-2490674</v>
      </c>
      <c r="L27" s="31">
        <f t="shared" si="1"/>
        <v>-1121499</v>
      </c>
      <c r="M27" s="31">
        <f t="shared" si="1"/>
        <v>-1647801</v>
      </c>
      <c r="N27" s="31">
        <f t="shared" si="1"/>
        <v>-5259974</v>
      </c>
      <c r="O27" s="31">
        <f t="shared" si="1"/>
        <v>-1517060</v>
      </c>
      <c r="P27" s="31">
        <f t="shared" si="1"/>
        <v>-1494479</v>
      </c>
      <c r="Q27" s="31">
        <f t="shared" si="1"/>
        <v>18467324</v>
      </c>
      <c r="R27" s="31">
        <f t="shared" si="1"/>
        <v>15455785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38051244</v>
      </c>
      <c r="X27" s="31">
        <f t="shared" si="1"/>
        <v>-21793428</v>
      </c>
      <c r="Y27" s="31">
        <f t="shared" si="1"/>
        <v>59844672</v>
      </c>
      <c r="Z27" s="32">
        <f>+IF(X27&lt;&gt;0,+(Y27/X27)*100,0)</f>
        <v>-274.5996270068206</v>
      </c>
      <c r="AA27" s="33">
        <f>SUM(AA21:AA26)</f>
        <v>-29057904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6130000</v>
      </c>
      <c r="D32" s="21"/>
      <c r="E32" s="22">
        <v>6750000</v>
      </c>
      <c r="F32" s="23">
        <v>6750000</v>
      </c>
      <c r="G32" s="23"/>
      <c r="H32" s="23"/>
      <c r="I32" s="23">
        <v>430000</v>
      </c>
      <c r="J32" s="23">
        <v>430000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>
        <v>430000</v>
      </c>
      <c r="X32" s="23">
        <v>5062500</v>
      </c>
      <c r="Y32" s="23">
        <v>-4632500</v>
      </c>
      <c r="Z32" s="24">
        <v>-91.51</v>
      </c>
      <c r="AA32" s="25">
        <v>6750000</v>
      </c>
    </row>
    <row r="33" spans="1:27" ht="12.75">
      <c r="A33" s="26" t="s">
        <v>55</v>
      </c>
      <c r="B33" s="20"/>
      <c r="C33" s="21">
        <v>276434</v>
      </c>
      <c r="D33" s="21"/>
      <c r="E33" s="22">
        <v>123216</v>
      </c>
      <c r="F33" s="23">
        <v>50765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>
        <v>30400</v>
      </c>
      <c r="Y33" s="23">
        <v>-30400</v>
      </c>
      <c r="Z33" s="24">
        <v>-100</v>
      </c>
      <c r="AA33" s="25">
        <v>50765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-3945374</v>
      </c>
      <c r="D35" s="21"/>
      <c r="E35" s="22">
        <v>-3822816</v>
      </c>
      <c r="F35" s="23">
        <v>-3651398</v>
      </c>
      <c r="G35" s="23"/>
      <c r="H35" s="23">
        <v>-430000</v>
      </c>
      <c r="I35" s="23">
        <v>-341802</v>
      </c>
      <c r="J35" s="23">
        <v>-771802</v>
      </c>
      <c r="K35" s="23"/>
      <c r="L35" s="23"/>
      <c r="M35" s="23">
        <v>-1536597</v>
      </c>
      <c r="N35" s="23">
        <v>-1536597</v>
      </c>
      <c r="O35" s="23"/>
      <c r="P35" s="23"/>
      <c r="Q35" s="23">
        <v>-94463</v>
      </c>
      <c r="R35" s="23">
        <v>-94463</v>
      </c>
      <c r="S35" s="23"/>
      <c r="T35" s="23"/>
      <c r="U35" s="23"/>
      <c r="V35" s="23"/>
      <c r="W35" s="23">
        <v>-2402862</v>
      </c>
      <c r="X35" s="23">
        <v>-2867112</v>
      </c>
      <c r="Y35" s="23">
        <v>464250</v>
      </c>
      <c r="Z35" s="24">
        <v>-16.19</v>
      </c>
      <c r="AA35" s="25">
        <v>-3651398</v>
      </c>
    </row>
    <row r="36" spans="1:27" ht="12.75">
      <c r="A36" s="27" t="s">
        <v>57</v>
      </c>
      <c r="B36" s="28"/>
      <c r="C36" s="29">
        <f aca="true" t="shared" si="2" ref="C36:Y36">SUM(C31:C35)</f>
        <v>2461060</v>
      </c>
      <c r="D36" s="29">
        <f>SUM(D31:D35)</f>
        <v>0</v>
      </c>
      <c r="E36" s="30">
        <f t="shared" si="2"/>
        <v>3050400</v>
      </c>
      <c r="F36" s="31">
        <f t="shared" si="2"/>
        <v>3149367</v>
      </c>
      <c r="G36" s="31">
        <f t="shared" si="2"/>
        <v>0</v>
      </c>
      <c r="H36" s="31">
        <f t="shared" si="2"/>
        <v>-430000</v>
      </c>
      <c r="I36" s="31">
        <f t="shared" si="2"/>
        <v>88198</v>
      </c>
      <c r="J36" s="31">
        <f t="shared" si="2"/>
        <v>-341802</v>
      </c>
      <c r="K36" s="31">
        <f t="shared" si="2"/>
        <v>0</v>
      </c>
      <c r="L36" s="31">
        <f t="shared" si="2"/>
        <v>0</v>
      </c>
      <c r="M36" s="31">
        <f t="shared" si="2"/>
        <v>-1536597</v>
      </c>
      <c r="N36" s="31">
        <f t="shared" si="2"/>
        <v>-1536597</v>
      </c>
      <c r="O36" s="31">
        <f t="shared" si="2"/>
        <v>0</v>
      </c>
      <c r="P36" s="31">
        <f t="shared" si="2"/>
        <v>0</v>
      </c>
      <c r="Q36" s="31">
        <f t="shared" si="2"/>
        <v>-94463</v>
      </c>
      <c r="R36" s="31">
        <f t="shared" si="2"/>
        <v>-94463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-1972862</v>
      </c>
      <c r="X36" s="31">
        <f t="shared" si="2"/>
        <v>2225788</v>
      </c>
      <c r="Y36" s="31">
        <f t="shared" si="2"/>
        <v>-4198650</v>
      </c>
      <c r="Z36" s="32">
        <f>+IF(X36&lt;&gt;0,+(Y36/X36)*100,0)</f>
        <v>-188.63656376977502</v>
      </c>
      <c r="AA36" s="33">
        <f>SUM(AA31:AA35)</f>
        <v>3149367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17315493</v>
      </c>
      <c r="D38" s="35">
        <f>+D17+D27+D36</f>
        <v>0</v>
      </c>
      <c r="E38" s="36">
        <f t="shared" si="3"/>
        <v>-1928880</v>
      </c>
      <c r="F38" s="37">
        <f t="shared" si="3"/>
        <v>761083</v>
      </c>
      <c r="G38" s="37">
        <f t="shared" si="3"/>
        <v>-5809295</v>
      </c>
      <c r="H38" s="37">
        <f t="shared" si="3"/>
        <v>13950303</v>
      </c>
      <c r="I38" s="37">
        <f t="shared" si="3"/>
        <v>-9867055</v>
      </c>
      <c r="J38" s="37">
        <f t="shared" si="3"/>
        <v>-1726047</v>
      </c>
      <c r="K38" s="37">
        <f t="shared" si="3"/>
        <v>5255570</v>
      </c>
      <c r="L38" s="37">
        <f t="shared" si="3"/>
        <v>-3940223</v>
      </c>
      <c r="M38" s="37">
        <f t="shared" si="3"/>
        <v>-936260</v>
      </c>
      <c r="N38" s="37">
        <f t="shared" si="3"/>
        <v>379087</v>
      </c>
      <c r="O38" s="37">
        <f t="shared" si="3"/>
        <v>15471723</v>
      </c>
      <c r="P38" s="37">
        <f t="shared" si="3"/>
        <v>-1989323</v>
      </c>
      <c r="Q38" s="37">
        <f t="shared" si="3"/>
        <v>14097266</v>
      </c>
      <c r="R38" s="37">
        <f t="shared" si="3"/>
        <v>27579666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26232706</v>
      </c>
      <c r="X38" s="37">
        <f t="shared" si="3"/>
        <v>-230178</v>
      </c>
      <c r="Y38" s="37">
        <f t="shared" si="3"/>
        <v>26462884</v>
      </c>
      <c r="Z38" s="38">
        <f>+IF(X38&lt;&gt;0,+(Y38/X38)*100,0)</f>
        <v>-11496.704289723606</v>
      </c>
      <c r="AA38" s="39">
        <f>+AA17+AA27+AA36</f>
        <v>761083</v>
      </c>
    </row>
    <row r="39" spans="1:27" ht="12.75">
      <c r="A39" s="26" t="s">
        <v>59</v>
      </c>
      <c r="B39" s="20"/>
      <c r="C39" s="35">
        <v>48344026</v>
      </c>
      <c r="D39" s="35"/>
      <c r="E39" s="36">
        <v>70110214</v>
      </c>
      <c r="F39" s="37">
        <v>65659520</v>
      </c>
      <c r="G39" s="37">
        <v>65659519</v>
      </c>
      <c r="H39" s="37">
        <v>59850224</v>
      </c>
      <c r="I39" s="37">
        <v>73800527</v>
      </c>
      <c r="J39" s="37">
        <v>65659519</v>
      </c>
      <c r="K39" s="37">
        <v>63933472</v>
      </c>
      <c r="L39" s="37">
        <v>69189042</v>
      </c>
      <c r="M39" s="37">
        <v>65248819</v>
      </c>
      <c r="N39" s="37">
        <v>63933472</v>
      </c>
      <c r="O39" s="37">
        <v>64312559</v>
      </c>
      <c r="P39" s="37">
        <v>79784282</v>
      </c>
      <c r="Q39" s="37">
        <v>77794959</v>
      </c>
      <c r="R39" s="37">
        <v>64312559</v>
      </c>
      <c r="S39" s="37"/>
      <c r="T39" s="37"/>
      <c r="U39" s="37"/>
      <c r="V39" s="37"/>
      <c r="W39" s="37">
        <v>65659519</v>
      </c>
      <c r="X39" s="37">
        <v>65659520</v>
      </c>
      <c r="Y39" s="37">
        <v>-1</v>
      </c>
      <c r="Z39" s="38"/>
      <c r="AA39" s="39">
        <v>65659520</v>
      </c>
    </row>
    <row r="40" spans="1:27" ht="12.75">
      <c r="A40" s="45" t="s">
        <v>60</v>
      </c>
      <c r="B40" s="46"/>
      <c r="C40" s="47">
        <v>65659519</v>
      </c>
      <c r="D40" s="47"/>
      <c r="E40" s="48">
        <v>68181335</v>
      </c>
      <c r="F40" s="49">
        <v>66420603</v>
      </c>
      <c r="G40" s="49">
        <v>59850224</v>
      </c>
      <c r="H40" s="49">
        <v>73800527</v>
      </c>
      <c r="I40" s="49">
        <v>63933472</v>
      </c>
      <c r="J40" s="49">
        <v>63933472</v>
      </c>
      <c r="K40" s="49">
        <v>69189042</v>
      </c>
      <c r="L40" s="49">
        <v>65248819</v>
      </c>
      <c r="M40" s="49">
        <v>64312559</v>
      </c>
      <c r="N40" s="49">
        <v>64312559</v>
      </c>
      <c r="O40" s="49">
        <v>79784282</v>
      </c>
      <c r="P40" s="49">
        <v>77794959</v>
      </c>
      <c r="Q40" s="49">
        <v>91892225</v>
      </c>
      <c r="R40" s="49">
        <v>91892225</v>
      </c>
      <c r="S40" s="49"/>
      <c r="T40" s="49"/>
      <c r="U40" s="49"/>
      <c r="V40" s="49"/>
      <c r="W40" s="49">
        <v>91892225</v>
      </c>
      <c r="X40" s="49">
        <v>65429342</v>
      </c>
      <c r="Y40" s="49">
        <v>26462883</v>
      </c>
      <c r="Z40" s="50">
        <v>40.44</v>
      </c>
      <c r="AA40" s="51">
        <v>66420603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172760054</v>
      </c>
      <c r="D6" s="21"/>
      <c r="E6" s="22">
        <v>178473606</v>
      </c>
      <c r="F6" s="23">
        <v>178473606</v>
      </c>
      <c r="G6" s="23">
        <v>9714991</v>
      </c>
      <c r="H6" s="23">
        <v>14087776</v>
      </c>
      <c r="I6" s="23">
        <v>12543544</v>
      </c>
      <c r="J6" s="23">
        <v>36346311</v>
      </c>
      <c r="K6" s="23">
        <v>16335306</v>
      </c>
      <c r="L6" s="23">
        <v>35444330</v>
      </c>
      <c r="M6" s="23">
        <v>18189352</v>
      </c>
      <c r="N6" s="23">
        <v>69968988</v>
      </c>
      <c r="O6" s="23">
        <v>14225684</v>
      </c>
      <c r="P6" s="23">
        <v>14440202</v>
      </c>
      <c r="Q6" s="23">
        <v>16719027</v>
      </c>
      <c r="R6" s="23">
        <v>45384913</v>
      </c>
      <c r="S6" s="23"/>
      <c r="T6" s="23"/>
      <c r="U6" s="23"/>
      <c r="V6" s="23"/>
      <c r="W6" s="23">
        <v>151700212</v>
      </c>
      <c r="X6" s="23">
        <v>141099306</v>
      </c>
      <c r="Y6" s="23">
        <v>10600906</v>
      </c>
      <c r="Z6" s="24">
        <v>7.51</v>
      </c>
      <c r="AA6" s="25">
        <v>178473606</v>
      </c>
    </row>
    <row r="7" spans="1:27" ht="12.75">
      <c r="A7" s="26" t="s">
        <v>34</v>
      </c>
      <c r="B7" s="20"/>
      <c r="C7" s="21">
        <v>469851545</v>
      </c>
      <c r="D7" s="21"/>
      <c r="E7" s="22">
        <v>514742884</v>
      </c>
      <c r="F7" s="23">
        <v>514742884</v>
      </c>
      <c r="G7" s="23">
        <v>41662603</v>
      </c>
      <c r="H7" s="23">
        <v>54033806</v>
      </c>
      <c r="I7" s="23">
        <v>60426465</v>
      </c>
      <c r="J7" s="23">
        <v>156122874</v>
      </c>
      <c r="K7" s="23">
        <v>-10489250</v>
      </c>
      <c r="L7" s="23">
        <v>43003536</v>
      </c>
      <c r="M7" s="23">
        <v>56119296</v>
      </c>
      <c r="N7" s="23">
        <v>88633582</v>
      </c>
      <c r="O7" s="23">
        <v>43635928</v>
      </c>
      <c r="P7" s="23">
        <v>42534848</v>
      </c>
      <c r="Q7" s="23">
        <v>50110183</v>
      </c>
      <c r="R7" s="23">
        <v>136280959</v>
      </c>
      <c r="S7" s="23"/>
      <c r="T7" s="23"/>
      <c r="U7" s="23"/>
      <c r="V7" s="23"/>
      <c r="W7" s="23">
        <v>381037415</v>
      </c>
      <c r="X7" s="23">
        <v>388235459</v>
      </c>
      <c r="Y7" s="23">
        <v>-7198044</v>
      </c>
      <c r="Z7" s="24">
        <v>-1.85</v>
      </c>
      <c r="AA7" s="25">
        <v>514742884</v>
      </c>
    </row>
    <row r="8" spans="1:27" ht="12.75">
      <c r="A8" s="26" t="s">
        <v>35</v>
      </c>
      <c r="B8" s="20"/>
      <c r="C8" s="21">
        <v>42205474</v>
      </c>
      <c r="D8" s="21"/>
      <c r="E8" s="22">
        <v>37613289</v>
      </c>
      <c r="F8" s="23">
        <v>37613289</v>
      </c>
      <c r="G8" s="23">
        <v>9052387</v>
      </c>
      <c r="H8" s="23">
        <v>12618969</v>
      </c>
      <c r="I8" s="23">
        <v>6409068</v>
      </c>
      <c r="J8" s="23">
        <v>28080424</v>
      </c>
      <c r="K8" s="23">
        <v>-16084245</v>
      </c>
      <c r="L8" s="23">
        <v>8156972</v>
      </c>
      <c r="M8" s="23">
        <v>7043781</v>
      </c>
      <c r="N8" s="23">
        <v>-883492</v>
      </c>
      <c r="O8" s="23">
        <v>5341805</v>
      </c>
      <c r="P8" s="23">
        <v>461</v>
      </c>
      <c r="Q8" s="23">
        <v>10194843</v>
      </c>
      <c r="R8" s="23">
        <v>15537109</v>
      </c>
      <c r="S8" s="23"/>
      <c r="T8" s="23"/>
      <c r="U8" s="23"/>
      <c r="V8" s="23"/>
      <c r="W8" s="23">
        <v>42734041</v>
      </c>
      <c r="X8" s="23">
        <v>28112118</v>
      </c>
      <c r="Y8" s="23">
        <v>14621923</v>
      </c>
      <c r="Z8" s="24">
        <v>52.01</v>
      </c>
      <c r="AA8" s="25">
        <v>37613289</v>
      </c>
    </row>
    <row r="9" spans="1:27" ht="12.75">
      <c r="A9" s="26" t="s">
        <v>36</v>
      </c>
      <c r="B9" s="20"/>
      <c r="C9" s="21">
        <v>95627817</v>
      </c>
      <c r="D9" s="21"/>
      <c r="E9" s="22">
        <v>109606280</v>
      </c>
      <c r="F9" s="23">
        <v>109886280</v>
      </c>
      <c r="G9" s="23">
        <v>29534260</v>
      </c>
      <c r="H9" s="23">
        <v>1229409</v>
      </c>
      <c r="I9" s="23">
        <v>1618770</v>
      </c>
      <c r="J9" s="23">
        <v>32382439</v>
      </c>
      <c r="K9" s="23">
        <v>858402</v>
      </c>
      <c r="L9" s="23">
        <v>4038874</v>
      </c>
      <c r="M9" s="23">
        <v>39271345</v>
      </c>
      <c r="N9" s="23">
        <v>44168621</v>
      </c>
      <c r="O9" s="23">
        <v>2114000</v>
      </c>
      <c r="P9" s="23">
        <v>547793</v>
      </c>
      <c r="Q9" s="23">
        <v>30288537</v>
      </c>
      <c r="R9" s="23">
        <v>32950330</v>
      </c>
      <c r="S9" s="23"/>
      <c r="T9" s="23"/>
      <c r="U9" s="23"/>
      <c r="V9" s="23"/>
      <c r="W9" s="23">
        <v>109501390</v>
      </c>
      <c r="X9" s="23">
        <v>108272984</v>
      </c>
      <c r="Y9" s="23">
        <v>1228406</v>
      </c>
      <c r="Z9" s="24">
        <v>1.13</v>
      </c>
      <c r="AA9" s="25">
        <v>109886280</v>
      </c>
    </row>
    <row r="10" spans="1:27" ht="12.75">
      <c r="A10" s="26" t="s">
        <v>37</v>
      </c>
      <c r="B10" s="20"/>
      <c r="C10" s="21">
        <v>91710588</v>
      </c>
      <c r="D10" s="21"/>
      <c r="E10" s="22">
        <v>31405400</v>
      </c>
      <c r="F10" s="23">
        <v>34955000</v>
      </c>
      <c r="G10" s="23">
        <v>4543658</v>
      </c>
      <c r="H10" s="23">
        <v>2000000</v>
      </c>
      <c r="I10" s="23">
        <v>1577688</v>
      </c>
      <c r="J10" s="23">
        <v>8121346</v>
      </c>
      <c r="K10" s="23">
        <v>4000000</v>
      </c>
      <c r="L10" s="23">
        <v>481004</v>
      </c>
      <c r="M10" s="23">
        <v>9761996</v>
      </c>
      <c r="N10" s="23">
        <v>14243000</v>
      </c>
      <c r="O10" s="23"/>
      <c r="P10" s="23">
        <v>5951529</v>
      </c>
      <c r="Q10" s="23">
        <v>7136829</v>
      </c>
      <c r="R10" s="23">
        <v>13088358</v>
      </c>
      <c r="S10" s="23"/>
      <c r="T10" s="23"/>
      <c r="U10" s="23"/>
      <c r="V10" s="23"/>
      <c r="W10" s="23">
        <v>35452704</v>
      </c>
      <c r="X10" s="23">
        <v>32905350</v>
      </c>
      <c r="Y10" s="23">
        <v>2547354</v>
      </c>
      <c r="Z10" s="24">
        <v>7.74</v>
      </c>
      <c r="AA10" s="25">
        <v>34955000</v>
      </c>
    </row>
    <row r="11" spans="1:27" ht="12.75">
      <c r="A11" s="26" t="s">
        <v>38</v>
      </c>
      <c r="B11" s="20"/>
      <c r="C11" s="21">
        <v>38832502</v>
      </c>
      <c r="D11" s="21"/>
      <c r="E11" s="22">
        <v>31351691</v>
      </c>
      <c r="F11" s="23">
        <v>31351691</v>
      </c>
      <c r="G11" s="23">
        <v>3688218</v>
      </c>
      <c r="H11" s="23">
        <v>2591502</v>
      </c>
      <c r="I11" s="23">
        <v>4362722</v>
      </c>
      <c r="J11" s="23">
        <v>10642442</v>
      </c>
      <c r="K11" s="23">
        <v>3418558</v>
      </c>
      <c r="L11" s="23">
        <v>3662290</v>
      </c>
      <c r="M11" s="23">
        <v>3751527</v>
      </c>
      <c r="N11" s="23">
        <v>10832375</v>
      </c>
      <c r="O11" s="23">
        <v>3867391</v>
      </c>
      <c r="P11" s="23">
        <v>3621849</v>
      </c>
      <c r="Q11" s="23">
        <v>3713077</v>
      </c>
      <c r="R11" s="23">
        <v>11202317</v>
      </c>
      <c r="S11" s="23"/>
      <c r="T11" s="23"/>
      <c r="U11" s="23"/>
      <c r="V11" s="23"/>
      <c r="W11" s="23">
        <v>32677134</v>
      </c>
      <c r="X11" s="23">
        <v>24941372</v>
      </c>
      <c r="Y11" s="23">
        <v>7735762</v>
      </c>
      <c r="Z11" s="24">
        <v>31.02</v>
      </c>
      <c r="AA11" s="25">
        <v>31351691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-699809789</v>
      </c>
      <c r="D14" s="21"/>
      <c r="E14" s="22">
        <v>-779739647</v>
      </c>
      <c r="F14" s="23">
        <v>-783559866</v>
      </c>
      <c r="G14" s="23">
        <v>-61081376</v>
      </c>
      <c r="H14" s="23">
        <v>-71285710</v>
      </c>
      <c r="I14" s="23">
        <v>-81317185</v>
      </c>
      <c r="J14" s="23">
        <v>-213684271</v>
      </c>
      <c r="K14" s="23">
        <v>19206291</v>
      </c>
      <c r="L14" s="23">
        <v>-96884715</v>
      </c>
      <c r="M14" s="23">
        <v>-93637816</v>
      </c>
      <c r="N14" s="23">
        <v>-171316240</v>
      </c>
      <c r="O14" s="23">
        <v>-56394074</v>
      </c>
      <c r="P14" s="23">
        <v>-45698168</v>
      </c>
      <c r="Q14" s="23">
        <v>-63120477</v>
      </c>
      <c r="R14" s="23">
        <v>-165212719</v>
      </c>
      <c r="S14" s="23"/>
      <c r="T14" s="23"/>
      <c r="U14" s="23"/>
      <c r="V14" s="23"/>
      <c r="W14" s="23">
        <v>-550213230</v>
      </c>
      <c r="X14" s="23">
        <v>-581688238</v>
      </c>
      <c r="Y14" s="23">
        <v>31475008</v>
      </c>
      <c r="Z14" s="24">
        <v>-5.41</v>
      </c>
      <c r="AA14" s="25">
        <v>-783559866</v>
      </c>
    </row>
    <row r="15" spans="1:27" ht="12.75">
      <c r="A15" s="26" t="s">
        <v>42</v>
      </c>
      <c r="B15" s="20"/>
      <c r="C15" s="21">
        <v>-4299660</v>
      </c>
      <c r="D15" s="21"/>
      <c r="E15" s="22">
        <v>-8579245</v>
      </c>
      <c r="F15" s="23">
        <v>-8579245</v>
      </c>
      <c r="G15" s="23"/>
      <c r="H15" s="23"/>
      <c r="I15" s="23"/>
      <c r="J15" s="23"/>
      <c r="K15" s="23"/>
      <c r="L15" s="23"/>
      <c r="M15" s="23">
        <v>-4330242</v>
      </c>
      <c r="N15" s="23">
        <v>-4330242</v>
      </c>
      <c r="O15" s="23"/>
      <c r="P15" s="23"/>
      <c r="Q15" s="23"/>
      <c r="R15" s="23"/>
      <c r="S15" s="23"/>
      <c r="T15" s="23"/>
      <c r="U15" s="23"/>
      <c r="V15" s="23"/>
      <c r="W15" s="23">
        <v>-4330242</v>
      </c>
      <c r="X15" s="23">
        <v>-4592544</v>
      </c>
      <c r="Y15" s="23">
        <v>262302</v>
      </c>
      <c r="Z15" s="24">
        <v>-5.71</v>
      </c>
      <c r="AA15" s="25">
        <v>-8579245</v>
      </c>
    </row>
    <row r="16" spans="1:27" ht="12.75">
      <c r="A16" s="26" t="s">
        <v>43</v>
      </c>
      <c r="B16" s="20"/>
      <c r="C16" s="21">
        <v>-2215130</v>
      </c>
      <c r="D16" s="21"/>
      <c r="E16" s="22">
        <v>-2215130</v>
      </c>
      <c r="F16" s="23">
        <v>-2638442</v>
      </c>
      <c r="G16" s="23">
        <v>-11409</v>
      </c>
      <c r="H16" s="23">
        <v>-4170</v>
      </c>
      <c r="I16" s="23">
        <v>-49319</v>
      </c>
      <c r="J16" s="23">
        <v>-64898</v>
      </c>
      <c r="K16" s="23">
        <v>-41011</v>
      </c>
      <c r="L16" s="23">
        <v>-767435</v>
      </c>
      <c r="M16" s="23">
        <v>-1096323</v>
      </c>
      <c r="N16" s="23">
        <v>-1904769</v>
      </c>
      <c r="O16" s="23">
        <v>219161</v>
      </c>
      <c r="P16" s="23">
        <v>-138370</v>
      </c>
      <c r="Q16" s="23">
        <v>-82097</v>
      </c>
      <c r="R16" s="23">
        <v>-1306</v>
      </c>
      <c r="S16" s="23"/>
      <c r="T16" s="23"/>
      <c r="U16" s="23"/>
      <c r="V16" s="23"/>
      <c r="W16" s="23">
        <v>-1970973</v>
      </c>
      <c r="X16" s="23">
        <v>-1547785</v>
      </c>
      <c r="Y16" s="23">
        <v>-423188</v>
      </c>
      <c r="Z16" s="24">
        <v>27.34</v>
      </c>
      <c r="AA16" s="25">
        <v>-2638442</v>
      </c>
    </row>
    <row r="17" spans="1:27" ht="12.75">
      <c r="A17" s="27" t="s">
        <v>44</v>
      </c>
      <c r="B17" s="28"/>
      <c r="C17" s="29">
        <f aca="true" t="shared" si="0" ref="C17:Y17">SUM(C6:C16)</f>
        <v>204663401</v>
      </c>
      <c r="D17" s="29">
        <f>SUM(D6:D16)</f>
        <v>0</v>
      </c>
      <c r="E17" s="30">
        <f t="shared" si="0"/>
        <v>112659128</v>
      </c>
      <c r="F17" s="31">
        <f t="shared" si="0"/>
        <v>112245197</v>
      </c>
      <c r="G17" s="31">
        <f t="shared" si="0"/>
        <v>37103332</v>
      </c>
      <c r="H17" s="31">
        <f t="shared" si="0"/>
        <v>15271582</v>
      </c>
      <c r="I17" s="31">
        <f t="shared" si="0"/>
        <v>5571753</v>
      </c>
      <c r="J17" s="31">
        <f t="shared" si="0"/>
        <v>57946667</v>
      </c>
      <c r="K17" s="31">
        <f t="shared" si="0"/>
        <v>17204051</v>
      </c>
      <c r="L17" s="31">
        <f t="shared" si="0"/>
        <v>-2865144</v>
      </c>
      <c r="M17" s="31">
        <f t="shared" si="0"/>
        <v>35072916</v>
      </c>
      <c r="N17" s="31">
        <f t="shared" si="0"/>
        <v>49411823</v>
      </c>
      <c r="O17" s="31">
        <f t="shared" si="0"/>
        <v>13009895</v>
      </c>
      <c r="P17" s="31">
        <f t="shared" si="0"/>
        <v>21260144</v>
      </c>
      <c r="Q17" s="31">
        <f t="shared" si="0"/>
        <v>54959922</v>
      </c>
      <c r="R17" s="31">
        <f t="shared" si="0"/>
        <v>89229961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196588451</v>
      </c>
      <c r="X17" s="31">
        <f t="shared" si="0"/>
        <v>135738022</v>
      </c>
      <c r="Y17" s="31">
        <f t="shared" si="0"/>
        <v>60850429</v>
      </c>
      <c r="Z17" s="32">
        <f>+IF(X17&lt;&gt;0,+(Y17/X17)*100,0)</f>
        <v>44.829317610065075</v>
      </c>
      <c r="AA17" s="33">
        <f>SUM(AA6:AA16)</f>
        <v>112245197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4859525</v>
      </c>
      <c r="D21" s="21"/>
      <c r="E21" s="22"/>
      <c r="F21" s="23"/>
      <c r="G21" s="40">
        <v>207</v>
      </c>
      <c r="H21" s="40">
        <v>150000</v>
      </c>
      <c r="I21" s="40"/>
      <c r="J21" s="23">
        <v>150207</v>
      </c>
      <c r="K21" s="40">
        <v>-207</v>
      </c>
      <c r="L21" s="40">
        <v>798000</v>
      </c>
      <c r="M21" s="23">
        <v>-268000</v>
      </c>
      <c r="N21" s="40">
        <v>529793</v>
      </c>
      <c r="O21" s="40"/>
      <c r="P21" s="40"/>
      <c r="Q21" s="23"/>
      <c r="R21" s="40"/>
      <c r="S21" s="40"/>
      <c r="T21" s="23"/>
      <c r="U21" s="40"/>
      <c r="V21" s="40"/>
      <c r="W21" s="40">
        <v>680000</v>
      </c>
      <c r="X21" s="23"/>
      <c r="Y21" s="40">
        <v>680000</v>
      </c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-112000000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-145807902</v>
      </c>
      <c r="D26" s="21"/>
      <c r="E26" s="22">
        <v>-198785638</v>
      </c>
      <c r="F26" s="23">
        <v>-238606266</v>
      </c>
      <c r="G26" s="23">
        <v>-11362032</v>
      </c>
      <c r="H26" s="23">
        <v>-4426416</v>
      </c>
      <c r="I26" s="23">
        <v>-7715582</v>
      </c>
      <c r="J26" s="23">
        <v>-23504030</v>
      </c>
      <c r="K26" s="23">
        <v>-1628414</v>
      </c>
      <c r="L26" s="23">
        <v>-15869035</v>
      </c>
      <c r="M26" s="23">
        <v>-22219252</v>
      </c>
      <c r="N26" s="23">
        <v>-39716701</v>
      </c>
      <c r="O26" s="23">
        <v>-1597728</v>
      </c>
      <c r="P26" s="23">
        <v>-8735653</v>
      </c>
      <c r="Q26" s="23">
        <v>-28054202</v>
      </c>
      <c r="R26" s="23">
        <v>-38387583</v>
      </c>
      <c r="S26" s="23"/>
      <c r="T26" s="23"/>
      <c r="U26" s="23"/>
      <c r="V26" s="23"/>
      <c r="W26" s="23">
        <v>-101608314</v>
      </c>
      <c r="X26" s="23">
        <v>-180331917</v>
      </c>
      <c r="Y26" s="23">
        <v>78723603</v>
      </c>
      <c r="Z26" s="24">
        <v>-43.65</v>
      </c>
      <c r="AA26" s="25">
        <v>-238606266</v>
      </c>
    </row>
    <row r="27" spans="1:27" ht="12.75">
      <c r="A27" s="27" t="s">
        <v>51</v>
      </c>
      <c r="B27" s="28"/>
      <c r="C27" s="29">
        <f aca="true" t="shared" si="1" ref="C27:Y27">SUM(C21:C26)</f>
        <v>-252948377</v>
      </c>
      <c r="D27" s="29">
        <f>SUM(D21:D26)</f>
        <v>0</v>
      </c>
      <c r="E27" s="30">
        <f t="shared" si="1"/>
        <v>-198785638</v>
      </c>
      <c r="F27" s="31">
        <f t="shared" si="1"/>
        <v>-238606266</v>
      </c>
      <c r="G27" s="31">
        <f t="shared" si="1"/>
        <v>-11361825</v>
      </c>
      <c r="H27" s="31">
        <f t="shared" si="1"/>
        <v>-4276416</v>
      </c>
      <c r="I27" s="31">
        <f t="shared" si="1"/>
        <v>-7715582</v>
      </c>
      <c r="J27" s="31">
        <f t="shared" si="1"/>
        <v>-23353823</v>
      </c>
      <c r="K27" s="31">
        <f t="shared" si="1"/>
        <v>-1628621</v>
      </c>
      <c r="L27" s="31">
        <f t="shared" si="1"/>
        <v>-15071035</v>
      </c>
      <c r="M27" s="31">
        <f t="shared" si="1"/>
        <v>-22487252</v>
      </c>
      <c r="N27" s="31">
        <f t="shared" si="1"/>
        <v>-39186908</v>
      </c>
      <c r="O27" s="31">
        <f t="shared" si="1"/>
        <v>-1597728</v>
      </c>
      <c r="P27" s="31">
        <f t="shared" si="1"/>
        <v>-8735653</v>
      </c>
      <c r="Q27" s="31">
        <f t="shared" si="1"/>
        <v>-28054202</v>
      </c>
      <c r="R27" s="31">
        <f t="shared" si="1"/>
        <v>-38387583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-100928314</v>
      </c>
      <c r="X27" s="31">
        <f t="shared" si="1"/>
        <v>-180331917</v>
      </c>
      <c r="Y27" s="31">
        <f t="shared" si="1"/>
        <v>79403603</v>
      </c>
      <c r="Z27" s="32">
        <f>+IF(X27&lt;&gt;0,+(Y27/X27)*100,0)</f>
        <v>-44.03191865364577</v>
      </c>
      <c r="AA27" s="33">
        <f>SUM(AA21:AA26)</f>
        <v>-238606266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47060000</v>
      </c>
      <c r="D32" s="21"/>
      <c r="E32" s="22">
        <v>58180000</v>
      </c>
      <c r="F32" s="23">
        <v>58180000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>
        <v>58180000</v>
      </c>
    </row>
    <row r="33" spans="1:27" ht="12.75">
      <c r="A33" s="26" t="s">
        <v>55</v>
      </c>
      <c r="B33" s="20"/>
      <c r="C33" s="21">
        <v>1868068</v>
      </c>
      <c r="D33" s="21"/>
      <c r="E33" s="22">
        <v>1500000</v>
      </c>
      <c r="F33" s="23">
        <v>1500000</v>
      </c>
      <c r="G33" s="23">
        <v>285988</v>
      </c>
      <c r="H33" s="40">
        <v>256006</v>
      </c>
      <c r="I33" s="40">
        <v>273480</v>
      </c>
      <c r="J33" s="40">
        <v>815474</v>
      </c>
      <c r="K33" s="23">
        <v>11339</v>
      </c>
      <c r="L33" s="23">
        <v>245307</v>
      </c>
      <c r="M33" s="23">
        <v>44495</v>
      </c>
      <c r="N33" s="23">
        <v>301141</v>
      </c>
      <c r="O33" s="40">
        <v>-26681</v>
      </c>
      <c r="P33" s="40">
        <v>279190</v>
      </c>
      <c r="Q33" s="40">
        <v>38594</v>
      </c>
      <c r="R33" s="23">
        <v>291103</v>
      </c>
      <c r="S33" s="23"/>
      <c r="T33" s="23"/>
      <c r="U33" s="23"/>
      <c r="V33" s="40"/>
      <c r="W33" s="40">
        <v>1407718</v>
      </c>
      <c r="X33" s="40">
        <v>1125000</v>
      </c>
      <c r="Y33" s="23">
        <v>282718</v>
      </c>
      <c r="Z33" s="24">
        <v>25.13</v>
      </c>
      <c r="AA33" s="25">
        <v>1500000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-7771828</v>
      </c>
      <c r="D35" s="21"/>
      <c r="E35" s="22">
        <v>-9545000</v>
      </c>
      <c r="F35" s="23">
        <v>-9545000</v>
      </c>
      <c r="G35" s="23"/>
      <c r="H35" s="23"/>
      <c r="I35" s="23"/>
      <c r="J35" s="23"/>
      <c r="K35" s="23"/>
      <c r="L35" s="23"/>
      <c r="M35" s="23">
        <v>-4651067</v>
      </c>
      <c r="N35" s="23">
        <v>-4651067</v>
      </c>
      <c r="O35" s="23"/>
      <c r="P35" s="23"/>
      <c r="Q35" s="23"/>
      <c r="R35" s="23"/>
      <c r="S35" s="23"/>
      <c r="T35" s="23"/>
      <c r="U35" s="23"/>
      <c r="V35" s="23"/>
      <c r="W35" s="23">
        <v>-4651067</v>
      </c>
      <c r="X35" s="23">
        <v>-4480482</v>
      </c>
      <c r="Y35" s="23">
        <v>-170585</v>
      </c>
      <c r="Z35" s="24">
        <v>3.81</v>
      </c>
      <c r="AA35" s="25">
        <v>-9545000</v>
      </c>
    </row>
    <row r="36" spans="1:27" ht="12.75">
      <c r="A36" s="27" t="s">
        <v>57</v>
      </c>
      <c r="B36" s="28"/>
      <c r="C36" s="29">
        <f aca="true" t="shared" si="2" ref="C36:Y36">SUM(C31:C35)</f>
        <v>41156240</v>
      </c>
      <c r="D36" s="29">
        <f>SUM(D31:D35)</f>
        <v>0</v>
      </c>
      <c r="E36" s="30">
        <f t="shared" si="2"/>
        <v>50135000</v>
      </c>
      <c r="F36" s="31">
        <f t="shared" si="2"/>
        <v>50135000</v>
      </c>
      <c r="G36" s="31">
        <f t="shared" si="2"/>
        <v>285988</v>
      </c>
      <c r="H36" s="31">
        <f t="shared" si="2"/>
        <v>256006</v>
      </c>
      <c r="I36" s="31">
        <f t="shared" si="2"/>
        <v>273480</v>
      </c>
      <c r="J36" s="31">
        <f t="shared" si="2"/>
        <v>815474</v>
      </c>
      <c r="K36" s="31">
        <f t="shared" si="2"/>
        <v>11339</v>
      </c>
      <c r="L36" s="31">
        <f t="shared" si="2"/>
        <v>245307</v>
      </c>
      <c r="M36" s="31">
        <f t="shared" si="2"/>
        <v>-4606572</v>
      </c>
      <c r="N36" s="31">
        <f t="shared" si="2"/>
        <v>-4349926</v>
      </c>
      <c r="O36" s="31">
        <f t="shared" si="2"/>
        <v>-26681</v>
      </c>
      <c r="P36" s="31">
        <f t="shared" si="2"/>
        <v>279190</v>
      </c>
      <c r="Q36" s="31">
        <f t="shared" si="2"/>
        <v>38594</v>
      </c>
      <c r="R36" s="31">
        <f t="shared" si="2"/>
        <v>291103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-3243349</v>
      </c>
      <c r="X36" s="31">
        <f t="shared" si="2"/>
        <v>-3355482</v>
      </c>
      <c r="Y36" s="31">
        <f t="shared" si="2"/>
        <v>112133</v>
      </c>
      <c r="Z36" s="32">
        <f>+IF(X36&lt;&gt;0,+(Y36/X36)*100,0)</f>
        <v>-3.341785174231303</v>
      </c>
      <c r="AA36" s="33">
        <f>SUM(AA31:AA35)</f>
        <v>50135000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-7128736</v>
      </c>
      <c r="D38" s="35">
        <f>+D17+D27+D36</f>
        <v>0</v>
      </c>
      <c r="E38" s="36">
        <f t="shared" si="3"/>
        <v>-35991510</v>
      </c>
      <c r="F38" s="37">
        <f t="shared" si="3"/>
        <v>-76226069</v>
      </c>
      <c r="G38" s="37">
        <f t="shared" si="3"/>
        <v>26027495</v>
      </c>
      <c r="H38" s="37">
        <f t="shared" si="3"/>
        <v>11251172</v>
      </c>
      <c r="I38" s="37">
        <f t="shared" si="3"/>
        <v>-1870349</v>
      </c>
      <c r="J38" s="37">
        <f t="shared" si="3"/>
        <v>35408318</v>
      </c>
      <c r="K38" s="37">
        <f t="shared" si="3"/>
        <v>15586769</v>
      </c>
      <c r="L38" s="37">
        <f t="shared" si="3"/>
        <v>-17690872</v>
      </c>
      <c r="M38" s="37">
        <f t="shared" si="3"/>
        <v>7979092</v>
      </c>
      <c r="N38" s="37">
        <f t="shared" si="3"/>
        <v>5874989</v>
      </c>
      <c r="O38" s="37">
        <f t="shared" si="3"/>
        <v>11385486</v>
      </c>
      <c r="P38" s="37">
        <f t="shared" si="3"/>
        <v>12803681</v>
      </c>
      <c r="Q38" s="37">
        <f t="shared" si="3"/>
        <v>26944314</v>
      </c>
      <c r="R38" s="37">
        <f t="shared" si="3"/>
        <v>51133481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92416788</v>
      </c>
      <c r="X38" s="37">
        <f t="shared" si="3"/>
        <v>-47949377</v>
      </c>
      <c r="Y38" s="37">
        <f t="shared" si="3"/>
        <v>140366165</v>
      </c>
      <c r="Z38" s="38">
        <f>+IF(X38&lt;&gt;0,+(Y38/X38)*100,0)</f>
        <v>-292.73824558763295</v>
      </c>
      <c r="AA38" s="39">
        <f>+AA17+AA27+AA36</f>
        <v>-76226069</v>
      </c>
    </row>
    <row r="39" spans="1:27" ht="12.75">
      <c r="A39" s="26" t="s">
        <v>59</v>
      </c>
      <c r="B39" s="20"/>
      <c r="C39" s="35">
        <v>76270435</v>
      </c>
      <c r="D39" s="35"/>
      <c r="E39" s="36">
        <v>411385128</v>
      </c>
      <c r="F39" s="37">
        <v>411385000</v>
      </c>
      <c r="G39" s="37">
        <v>502510957</v>
      </c>
      <c r="H39" s="37">
        <v>528538452</v>
      </c>
      <c r="I39" s="37">
        <v>539789624</v>
      </c>
      <c r="J39" s="37">
        <v>502510957</v>
      </c>
      <c r="K39" s="37">
        <v>537919275</v>
      </c>
      <c r="L39" s="37">
        <v>553506044</v>
      </c>
      <c r="M39" s="37">
        <v>535815172</v>
      </c>
      <c r="N39" s="37">
        <v>537919275</v>
      </c>
      <c r="O39" s="37">
        <v>543794264</v>
      </c>
      <c r="P39" s="37">
        <v>555179750</v>
      </c>
      <c r="Q39" s="37">
        <v>567983431</v>
      </c>
      <c r="R39" s="37">
        <v>543794264</v>
      </c>
      <c r="S39" s="37"/>
      <c r="T39" s="37"/>
      <c r="U39" s="37"/>
      <c r="V39" s="37"/>
      <c r="W39" s="37">
        <v>502510957</v>
      </c>
      <c r="X39" s="37">
        <v>411385000</v>
      </c>
      <c r="Y39" s="37">
        <v>91125957</v>
      </c>
      <c r="Z39" s="38">
        <v>22.15</v>
      </c>
      <c r="AA39" s="39">
        <v>411385000</v>
      </c>
    </row>
    <row r="40" spans="1:27" ht="12.75">
      <c r="A40" s="45" t="s">
        <v>60</v>
      </c>
      <c r="B40" s="46"/>
      <c r="C40" s="47">
        <v>69141699</v>
      </c>
      <c r="D40" s="47"/>
      <c r="E40" s="48">
        <v>375393618</v>
      </c>
      <c r="F40" s="49">
        <v>335158931</v>
      </c>
      <c r="G40" s="49">
        <v>528538452</v>
      </c>
      <c r="H40" s="49">
        <v>539789624</v>
      </c>
      <c r="I40" s="49">
        <v>537919275</v>
      </c>
      <c r="J40" s="49">
        <v>537919275</v>
      </c>
      <c r="K40" s="49">
        <v>553506044</v>
      </c>
      <c r="L40" s="49">
        <v>535815172</v>
      </c>
      <c r="M40" s="49">
        <v>543794264</v>
      </c>
      <c r="N40" s="49">
        <v>543794264</v>
      </c>
      <c r="O40" s="49">
        <v>555179750</v>
      </c>
      <c r="P40" s="49">
        <v>567983431</v>
      </c>
      <c r="Q40" s="49">
        <v>594927745</v>
      </c>
      <c r="R40" s="49">
        <v>594927745</v>
      </c>
      <c r="S40" s="49"/>
      <c r="T40" s="49"/>
      <c r="U40" s="49"/>
      <c r="V40" s="49"/>
      <c r="W40" s="49">
        <v>594927745</v>
      </c>
      <c r="X40" s="49">
        <v>363435623</v>
      </c>
      <c r="Y40" s="49">
        <v>231492122</v>
      </c>
      <c r="Z40" s="50">
        <v>63.7</v>
      </c>
      <c r="AA40" s="51">
        <v>335158931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79973021</v>
      </c>
      <c r="D6" s="21"/>
      <c r="E6" s="22">
        <v>82702614</v>
      </c>
      <c r="F6" s="23">
        <v>82574813</v>
      </c>
      <c r="G6" s="23">
        <v>5991879</v>
      </c>
      <c r="H6" s="23">
        <v>6996751</v>
      </c>
      <c r="I6" s="23">
        <v>12246169</v>
      </c>
      <c r="J6" s="23">
        <v>25234799</v>
      </c>
      <c r="K6" s="23">
        <v>8136736</v>
      </c>
      <c r="L6" s="23">
        <v>6580616</v>
      </c>
      <c r="M6" s="23">
        <v>6762198</v>
      </c>
      <c r="N6" s="23">
        <v>21479550</v>
      </c>
      <c r="O6" s="23">
        <v>6189895</v>
      </c>
      <c r="P6" s="23">
        <v>6152521</v>
      </c>
      <c r="Q6" s="23">
        <v>6556589</v>
      </c>
      <c r="R6" s="23">
        <v>18899005</v>
      </c>
      <c r="S6" s="23"/>
      <c r="T6" s="23"/>
      <c r="U6" s="23"/>
      <c r="V6" s="23"/>
      <c r="W6" s="23">
        <v>65613354</v>
      </c>
      <c r="X6" s="23">
        <v>68082496</v>
      </c>
      <c r="Y6" s="23">
        <v>-2469142</v>
      </c>
      <c r="Z6" s="24">
        <v>-3.63</v>
      </c>
      <c r="AA6" s="25">
        <v>82574813</v>
      </c>
    </row>
    <row r="7" spans="1:27" ht="12.75">
      <c r="A7" s="26" t="s">
        <v>34</v>
      </c>
      <c r="B7" s="20"/>
      <c r="C7" s="21">
        <v>305357952</v>
      </c>
      <c r="D7" s="21"/>
      <c r="E7" s="22">
        <v>321826115</v>
      </c>
      <c r="F7" s="23">
        <v>324481301</v>
      </c>
      <c r="G7" s="23">
        <v>23109559</v>
      </c>
      <c r="H7" s="23">
        <v>24033471</v>
      </c>
      <c r="I7" s="23">
        <v>26814824</v>
      </c>
      <c r="J7" s="23">
        <v>73957854</v>
      </c>
      <c r="K7" s="23">
        <v>26723014</v>
      </c>
      <c r="L7" s="23">
        <v>24545428</v>
      </c>
      <c r="M7" s="23">
        <v>26617942</v>
      </c>
      <c r="N7" s="23">
        <v>77886384</v>
      </c>
      <c r="O7" s="23">
        <v>26214271</v>
      </c>
      <c r="P7" s="23">
        <v>25374585</v>
      </c>
      <c r="Q7" s="23">
        <v>26280325</v>
      </c>
      <c r="R7" s="23">
        <v>77869181</v>
      </c>
      <c r="S7" s="23"/>
      <c r="T7" s="23"/>
      <c r="U7" s="23"/>
      <c r="V7" s="23"/>
      <c r="W7" s="23">
        <v>229713419</v>
      </c>
      <c r="X7" s="23">
        <v>248226159</v>
      </c>
      <c r="Y7" s="23">
        <v>-18512740</v>
      </c>
      <c r="Z7" s="24">
        <v>-7.46</v>
      </c>
      <c r="AA7" s="25">
        <v>324481301</v>
      </c>
    </row>
    <row r="8" spans="1:27" ht="12.75">
      <c r="A8" s="26" t="s">
        <v>35</v>
      </c>
      <c r="B8" s="20"/>
      <c r="C8" s="21">
        <v>72527116</v>
      </c>
      <c r="D8" s="21"/>
      <c r="E8" s="22">
        <v>33233387</v>
      </c>
      <c r="F8" s="23">
        <v>37446090</v>
      </c>
      <c r="G8" s="23">
        <v>38941978</v>
      </c>
      <c r="H8" s="23">
        <v>25983711</v>
      </c>
      <c r="I8" s="23">
        <v>22611140</v>
      </c>
      <c r="J8" s="23">
        <v>87536829</v>
      </c>
      <c r="K8" s="23">
        <v>19317162</v>
      </c>
      <c r="L8" s="23">
        <v>27803981</v>
      </c>
      <c r="M8" s="23">
        <v>29784188</v>
      </c>
      <c r="N8" s="23">
        <v>76905331</v>
      </c>
      <c r="O8" s="23">
        <v>121610024</v>
      </c>
      <c r="P8" s="23">
        <v>24551192</v>
      </c>
      <c r="Q8" s="23">
        <v>28819741</v>
      </c>
      <c r="R8" s="23">
        <v>174980957</v>
      </c>
      <c r="S8" s="23"/>
      <c r="T8" s="23"/>
      <c r="U8" s="23"/>
      <c r="V8" s="23"/>
      <c r="W8" s="23">
        <v>339423117</v>
      </c>
      <c r="X8" s="23">
        <v>26109294</v>
      </c>
      <c r="Y8" s="23">
        <v>313313823</v>
      </c>
      <c r="Z8" s="24">
        <v>1200.01</v>
      </c>
      <c r="AA8" s="25">
        <v>37446090</v>
      </c>
    </row>
    <row r="9" spans="1:27" ht="12.75">
      <c r="A9" s="26" t="s">
        <v>36</v>
      </c>
      <c r="B9" s="20"/>
      <c r="C9" s="21">
        <v>93847284</v>
      </c>
      <c r="D9" s="21"/>
      <c r="E9" s="22">
        <v>110396001</v>
      </c>
      <c r="F9" s="23">
        <v>111177620</v>
      </c>
      <c r="G9" s="23">
        <v>35511532</v>
      </c>
      <c r="H9" s="23">
        <v>7014000</v>
      </c>
      <c r="I9" s="23">
        <v>1401293</v>
      </c>
      <c r="J9" s="23">
        <v>43926825</v>
      </c>
      <c r="K9" s="23">
        <v>5621487</v>
      </c>
      <c r="L9" s="23">
        <v>1354000</v>
      </c>
      <c r="M9" s="23">
        <v>23922741</v>
      </c>
      <c r="N9" s="23">
        <v>30898228</v>
      </c>
      <c r="O9" s="23">
        <v>697000</v>
      </c>
      <c r="P9" s="23">
        <v>6353896</v>
      </c>
      <c r="Q9" s="23">
        <v>28381598</v>
      </c>
      <c r="R9" s="23">
        <v>35432494</v>
      </c>
      <c r="S9" s="23"/>
      <c r="T9" s="23"/>
      <c r="U9" s="23"/>
      <c r="V9" s="23"/>
      <c r="W9" s="23">
        <v>110257547</v>
      </c>
      <c r="X9" s="23"/>
      <c r="Y9" s="23">
        <v>110257547</v>
      </c>
      <c r="Z9" s="24"/>
      <c r="AA9" s="25">
        <v>111177620</v>
      </c>
    </row>
    <row r="10" spans="1:27" ht="12.75">
      <c r="A10" s="26" t="s">
        <v>37</v>
      </c>
      <c r="B10" s="20"/>
      <c r="C10" s="21">
        <v>54545959</v>
      </c>
      <c r="D10" s="21"/>
      <c r="E10" s="22">
        <v>39123649</v>
      </c>
      <c r="F10" s="23">
        <v>38792029</v>
      </c>
      <c r="G10" s="23">
        <v>6600000</v>
      </c>
      <c r="H10" s="23"/>
      <c r="I10" s="23"/>
      <c r="J10" s="23">
        <v>6600000</v>
      </c>
      <c r="K10" s="23"/>
      <c r="L10" s="23"/>
      <c r="M10" s="23">
        <v>12978000</v>
      </c>
      <c r="N10" s="23">
        <v>12978000</v>
      </c>
      <c r="O10" s="23"/>
      <c r="P10" s="23">
        <v>70000</v>
      </c>
      <c r="Q10" s="23"/>
      <c r="R10" s="23">
        <v>70000</v>
      </c>
      <c r="S10" s="23"/>
      <c r="T10" s="23"/>
      <c r="U10" s="23"/>
      <c r="V10" s="23"/>
      <c r="W10" s="23">
        <v>19648000</v>
      </c>
      <c r="X10" s="23">
        <v>14838439</v>
      </c>
      <c r="Y10" s="23">
        <v>4809561</v>
      </c>
      <c r="Z10" s="24">
        <v>32.41</v>
      </c>
      <c r="AA10" s="25">
        <v>38792029</v>
      </c>
    </row>
    <row r="11" spans="1:27" ht="12.75">
      <c r="A11" s="26" t="s">
        <v>38</v>
      </c>
      <c r="B11" s="20"/>
      <c r="C11" s="21">
        <v>1748686</v>
      </c>
      <c r="D11" s="21"/>
      <c r="E11" s="22">
        <v>18740572</v>
      </c>
      <c r="F11" s="23">
        <v>25238347</v>
      </c>
      <c r="G11" s="23">
        <v>101</v>
      </c>
      <c r="H11" s="23">
        <v>35631</v>
      </c>
      <c r="I11" s="23">
        <v>34106</v>
      </c>
      <c r="J11" s="23">
        <v>69838</v>
      </c>
      <c r="K11" s="23">
        <v>640364</v>
      </c>
      <c r="L11" s="23">
        <v>44046</v>
      </c>
      <c r="M11" s="23">
        <v>24673</v>
      </c>
      <c r="N11" s="23">
        <v>709083</v>
      </c>
      <c r="O11" s="23">
        <v>4999390</v>
      </c>
      <c r="P11" s="23">
        <v>42301</v>
      </c>
      <c r="Q11" s="23">
        <v>21626</v>
      </c>
      <c r="R11" s="23">
        <v>5063317</v>
      </c>
      <c r="S11" s="23"/>
      <c r="T11" s="23"/>
      <c r="U11" s="23"/>
      <c r="V11" s="23"/>
      <c r="W11" s="23">
        <v>5842238</v>
      </c>
      <c r="X11" s="23">
        <v>10487237</v>
      </c>
      <c r="Y11" s="23">
        <v>-4644999</v>
      </c>
      <c r="Z11" s="24">
        <v>-44.29</v>
      </c>
      <c r="AA11" s="25">
        <v>25238347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-451589104</v>
      </c>
      <c r="D14" s="21"/>
      <c r="E14" s="22">
        <v>-507763416</v>
      </c>
      <c r="F14" s="23">
        <v>-485351322</v>
      </c>
      <c r="G14" s="23">
        <v>-393173465</v>
      </c>
      <c r="H14" s="23">
        <v>-60542036</v>
      </c>
      <c r="I14" s="23">
        <v>-59490172</v>
      </c>
      <c r="J14" s="23">
        <v>-513205673</v>
      </c>
      <c r="K14" s="23">
        <v>-55300042</v>
      </c>
      <c r="L14" s="23">
        <v>-63236161</v>
      </c>
      <c r="M14" s="23">
        <v>-78181415</v>
      </c>
      <c r="N14" s="23">
        <v>-196717618</v>
      </c>
      <c r="O14" s="23">
        <v>-147606418</v>
      </c>
      <c r="P14" s="23">
        <v>-63995308</v>
      </c>
      <c r="Q14" s="23">
        <v>-71522511</v>
      </c>
      <c r="R14" s="23">
        <v>-283124237</v>
      </c>
      <c r="S14" s="23"/>
      <c r="T14" s="23"/>
      <c r="U14" s="23"/>
      <c r="V14" s="23"/>
      <c r="W14" s="23">
        <v>-993047528</v>
      </c>
      <c r="X14" s="23">
        <v>-332242470</v>
      </c>
      <c r="Y14" s="23">
        <v>-660805058</v>
      </c>
      <c r="Z14" s="24">
        <v>198.89</v>
      </c>
      <c r="AA14" s="25">
        <v>-485351322</v>
      </c>
    </row>
    <row r="15" spans="1:27" ht="12.75">
      <c r="A15" s="26" t="s">
        <v>42</v>
      </c>
      <c r="B15" s="20"/>
      <c r="C15" s="21">
        <v>-14483511</v>
      </c>
      <c r="D15" s="21"/>
      <c r="E15" s="22">
        <v>-13923182</v>
      </c>
      <c r="F15" s="23">
        <v>-17982890</v>
      </c>
      <c r="G15" s="23"/>
      <c r="H15" s="23">
        <v>-1601</v>
      </c>
      <c r="I15" s="23">
        <v>-1557</v>
      </c>
      <c r="J15" s="23">
        <v>-3158</v>
      </c>
      <c r="K15" s="23">
        <v>-1513</v>
      </c>
      <c r="L15" s="23">
        <v>-2892</v>
      </c>
      <c r="M15" s="23">
        <v>-6993459</v>
      </c>
      <c r="N15" s="23">
        <v>-6997864</v>
      </c>
      <c r="O15" s="23">
        <v>-1379</v>
      </c>
      <c r="P15" s="23"/>
      <c r="Q15" s="23"/>
      <c r="R15" s="23">
        <v>-1379</v>
      </c>
      <c r="S15" s="23"/>
      <c r="T15" s="23"/>
      <c r="U15" s="23"/>
      <c r="V15" s="23"/>
      <c r="W15" s="23">
        <v>-7002401</v>
      </c>
      <c r="X15" s="23">
        <v>-7063966</v>
      </c>
      <c r="Y15" s="23">
        <v>61565</v>
      </c>
      <c r="Z15" s="24">
        <v>-0.87</v>
      </c>
      <c r="AA15" s="25">
        <v>-17982890</v>
      </c>
    </row>
    <row r="16" spans="1:27" ht="12.75">
      <c r="A16" s="26" t="s">
        <v>43</v>
      </c>
      <c r="B16" s="20"/>
      <c r="C16" s="21">
        <v>-2033134</v>
      </c>
      <c r="D16" s="21"/>
      <c r="E16" s="22">
        <v>-2136781</v>
      </c>
      <c r="F16" s="23">
        <v>-2106781</v>
      </c>
      <c r="G16" s="23">
        <v>-9134</v>
      </c>
      <c r="H16" s="23">
        <v>-177674</v>
      </c>
      <c r="I16" s="23">
        <v>-148492</v>
      </c>
      <c r="J16" s="23">
        <v>-335300</v>
      </c>
      <c r="K16" s="23">
        <v>-28017</v>
      </c>
      <c r="L16" s="23">
        <v>-16687</v>
      </c>
      <c r="M16" s="23">
        <v>-31794</v>
      </c>
      <c r="N16" s="23">
        <v>-76498</v>
      </c>
      <c r="O16" s="23">
        <v>-1581</v>
      </c>
      <c r="P16" s="23">
        <v>-16687</v>
      </c>
      <c r="Q16" s="23">
        <v>-158128</v>
      </c>
      <c r="R16" s="23">
        <v>-176396</v>
      </c>
      <c r="S16" s="23"/>
      <c r="T16" s="23"/>
      <c r="U16" s="23"/>
      <c r="V16" s="23"/>
      <c r="W16" s="23">
        <v>-588194</v>
      </c>
      <c r="X16" s="23">
        <v>-956374</v>
      </c>
      <c r="Y16" s="23">
        <v>368180</v>
      </c>
      <c r="Z16" s="24">
        <v>-38.5</v>
      </c>
      <c r="AA16" s="25">
        <v>-2106781</v>
      </c>
    </row>
    <row r="17" spans="1:27" ht="12.75">
      <c r="A17" s="27" t="s">
        <v>44</v>
      </c>
      <c r="B17" s="28"/>
      <c r="C17" s="29">
        <f aca="true" t="shared" si="0" ref="C17:Y17">SUM(C6:C16)</f>
        <v>139894269</v>
      </c>
      <c r="D17" s="29">
        <f>SUM(D6:D16)</f>
        <v>0</v>
      </c>
      <c r="E17" s="30">
        <f t="shared" si="0"/>
        <v>82198959</v>
      </c>
      <c r="F17" s="31">
        <f t="shared" si="0"/>
        <v>114269207</v>
      </c>
      <c r="G17" s="31">
        <f t="shared" si="0"/>
        <v>-283027550</v>
      </c>
      <c r="H17" s="31">
        <f t="shared" si="0"/>
        <v>3342253</v>
      </c>
      <c r="I17" s="31">
        <f t="shared" si="0"/>
        <v>3467311</v>
      </c>
      <c r="J17" s="31">
        <f t="shared" si="0"/>
        <v>-276217986</v>
      </c>
      <c r="K17" s="31">
        <f t="shared" si="0"/>
        <v>5109191</v>
      </c>
      <c r="L17" s="31">
        <f t="shared" si="0"/>
        <v>-2927669</v>
      </c>
      <c r="M17" s="31">
        <f t="shared" si="0"/>
        <v>14883074</v>
      </c>
      <c r="N17" s="31">
        <f t="shared" si="0"/>
        <v>17064596</v>
      </c>
      <c r="O17" s="31">
        <f t="shared" si="0"/>
        <v>12101202</v>
      </c>
      <c r="P17" s="31">
        <f t="shared" si="0"/>
        <v>-1467500</v>
      </c>
      <c r="Q17" s="31">
        <f t="shared" si="0"/>
        <v>18379240</v>
      </c>
      <c r="R17" s="31">
        <f t="shared" si="0"/>
        <v>29012942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-230140448</v>
      </c>
      <c r="X17" s="31">
        <f t="shared" si="0"/>
        <v>27480815</v>
      </c>
      <c r="Y17" s="31">
        <f t="shared" si="0"/>
        <v>-257621263</v>
      </c>
      <c r="Z17" s="32">
        <f>+IF(X17&lt;&gt;0,+(Y17/X17)*100,0)</f>
        <v>-937.4585979345956</v>
      </c>
      <c r="AA17" s="33">
        <f>SUM(AA6:AA16)</f>
        <v>114269207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2899591</v>
      </c>
      <c r="D21" s="21"/>
      <c r="E21" s="22">
        <v>200000</v>
      </c>
      <c r="F21" s="23">
        <v>200000</v>
      </c>
      <c r="G21" s="40"/>
      <c r="H21" s="40">
        <v>418150</v>
      </c>
      <c r="I21" s="40">
        <v>139385</v>
      </c>
      <c r="J21" s="23">
        <v>557535</v>
      </c>
      <c r="K21" s="40"/>
      <c r="L21" s="40">
        <v>311150</v>
      </c>
      <c r="M21" s="23">
        <v>129150</v>
      </c>
      <c r="N21" s="40">
        <v>440300</v>
      </c>
      <c r="O21" s="40">
        <v>121100</v>
      </c>
      <c r="P21" s="40">
        <v>1019183</v>
      </c>
      <c r="Q21" s="23">
        <v>1433650</v>
      </c>
      <c r="R21" s="40">
        <v>2573933</v>
      </c>
      <c r="S21" s="40"/>
      <c r="T21" s="23"/>
      <c r="U21" s="40"/>
      <c r="V21" s="40"/>
      <c r="W21" s="40">
        <v>3571768</v>
      </c>
      <c r="X21" s="23"/>
      <c r="Y21" s="40">
        <v>3571768</v>
      </c>
      <c r="Z21" s="41"/>
      <c r="AA21" s="42">
        <v>200000</v>
      </c>
    </row>
    <row r="22" spans="1:27" ht="12.75">
      <c r="A22" s="26" t="s">
        <v>47</v>
      </c>
      <c r="B22" s="20"/>
      <c r="C22" s="21">
        <v>-3711058</v>
      </c>
      <c r="D22" s="21"/>
      <c r="E22" s="43">
        <v>21110</v>
      </c>
      <c r="F22" s="40">
        <v>21110</v>
      </c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>
        <v>21110</v>
      </c>
    </row>
    <row r="23" spans="1:27" ht="12.75">
      <c r="A23" s="26" t="s">
        <v>48</v>
      </c>
      <c r="B23" s="20"/>
      <c r="C23" s="44">
        <v>4298579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-85742337</v>
      </c>
      <c r="D26" s="21"/>
      <c r="E26" s="22">
        <v>-74689669</v>
      </c>
      <c r="F26" s="23">
        <v>-81428434</v>
      </c>
      <c r="G26" s="23">
        <v>-472372</v>
      </c>
      <c r="H26" s="23">
        <v>-812420</v>
      </c>
      <c r="I26" s="23">
        <v>-2330844</v>
      </c>
      <c r="J26" s="23">
        <v>-3615636</v>
      </c>
      <c r="K26" s="23">
        <v>-6220050</v>
      </c>
      <c r="L26" s="23">
        <v>-4139744</v>
      </c>
      <c r="M26" s="23">
        <v>-9059910</v>
      </c>
      <c r="N26" s="23">
        <v>-19419704</v>
      </c>
      <c r="O26" s="23">
        <v>-8506075</v>
      </c>
      <c r="P26" s="23">
        <v>-2224685</v>
      </c>
      <c r="Q26" s="23">
        <v>-6823169</v>
      </c>
      <c r="R26" s="23">
        <v>-17553929</v>
      </c>
      <c r="S26" s="23"/>
      <c r="T26" s="23"/>
      <c r="U26" s="23"/>
      <c r="V26" s="23"/>
      <c r="W26" s="23">
        <v>-40589269</v>
      </c>
      <c r="X26" s="23">
        <v>-56932252</v>
      </c>
      <c r="Y26" s="23">
        <v>16342983</v>
      </c>
      <c r="Z26" s="24">
        <v>-28.71</v>
      </c>
      <c r="AA26" s="25">
        <v>-81428434</v>
      </c>
    </row>
    <row r="27" spans="1:27" ht="12.75">
      <c r="A27" s="27" t="s">
        <v>51</v>
      </c>
      <c r="B27" s="28"/>
      <c r="C27" s="29">
        <f aca="true" t="shared" si="1" ref="C27:Y27">SUM(C21:C26)</f>
        <v>-82255225</v>
      </c>
      <c r="D27" s="29">
        <f>SUM(D21:D26)</f>
        <v>0</v>
      </c>
      <c r="E27" s="30">
        <f t="shared" si="1"/>
        <v>-74468559</v>
      </c>
      <c r="F27" s="31">
        <f t="shared" si="1"/>
        <v>-81207324</v>
      </c>
      <c r="G27" s="31">
        <f t="shared" si="1"/>
        <v>-472372</v>
      </c>
      <c r="H27" s="31">
        <f t="shared" si="1"/>
        <v>-394270</v>
      </c>
      <c r="I27" s="31">
        <f t="shared" si="1"/>
        <v>-2191459</v>
      </c>
      <c r="J27" s="31">
        <f t="shared" si="1"/>
        <v>-3058101</v>
      </c>
      <c r="K27" s="31">
        <f t="shared" si="1"/>
        <v>-6220050</v>
      </c>
      <c r="L27" s="31">
        <f t="shared" si="1"/>
        <v>-3828594</v>
      </c>
      <c r="M27" s="31">
        <f t="shared" si="1"/>
        <v>-8930760</v>
      </c>
      <c r="N27" s="31">
        <f t="shared" si="1"/>
        <v>-18979404</v>
      </c>
      <c r="O27" s="31">
        <f t="shared" si="1"/>
        <v>-8384975</v>
      </c>
      <c r="P27" s="31">
        <f t="shared" si="1"/>
        <v>-1205502</v>
      </c>
      <c r="Q27" s="31">
        <f t="shared" si="1"/>
        <v>-5389519</v>
      </c>
      <c r="R27" s="31">
        <f t="shared" si="1"/>
        <v>-14979996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-37017501</v>
      </c>
      <c r="X27" s="31">
        <f t="shared" si="1"/>
        <v>-56932252</v>
      </c>
      <c r="Y27" s="31">
        <f t="shared" si="1"/>
        <v>19914751</v>
      </c>
      <c r="Z27" s="32">
        <f>+IF(X27&lt;&gt;0,+(Y27/X27)*100,0)</f>
        <v>-34.97973521230111</v>
      </c>
      <c r="AA27" s="33">
        <f>SUM(AA21:AA26)</f>
        <v>-81207324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662092</v>
      </c>
      <c r="D33" s="21"/>
      <c r="E33" s="22">
        <v>569934</v>
      </c>
      <c r="F33" s="23">
        <v>692156</v>
      </c>
      <c r="G33" s="23">
        <v>85439</v>
      </c>
      <c r="H33" s="40">
        <v>163440</v>
      </c>
      <c r="I33" s="40">
        <v>104847</v>
      </c>
      <c r="J33" s="40">
        <v>353726</v>
      </c>
      <c r="K33" s="23">
        <v>105958</v>
      </c>
      <c r="L33" s="23">
        <v>128590</v>
      </c>
      <c r="M33" s="23">
        <v>68334</v>
      </c>
      <c r="N33" s="23">
        <v>302882</v>
      </c>
      <c r="O33" s="40">
        <v>82665</v>
      </c>
      <c r="P33" s="40">
        <v>127711</v>
      </c>
      <c r="Q33" s="40">
        <v>170230</v>
      </c>
      <c r="R33" s="23">
        <v>380606</v>
      </c>
      <c r="S33" s="23"/>
      <c r="T33" s="23"/>
      <c r="U33" s="23"/>
      <c r="V33" s="40"/>
      <c r="W33" s="40">
        <v>1037214</v>
      </c>
      <c r="X33" s="40"/>
      <c r="Y33" s="23">
        <v>1037214</v>
      </c>
      <c r="Z33" s="24"/>
      <c r="AA33" s="25">
        <v>692156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-4712494</v>
      </c>
      <c r="D35" s="21"/>
      <c r="E35" s="22">
        <v>-5032186</v>
      </c>
      <c r="F35" s="23">
        <v>-5253671</v>
      </c>
      <c r="G35" s="23"/>
      <c r="H35" s="23">
        <v>-8203</v>
      </c>
      <c r="I35" s="23">
        <v>-8247</v>
      </c>
      <c r="J35" s="23">
        <v>-16450</v>
      </c>
      <c r="K35" s="23">
        <v>-1156688</v>
      </c>
      <c r="L35" s="23">
        <v>-16717</v>
      </c>
      <c r="M35" s="23">
        <v>-2151883</v>
      </c>
      <c r="N35" s="23">
        <v>-3325288</v>
      </c>
      <c r="O35" s="23">
        <v>-8426</v>
      </c>
      <c r="P35" s="23"/>
      <c r="Q35" s="23"/>
      <c r="R35" s="23">
        <v>-8426</v>
      </c>
      <c r="S35" s="23"/>
      <c r="T35" s="23"/>
      <c r="U35" s="23"/>
      <c r="V35" s="23"/>
      <c r="W35" s="23">
        <v>-3350164</v>
      </c>
      <c r="X35" s="23">
        <v>-2151883</v>
      </c>
      <c r="Y35" s="23">
        <v>-1198281</v>
      </c>
      <c r="Z35" s="24">
        <v>55.69</v>
      </c>
      <c r="AA35" s="25">
        <v>-5253671</v>
      </c>
    </row>
    <row r="36" spans="1:27" ht="12.75">
      <c r="A36" s="27" t="s">
        <v>57</v>
      </c>
      <c r="B36" s="28"/>
      <c r="C36" s="29">
        <f aca="true" t="shared" si="2" ref="C36:Y36">SUM(C31:C35)</f>
        <v>-4050402</v>
      </c>
      <c r="D36" s="29">
        <f>SUM(D31:D35)</f>
        <v>0</v>
      </c>
      <c r="E36" s="30">
        <f t="shared" si="2"/>
        <v>-4462252</v>
      </c>
      <c r="F36" s="31">
        <f t="shared" si="2"/>
        <v>-4561515</v>
      </c>
      <c r="G36" s="31">
        <f t="shared" si="2"/>
        <v>85439</v>
      </c>
      <c r="H36" s="31">
        <f t="shared" si="2"/>
        <v>155237</v>
      </c>
      <c r="I36" s="31">
        <f t="shared" si="2"/>
        <v>96600</v>
      </c>
      <c r="J36" s="31">
        <f t="shared" si="2"/>
        <v>337276</v>
      </c>
      <c r="K36" s="31">
        <f t="shared" si="2"/>
        <v>-1050730</v>
      </c>
      <c r="L36" s="31">
        <f t="shared" si="2"/>
        <v>111873</v>
      </c>
      <c r="M36" s="31">
        <f t="shared" si="2"/>
        <v>-2083549</v>
      </c>
      <c r="N36" s="31">
        <f t="shared" si="2"/>
        <v>-3022406</v>
      </c>
      <c r="O36" s="31">
        <f t="shared" si="2"/>
        <v>74239</v>
      </c>
      <c r="P36" s="31">
        <f t="shared" si="2"/>
        <v>127711</v>
      </c>
      <c r="Q36" s="31">
        <f t="shared" si="2"/>
        <v>170230</v>
      </c>
      <c r="R36" s="31">
        <f t="shared" si="2"/>
        <v>372180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-2312950</v>
      </c>
      <c r="X36" s="31">
        <f t="shared" si="2"/>
        <v>-2151883</v>
      </c>
      <c r="Y36" s="31">
        <f t="shared" si="2"/>
        <v>-161067</v>
      </c>
      <c r="Z36" s="32">
        <f>+IF(X36&lt;&gt;0,+(Y36/X36)*100,0)</f>
        <v>7.484932963362785</v>
      </c>
      <c r="AA36" s="33">
        <f>SUM(AA31:AA35)</f>
        <v>-4561515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53588642</v>
      </c>
      <c r="D38" s="35">
        <f>+D17+D27+D36</f>
        <v>0</v>
      </c>
      <c r="E38" s="36">
        <f t="shared" si="3"/>
        <v>3268148</v>
      </c>
      <c r="F38" s="37">
        <f t="shared" si="3"/>
        <v>28500368</v>
      </c>
      <c r="G38" s="37">
        <f t="shared" si="3"/>
        <v>-283414483</v>
      </c>
      <c r="H38" s="37">
        <f t="shared" si="3"/>
        <v>3103220</v>
      </c>
      <c r="I38" s="37">
        <f t="shared" si="3"/>
        <v>1372452</v>
      </c>
      <c r="J38" s="37">
        <f t="shared" si="3"/>
        <v>-278938811</v>
      </c>
      <c r="K38" s="37">
        <f t="shared" si="3"/>
        <v>-2161589</v>
      </c>
      <c r="L38" s="37">
        <f t="shared" si="3"/>
        <v>-6644390</v>
      </c>
      <c r="M38" s="37">
        <f t="shared" si="3"/>
        <v>3868765</v>
      </c>
      <c r="N38" s="37">
        <f t="shared" si="3"/>
        <v>-4937214</v>
      </c>
      <c r="O38" s="37">
        <f t="shared" si="3"/>
        <v>3790466</v>
      </c>
      <c r="P38" s="37">
        <f t="shared" si="3"/>
        <v>-2545291</v>
      </c>
      <c r="Q38" s="37">
        <f t="shared" si="3"/>
        <v>13159951</v>
      </c>
      <c r="R38" s="37">
        <f t="shared" si="3"/>
        <v>14405126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-269470899</v>
      </c>
      <c r="X38" s="37">
        <f t="shared" si="3"/>
        <v>-31603320</v>
      </c>
      <c r="Y38" s="37">
        <f t="shared" si="3"/>
        <v>-237867579</v>
      </c>
      <c r="Z38" s="38">
        <f>+IF(X38&lt;&gt;0,+(Y38/X38)*100,0)</f>
        <v>752.6664255527584</v>
      </c>
      <c r="AA38" s="39">
        <f>+AA17+AA27+AA36</f>
        <v>28500368</v>
      </c>
    </row>
    <row r="39" spans="1:27" ht="12.75">
      <c r="A39" s="26" t="s">
        <v>59</v>
      </c>
      <c r="B39" s="20"/>
      <c r="C39" s="35">
        <v>245545396</v>
      </c>
      <c r="D39" s="35"/>
      <c r="E39" s="36">
        <v>226923234</v>
      </c>
      <c r="F39" s="37">
        <v>299134038</v>
      </c>
      <c r="G39" s="37">
        <v>299118808</v>
      </c>
      <c r="H39" s="37">
        <v>15704325</v>
      </c>
      <c r="I39" s="37">
        <v>18807545</v>
      </c>
      <c r="J39" s="37">
        <v>299118808</v>
      </c>
      <c r="K39" s="37">
        <v>20179997</v>
      </c>
      <c r="L39" s="37">
        <v>18018408</v>
      </c>
      <c r="M39" s="37">
        <v>11374018</v>
      </c>
      <c r="N39" s="37">
        <v>20179997</v>
      </c>
      <c r="O39" s="37">
        <v>15242783</v>
      </c>
      <c r="P39" s="37">
        <v>19033249</v>
      </c>
      <c r="Q39" s="37">
        <v>16487958</v>
      </c>
      <c r="R39" s="37">
        <v>15242783</v>
      </c>
      <c r="S39" s="37"/>
      <c r="T39" s="37"/>
      <c r="U39" s="37"/>
      <c r="V39" s="37"/>
      <c r="W39" s="37">
        <v>299118808</v>
      </c>
      <c r="X39" s="37">
        <v>299134038</v>
      </c>
      <c r="Y39" s="37">
        <v>-15230</v>
      </c>
      <c r="Z39" s="38">
        <v>-0.01</v>
      </c>
      <c r="AA39" s="39">
        <v>299134038</v>
      </c>
    </row>
    <row r="40" spans="1:27" ht="12.75">
      <c r="A40" s="45" t="s">
        <v>60</v>
      </c>
      <c r="B40" s="46"/>
      <c r="C40" s="47">
        <v>299134038</v>
      </c>
      <c r="D40" s="47"/>
      <c r="E40" s="48">
        <v>230191383</v>
      </c>
      <c r="F40" s="49">
        <v>327634403</v>
      </c>
      <c r="G40" s="49">
        <v>15704325</v>
      </c>
      <c r="H40" s="49">
        <v>18807545</v>
      </c>
      <c r="I40" s="49">
        <v>20179997</v>
      </c>
      <c r="J40" s="49">
        <v>20179997</v>
      </c>
      <c r="K40" s="49">
        <v>18018408</v>
      </c>
      <c r="L40" s="49">
        <v>11374018</v>
      </c>
      <c r="M40" s="49">
        <v>15242783</v>
      </c>
      <c r="N40" s="49">
        <v>15242783</v>
      </c>
      <c r="O40" s="49">
        <v>19033249</v>
      </c>
      <c r="P40" s="49">
        <v>16487958</v>
      </c>
      <c r="Q40" s="49">
        <v>29647909</v>
      </c>
      <c r="R40" s="49">
        <v>29647909</v>
      </c>
      <c r="S40" s="49"/>
      <c r="T40" s="49"/>
      <c r="U40" s="49"/>
      <c r="V40" s="49"/>
      <c r="W40" s="49">
        <v>29647909</v>
      </c>
      <c r="X40" s="49">
        <v>267530715</v>
      </c>
      <c r="Y40" s="49">
        <v>-237882806</v>
      </c>
      <c r="Z40" s="50">
        <v>-88.92</v>
      </c>
      <c r="AA40" s="51">
        <v>327634403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113875025</v>
      </c>
      <c r="D7" s="21"/>
      <c r="E7" s="22">
        <v>112744441</v>
      </c>
      <c r="F7" s="23">
        <v>112744441</v>
      </c>
      <c r="G7" s="23">
        <v>4356889</v>
      </c>
      <c r="H7" s="23">
        <v>8050679</v>
      </c>
      <c r="I7" s="23">
        <v>8380352</v>
      </c>
      <c r="J7" s="23">
        <v>20787920</v>
      </c>
      <c r="K7" s="23">
        <v>9231226</v>
      </c>
      <c r="L7" s="23">
        <v>10829300</v>
      </c>
      <c r="M7" s="23">
        <v>10302389</v>
      </c>
      <c r="N7" s="23">
        <v>30362915</v>
      </c>
      <c r="O7" s="23">
        <v>10170953</v>
      </c>
      <c r="P7" s="23">
        <v>11389637</v>
      </c>
      <c r="Q7" s="23">
        <v>9135841</v>
      </c>
      <c r="R7" s="23">
        <v>30696431</v>
      </c>
      <c r="S7" s="23"/>
      <c r="T7" s="23"/>
      <c r="U7" s="23"/>
      <c r="V7" s="23"/>
      <c r="W7" s="23">
        <v>81847266</v>
      </c>
      <c r="X7" s="23">
        <v>93577886</v>
      </c>
      <c r="Y7" s="23">
        <v>-11730620</v>
      </c>
      <c r="Z7" s="24">
        <v>-12.54</v>
      </c>
      <c r="AA7" s="25">
        <v>112744441</v>
      </c>
    </row>
    <row r="8" spans="1:27" ht="12.75">
      <c r="A8" s="26" t="s">
        <v>35</v>
      </c>
      <c r="B8" s="20"/>
      <c r="C8" s="21">
        <v>144419933</v>
      </c>
      <c r="D8" s="21"/>
      <c r="E8" s="22">
        <v>138274582</v>
      </c>
      <c r="F8" s="23">
        <v>138274582</v>
      </c>
      <c r="G8" s="23">
        <v>4372333</v>
      </c>
      <c r="H8" s="23">
        <v>17346594</v>
      </c>
      <c r="I8" s="23">
        <v>18353020</v>
      </c>
      <c r="J8" s="23">
        <v>40071947</v>
      </c>
      <c r="K8" s="23">
        <v>479698</v>
      </c>
      <c r="L8" s="23">
        <v>20125905</v>
      </c>
      <c r="M8" s="23">
        <v>5172824</v>
      </c>
      <c r="N8" s="23">
        <v>25778427</v>
      </c>
      <c r="O8" s="23">
        <v>111931129</v>
      </c>
      <c r="P8" s="23">
        <v>16772716</v>
      </c>
      <c r="Q8" s="23">
        <v>10554195</v>
      </c>
      <c r="R8" s="23">
        <v>139258040</v>
      </c>
      <c r="S8" s="23"/>
      <c r="T8" s="23"/>
      <c r="U8" s="23"/>
      <c r="V8" s="23"/>
      <c r="W8" s="23">
        <v>205108414</v>
      </c>
      <c r="X8" s="23">
        <v>116355586</v>
      </c>
      <c r="Y8" s="23">
        <v>88752828</v>
      </c>
      <c r="Z8" s="24">
        <v>76.28</v>
      </c>
      <c r="AA8" s="25">
        <v>138274582</v>
      </c>
    </row>
    <row r="9" spans="1:27" ht="12.75">
      <c r="A9" s="26" t="s">
        <v>36</v>
      </c>
      <c r="B9" s="20"/>
      <c r="C9" s="21">
        <v>88623500</v>
      </c>
      <c r="D9" s="21"/>
      <c r="E9" s="22">
        <v>87024000</v>
      </c>
      <c r="F9" s="23">
        <v>90333727</v>
      </c>
      <c r="G9" s="23">
        <v>34248000</v>
      </c>
      <c r="H9" s="23">
        <v>245127</v>
      </c>
      <c r="I9" s="23">
        <v>199100</v>
      </c>
      <c r="J9" s="23">
        <v>34692227</v>
      </c>
      <c r="K9" s="23">
        <v>232397</v>
      </c>
      <c r="L9" s="23">
        <v>329706</v>
      </c>
      <c r="M9" s="23">
        <v>27748880</v>
      </c>
      <c r="N9" s="23">
        <v>28310983</v>
      </c>
      <c r="O9" s="23">
        <v>320731</v>
      </c>
      <c r="P9" s="23">
        <v>1187742</v>
      </c>
      <c r="Q9" s="23">
        <v>20913917</v>
      </c>
      <c r="R9" s="23">
        <v>22422390</v>
      </c>
      <c r="S9" s="23"/>
      <c r="T9" s="23"/>
      <c r="U9" s="23"/>
      <c r="V9" s="23"/>
      <c r="W9" s="23">
        <v>85425600</v>
      </c>
      <c r="X9" s="23">
        <v>75680047</v>
      </c>
      <c r="Y9" s="23">
        <v>9745553</v>
      </c>
      <c r="Z9" s="24">
        <v>12.88</v>
      </c>
      <c r="AA9" s="25">
        <v>90333727</v>
      </c>
    </row>
    <row r="10" spans="1:27" ht="12.7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2.75">
      <c r="A11" s="26" t="s">
        <v>38</v>
      </c>
      <c r="B11" s="20"/>
      <c r="C11" s="21">
        <v>17176155</v>
      </c>
      <c r="D11" s="21"/>
      <c r="E11" s="22">
        <v>8690591</v>
      </c>
      <c r="F11" s="23">
        <v>8690591</v>
      </c>
      <c r="G11" s="23">
        <v>7715</v>
      </c>
      <c r="H11" s="23">
        <v>305825</v>
      </c>
      <c r="I11" s="23">
        <v>294985</v>
      </c>
      <c r="J11" s="23">
        <v>608525</v>
      </c>
      <c r="K11" s="23">
        <v>748413</v>
      </c>
      <c r="L11" s="23">
        <v>538172</v>
      </c>
      <c r="M11" s="23">
        <v>228085</v>
      </c>
      <c r="N11" s="23">
        <v>1514670</v>
      </c>
      <c r="O11" s="23">
        <v>4407162</v>
      </c>
      <c r="P11" s="23">
        <v>256212</v>
      </c>
      <c r="Q11" s="23">
        <v>6767</v>
      </c>
      <c r="R11" s="23">
        <v>4670141</v>
      </c>
      <c r="S11" s="23"/>
      <c r="T11" s="23"/>
      <c r="U11" s="23"/>
      <c r="V11" s="23"/>
      <c r="W11" s="23">
        <v>6793336</v>
      </c>
      <c r="X11" s="23">
        <v>7213191</v>
      </c>
      <c r="Y11" s="23">
        <v>-419855</v>
      </c>
      <c r="Z11" s="24">
        <v>-5.82</v>
      </c>
      <c r="AA11" s="25">
        <v>8690591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-306908554</v>
      </c>
      <c r="D14" s="21"/>
      <c r="E14" s="22">
        <v>-319347911</v>
      </c>
      <c r="F14" s="23">
        <v>-322657637</v>
      </c>
      <c r="G14" s="23">
        <v>-221820282</v>
      </c>
      <c r="H14" s="23">
        <v>-25562270</v>
      </c>
      <c r="I14" s="23">
        <v>-24919879</v>
      </c>
      <c r="J14" s="23">
        <v>-272302431</v>
      </c>
      <c r="K14" s="23">
        <v>-22129338</v>
      </c>
      <c r="L14" s="23">
        <v>-34382600</v>
      </c>
      <c r="M14" s="23">
        <v>-36941663</v>
      </c>
      <c r="N14" s="23">
        <v>-93453601</v>
      </c>
      <c r="O14" s="23">
        <v>-134549674</v>
      </c>
      <c r="P14" s="23">
        <v>-24870986</v>
      </c>
      <c r="Q14" s="23">
        <v>-59176486</v>
      </c>
      <c r="R14" s="23">
        <v>-218597146</v>
      </c>
      <c r="S14" s="23"/>
      <c r="T14" s="23"/>
      <c r="U14" s="23"/>
      <c r="V14" s="23"/>
      <c r="W14" s="23">
        <v>-584353178</v>
      </c>
      <c r="X14" s="23">
        <v>-218798630</v>
      </c>
      <c r="Y14" s="23">
        <v>-365554548</v>
      </c>
      <c r="Z14" s="24">
        <v>167.07</v>
      </c>
      <c r="AA14" s="25">
        <v>-322657637</v>
      </c>
    </row>
    <row r="15" spans="1:27" ht="12.75">
      <c r="A15" s="26" t="s">
        <v>42</v>
      </c>
      <c r="B15" s="20"/>
      <c r="C15" s="21">
        <v>-8943059</v>
      </c>
      <c r="D15" s="21"/>
      <c r="E15" s="22">
        <v>-9298639</v>
      </c>
      <c r="F15" s="23">
        <v>-9298639</v>
      </c>
      <c r="G15" s="23">
        <v>-209909</v>
      </c>
      <c r="H15" s="23"/>
      <c r="I15" s="23"/>
      <c r="J15" s="23">
        <v>-209909</v>
      </c>
      <c r="K15" s="23"/>
      <c r="L15" s="23"/>
      <c r="M15" s="23">
        <v>-3849493</v>
      </c>
      <c r="N15" s="23">
        <v>-3849493</v>
      </c>
      <c r="O15" s="23"/>
      <c r="P15" s="23"/>
      <c r="Q15" s="23"/>
      <c r="R15" s="23"/>
      <c r="S15" s="23"/>
      <c r="T15" s="23"/>
      <c r="U15" s="23"/>
      <c r="V15" s="23"/>
      <c r="W15" s="23">
        <v>-4059402</v>
      </c>
      <c r="X15" s="23">
        <v>-6323075</v>
      </c>
      <c r="Y15" s="23">
        <v>2263673</v>
      </c>
      <c r="Z15" s="24">
        <v>-35.8</v>
      </c>
      <c r="AA15" s="25">
        <v>-9298639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48243000</v>
      </c>
      <c r="D17" s="29">
        <f>SUM(D6:D16)</f>
        <v>0</v>
      </c>
      <c r="E17" s="30">
        <f t="shared" si="0"/>
        <v>18087064</v>
      </c>
      <c r="F17" s="31">
        <f t="shared" si="0"/>
        <v>18087065</v>
      </c>
      <c r="G17" s="31">
        <f t="shared" si="0"/>
        <v>-179045254</v>
      </c>
      <c r="H17" s="31">
        <f t="shared" si="0"/>
        <v>385955</v>
      </c>
      <c r="I17" s="31">
        <f t="shared" si="0"/>
        <v>2307578</v>
      </c>
      <c r="J17" s="31">
        <f t="shared" si="0"/>
        <v>-176351721</v>
      </c>
      <c r="K17" s="31">
        <f t="shared" si="0"/>
        <v>-11437604</v>
      </c>
      <c r="L17" s="31">
        <f t="shared" si="0"/>
        <v>-2559517</v>
      </c>
      <c r="M17" s="31">
        <f t="shared" si="0"/>
        <v>2661022</v>
      </c>
      <c r="N17" s="31">
        <f t="shared" si="0"/>
        <v>-11336099</v>
      </c>
      <c r="O17" s="31">
        <f t="shared" si="0"/>
        <v>-7719699</v>
      </c>
      <c r="P17" s="31">
        <f t="shared" si="0"/>
        <v>4735321</v>
      </c>
      <c r="Q17" s="31">
        <f t="shared" si="0"/>
        <v>-18565766</v>
      </c>
      <c r="R17" s="31">
        <f t="shared" si="0"/>
        <v>-21550144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-209237964</v>
      </c>
      <c r="X17" s="31">
        <f t="shared" si="0"/>
        <v>67705005</v>
      </c>
      <c r="Y17" s="31">
        <f t="shared" si="0"/>
        <v>-276942969</v>
      </c>
      <c r="Z17" s="32">
        <f>+IF(X17&lt;&gt;0,+(Y17/X17)*100,0)</f>
        <v>-409.0435692309601</v>
      </c>
      <c r="AA17" s="33">
        <f>SUM(AA6:AA16)</f>
        <v>18087065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-6167581</v>
      </c>
      <c r="D26" s="21"/>
      <c r="E26" s="22">
        <v>-11304781</v>
      </c>
      <c r="F26" s="23">
        <v>-11304781</v>
      </c>
      <c r="G26" s="23">
        <v>-8128</v>
      </c>
      <c r="H26" s="23">
        <v>-74377</v>
      </c>
      <c r="I26" s="23">
        <v>-151259</v>
      </c>
      <c r="J26" s="23">
        <v>-233764</v>
      </c>
      <c r="K26" s="23">
        <v>-562381</v>
      </c>
      <c r="L26" s="23">
        <v>-957532</v>
      </c>
      <c r="M26" s="23">
        <v>-602804</v>
      </c>
      <c r="N26" s="23">
        <v>-2122717</v>
      </c>
      <c r="O26" s="23">
        <v>-157359</v>
      </c>
      <c r="P26" s="23">
        <v>61890</v>
      </c>
      <c r="Q26" s="23">
        <v>-3152126</v>
      </c>
      <c r="R26" s="23">
        <v>-3247595</v>
      </c>
      <c r="S26" s="23"/>
      <c r="T26" s="23"/>
      <c r="U26" s="23"/>
      <c r="V26" s="23"/>
      <c r="W26" s="23">
        <v>-5604076</v>
      </c>
      <c r="X26" s="23">
        <v>-7687251</v>
      </c>
      <c r="Y26" s="23">
        <v>2083175</v>
      </c>
      <c r="Z26" s="24">
        <v>-27.1</v>
      </c>
      <c r="AA26" s="25">
        <v>-11304781</v>
      </c>
    </row>
    <row r="27" spans="1:27" ht="12.75">
      <c r="A27" s="27" t="s">
        <v>51</v>
      </c>
      <c r="B27" s="28"/>
      <c r="C27" s="29">
        <f aca="true" t="shared" si="1" ref="C27:Y27">SUM(C21:C26)</f>
        <v>-6167581</v>
      </c>
      <c r="D27" s="29">
        <f>SUM(D21:D26)</f>
        <v>0</v>
      </c>
      <c r="E27" s="30">
        <f t="shared" si="1"/>
        <v>-11304781</v>
      </c>
      <c r="F27" s="31">
        <f t="shared" si="1"/>
        <v>-11304781</v>
      </c>
      <c r="G27" s="31">
        <f t="shared" si="1"/>
        <v>-8128</v>
      </c>
      <c r="H27" s="31">
        <f t="shared" si="1"/>
        <v>-74377</v>
      </c>
      <c r="I27" s="31">
        <f t="shared" si="1"/>
        <v>-151259</v>
      </c>
      <c r="J27" s="31">
        <f t="shared" si="1"/>
        <v>-233764</v>
      </c>
      <c r="K27" s="31">
        <f t="shared" si="1"/>
        <v>-562381</v>
      </c>
      <c r="L27" s="31">
        <f t="shared" si="1"/>
        <v>-957532</v>
      </c>
      <c r="M27" s="31">
        <f t="shared" si="1"/>
        <v>-602804</v>
      </c>
      <c r="N27" s="31">
        <f t="shared" si="1"/>
        <v>-2122717</v>
      </c>
      <c r="O27" s="31">
        <f t="shared" si="1"/>
        <v>-157359</v>
      </c>
      <c r="P27" s="31">
        <f t="shared" si="1"/>
        <v>61890</v>
      </c>
      <c r="Q27" s="31">
        <f t="shared" si="1"/>
        <v>-3152126</v>
      </c>
      <c r="R27" s="31">
        <f t="shared" si="1"/>
        <v>-3247595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-5604076</v>
      </c>
      <c r="X27" s="31">
        <f t="shared" si="1"/>
        <v>-7687251</v>
      </c>
      <c r="Y27" s="31">
        <f t="shared" si="1"/>
        <v>2083175</v>
      </c>
      <c r="Z27" s="32">
        <f>+IF(X27&lt;&gt;0,+(Y27/X27)*100,0)</f>
        <v>-27.099089128220218</v>
      </c>
      <c r="AA27" s="33">
        <f>SUM(AA21:AA26)</f>
        <v>-11304781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-14127729</v>
      </c>
      <c r="D35" s="21"/>
      <c r="E35" s="22">
        <v>-15492687</v>
      </c>
      <c r="F35" s="23">
        <v>-15492687</v>
      </c>
      <c r="G35" s="23">
        <v>-1718903</v>
      </c>
      <c r="H35" s="23"/>
      <c r="I35" s="23"/>
      <c r="J35" s="23">
        <v>-1718903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>
        <v>-1718903</v>
      </c>
      <c r="X35" s="23">
        <v>-10328458</v>
      </c>
      <c r="Y35" s="23">
        <v>8609555</v>
      </c>
      <c r="Z35" s="24">
        <v>-83.36</v>
      </c>
      <c r="AA35" s="25">
        <v>-15492687</v>
      </c>
    </row>
    <row r="36" spans="1:27" ht="12.75">
      <c r="A36" s="27" t="s">
        <v>57</v>
      </c>
      <c r="B36" s="28"/>
      <c r="C36" s="29">
        <f aca="true" t="shared" si="2" ref="C36:Y36">SUM(C31:C35)</f>
        <v>-14127729</v>
      </c>
      <c r="D36" s="29">
        <f>SUM(D31:D35)</f>
        <v>0</v>
      </c>
      <c r="E36" s="30">
        <f t="shared" si="2"/>
        <v>-15492687</v>
      </c>
      <c r="F36" s="31">
        <f t="shared" si="2"/>
        <v>-15492687</v>
      </c>
      <c r="G36" s="31">
        <f t="shared" si="2"/>
        <v>-1718903</v>
      </c>
      <c r="H36" s="31">
        <f t="shared" si="2"/>
        <v>0</v>
      </c>
      <c r="I36" s="31">
        <f t="shared" si="2"/>
        <v>0</v>
      </c>
      <c r="J36" s="31">
        <f t="shared" si="2"/>
        <v>-1718903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-1718903</v>
      </c>
      <c r="X36" s="31">
        <f t="shared" si="2"/>
        <v>-10328458</v>
      </c>
      <c r="Y36" s="31">
        <f t="shared" si="2"/>
        <v>8609555</v>
      </c>
      <c r="Z36" s="32">
        <f>+IF(X36&lt;&gt;0,+(Y36/X36)*100,0)</f>
        <v>-83.35760284836323</v>
      </c>
      <c r="AA36" s="33">
        <f>SUM(AA31:AA35)</f>
        <v>-15492687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27947690</v>
      </c>
      <c r="D38" s="35">
        <f>+D17+D27+D36</f>
        <v>0</v>
      </c>
      <c r="E38" s="36">
        <f t="shared" si="3"/>
        <v>-8710404</v>
      </c>
      <c r="F38" s="37">
        <f t="shared" si="3"/>
        <v>-8710403</v>
      </c>
      <c r="G38" s="37">
        <f t="shared" si="3"/>
        <v>-180772285</v>
      </c>
      <c r="H38" s="37">
        <f t="shared" si="3"/>
        <v>311578</v>
      </c>
      <c r="I38" s="37">
        <f t="shared" si="3"/>
        <v>2156319</v>
      </c>
      <c r="J38" s="37">
        <f t="shared" si="3"/>
        <v>-178304388</v>
      </c>
      <c r="K38" s="37">
        <f t="shared" si="3"/>
        <v>-11999985</v>
      </c>
      <c r="L38" s="37">
        <f t="shared" si="3"/>
        <v>-3517049</v>
      </c>
      <c r="M38" s="37">
        <f t="shared" si="3"/>
        <v>2058218</v>
      </c>
      <c r="N38" s="37">
        <f t="shared" si="3"/>
        <v>-13458816</v>
      </c>
      <c r="O38" s="37">
        <f t="shared" si="3"/>
        <v>-7877058</v>
      </c>
      <c r="P38" s="37">
        <f t="shared" si="3"/>
        <v>4797211</v>
      </c>
      <c r="Q38" s="37">
        <f t="shared" si="3"/>
        <v>-21717892</v>
      </c>
      <c r="R38" s="37">
        <f t="shared" si="3"/>
        <v>-24797739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-216560943</v>
      </c>
      <c r="X38" s="37">
        <f t="shared" si="3"/>
        <v>49689296</v>
      </c>
      <c r="Y38" s="37">
        <f t="shared" si="3"/>
        <v>-266250239</v>
      </c>
      <c r="Z38" s="38">
        <f>+IF(X38&lt;&gt;0,+(Y38/X38)*100,0)</f>
        <v>-535.8301695399347</v>
      </c>
      <c r="AA38" s="39">
        <f>+AA17+AA27+AA36</f>
        <v>-8710403</v>
      </c>
    </row>
    <row r="39" spans="1:27" ht="12.75">
      <c r="A39" s="26" t="s">
        <v>59</v>
      </c>
      <c r="B39" s="20"/>
      <c r="C39" s="35">
        <v>198967183</v>
      </c>
      <c r="D39" s="35"/>
      <c r="E39" s="36">
        <v>198967183</v>
      </c>
      <c r="F39" s="37">
        <v>198967183</v>
      </c>
      <c r="G39" s="37">
        <v>226914873</v>
      </c>
      <c r="H39" s="37">
        <v>46142588</v>
      </c>
      <c r="I39" s="37">
        <v>46454166</v>
      </c>
      <c r="J39" s="37">
        <v>226914873</v>
      </c>
      <c r="K39" s="37">
        <v>48610485</v>
      </c>
      <c r="L39" s="37">
        <v>36610500</v>
      </c>
      <c r="M39" s="37">
        <v>33093451</v>
      </c>
      <c r="N39" s="37">
        <v>48610485</v>
      </c>
      <c r="O39" s="37">
        <v>35151669</v>
      </c>
      <c r="P39" s="37">
        <v>27274611</v>
      </c>
      <c r="Q39" s="37">
        <v>32071822</v>
      </c>
      <c r="R39" s="37">
        <v>35151669</v>
      </c>
      <c r="S39" s="37"/>
      <c r="T39" s="37"/>
      <c r="U39" s="37"/>
      <c r="V39" s="37"/>
      <c r="W39" s="37">
        <v>226914873</v>
      </c>
      <c r="X39" s="37">
        <v>198967183</v>
      </c>
      <c r="Y39" s="37">
        <v>27947690</v>
      </c>
      <c r="Z39" s="38">
        <v>14.05</v>
      </c>
      <c r="AA39" s="39">
        <v>198967183</v>
      </c>
    </row>
    <row r="40" spans="1:27" ht="12.75">
      <c r="A40" s="45" t="s">
        <v>60</v>
      </c>
      <c r="B40" s="46"/>
      <c r="C40" s="47">
        <v>226914873</v>
      </c>
      <c r="D40" s="47"/>
      <c r="E40" s="48">
        <v>190256778</v>
      </c>
      <c r="F40" s="49">
        <v>190256779</v>
      </c>
      <c r="G40" s="49">
        <v>46142588</v>
      </c>
      <c r="H40" s="49">
        <v>46454166</v>
      </c>
      <c r="I40" s="49">
        <v>48610485</v>
      </c>
      <c r="J40" s="49">
        <v>48610485</v>
      </c>
      <c r="K40" s="49">
        <v>36610500</v>
      </c>
      <c r="L40" s="49">
        <v>33093451</v>
      </c>
      <c r="M40" s="49">
        <v>35151669</v>
      </c>
      <c r="N40" s="49">
        <v>35151669</v>
      </c>
      <c r="O40" s="49">
        <v>27274611</v>
      </c>
      <c r="P40" s="49">
        <v>32071822</v>
      </c>
      <c r="Q40" s="49">
        <v>10353930</v>
      </c>
      <c r="R40" s="49">
        <v>10353930</v>
      </c>
      <c r="S40" s="49"/>
      <c r="T40" s="49"/>
      <c r="U40" s="49"/>
      <c r="V40" s="49"/>
      <c r="W40" s="49">
        <v>10353930</v>
      </c>
      <c r="X40" s="49">
        <v>248656478</v>
      </c>
      <c r="Y40" s="49">
        <v>-238302548</v>
      </c>
      <c r="Z40" s="50">
        <v>-95.84</v>
      </c>
      <c r="AA40" s="51">
        <v>190256779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53848216</v>
      </c>
      <c r="D6" s="21"/>
      <c r="E6" s="22">
        <v>57008650</v>
      </c>
      <c r="F6" s="23">
        <v>57008650</v>
      </c>
      <c r="G6" s="23">
        <v>3847489</v>
      </c>
      <c r="H6" s="23">
        <v>472419</v>
      </c>
      <c r="I6" s="23">
        <v>14212428</v>
      </c>
      <c r="J6" s="23">
        <v>18532336</v>
      </c>
      <c r="K6" s="23">
        <v>5244692</v>
      </c>
      <c r="L6" s="23">
        <v>3319122</v>
      </c>
      <c r="M6" s="23">
        <v>3306705</v>
      </c>
      <c r="N6" s="23">
        <v>11870519</v>
      </c>
      <c r="O6" s="23">
        <v>3500834</v>
      </c>
      <c r="P6" s="23">
        <v>3054410</v>
      </c>
      <c r="Q6" s="23">
        <v>3113601</v>
      </c>
      <c r="R6" s="23">
        <v>9668845</v>
      </c>
      <c r="S6" s="23"/>
      <c r="T6" s="23"/>
      <c r="U6" s="23"/>
      <c r="V6" s="23"/>
      <c r="W6" s="23">
        <v>40071700</v>
      </c>
      <c r="X6" s="23">
        <v>51631297</v>
      </c>
      <c r="Y6" s="23">
        <v>-11559597</v>
      </c>
      <c r="Z6" s="24">
        <v>-22.39</v>
      </c>
      <c r="AA6" s="25">
        <v>57008650</v>
      </c>
    </row>
    <row r="7" spans="1:27" ht="12.75">
      <c r="A7" s="26" t="s">
        <v>34</v>
      </c>
      <c r="B7" s="20"/>
      <c r="C7" s="21">
        <v>298754872</v>
      </c>
      <c r="D7" s="21"/>
      <c r="E7" s="22">
        <v>284273217</v>
      </c>
      <c r="F7" s="23">
        <v>284273217</v>
      </c>
      <c r="G7" s="23">
        <v>21499753</v>
      </c>
      <c r="H7" s="23">
        <v>37737297</v>
      </c>
      <c r="I7" s="23">
        <v>26634038</v>
      </c>
      <c r="J7" s="23">
        <v>85871088</v>
      </c>
      <c r="K7" s="23">
        <v>23288916</v>
      </c>
      <c r="L7" s="23">
        <v>24726151</v>
      </c>
      <c r="M7" s="23">
        <v>16767691</v>
      </c>
      <c r="N7" s="23">
        <v>64782758</v>
      </c>
      <c r="O7" s="23">
        <v>23501207</v>
      </c>
      <c r="P7" s="23">
        <v>24577797</v>
      </c>
      <c r="Q7" s="23">
        <v>30000000</v>
      </c>
      <c r="R7" s="23">
        <v>78079004</v>
      </c>
      <c r="S7" s="23"/>
      <c r="T7" s="23"/>
      <c r="U7" s="23"/>
      <c r="V7" s="23"/>
      <c r="W7" s="23">
        <v>228732850</v>
      </c>
      <c r="X7" s="23">
        <v>212625903</v>
      </c>
      <c r="Y7" s="23">
        <v>16106947</v>
      </c>
      <c r="Z7" s="24">
        <v>7.58</v>
      </c>
      <c r="AA7" s="25">
        <v>284273217</v>
      </c>
    </row>
    <row r="8" spans="1:27" ht="12.75">
      <c r="A8" s="26" t="s">
        <v>35</v>
      </c>
      <c r="B8" s="20"/>
      <c r="C8" s="21">
        <v>42947956</v>
      </c>
      <c r="D8" s="21"/>
      <c r="E8" s="22">
        <v>21008527</v>
      </c>
      <c r="F8" s="23">
        <v>21008527</v>
      </c>
      <c r="G8" s="23">
        <v>1806256</v>
      </c>
      <c r="H8" s="23">
        <v>6226669</v>
      </c>
      <c r="I8" s="23">
        <v>3255671</v>
      </c>
      <c r="J8" s="23">
        <v>11288596</v>
      </c>
      <c r="K8" s="23">
        <v>4881757</v>
      </c>
      <c r="L8" s="23">
        <v>4429395</v>
      </c>
      <c r="M8" s="23">
        <v>2488824</v>
      </c>
      <c r="N8" s="23">
        <v>11799976</v>
      </c>
      <c r="O8" s="23">
        <v>5858697</v>
      </c>
      <c r="P8" s="23">
        <v>4170852</v>
      </c>
      <c r="Q8" s="23">
        <v>2866722</v>
      </c>
      <c r="R8" s="23">
        <v>12896271</v>
      </c>
      <c r="S8" s="23"/>
      <c r="T8" s="23"/>
      <c r="U8" s="23"/>
      <c r="V8" s="23"/>
      <c r="W8" s="23">
        <v>35984843</v>
      </c>
      <c r="X8" s="23">
        <v>16726276</v>
      </c>
      <c r="Y8" s="23">
        <v>19258567</v>
      </c>
      <c r="Z8" s="24">
        <v>115.14</v>
      </c>
      <c r="AA8" s="25">
        <v>21008527</v>
      </c>
    </row>
    <row r="9" spans="1:27" ht="12.75">
      <c r="A9" s="26" t="s">
        <v>36</v>
      </c>
      <c r="B9" s="20"/>
      <c r="C9" s="21">
        <v>70946407</v>
      </c>
      <c r="D9" s="21"/>
      <c r="E9" s="22">
        <v>134809474</v>
      </c>
      <c r="F9" s="23">
        <v>103804199</v>
      </c>
      <c r="G9" s="23">
        <v>24889000</v>
      </c>
      <c r="H9" s="23">
        <v>334000</v>
      </c>
      <c r="I9" s="23">
        <v>4181362</v>
      </c>
      <c r="J9" s="23">
        <v>29404362</v>
      </c>
      <c r="K9" s="23"/>
      <c r="L9" s="23">
        <v>3259000</v>
      </c>
      <c r="M9" s="23">
        <v>19502000</v>
      </c>
      <c r="N9" s="23">
        <v>22761000</v>
      </c>
      <c r="O9" s="23">
        <v>972983</v>
      </c>
      <c r="P9" s="23">
        <v>2334000</v>
      </c>
      <c r="Q9" s="23">
        <v>14934000</v>
      </c>
      <c r="R9" s="23">
        <v>18240983</v>
      </c>
      <c r="S9" s="23"/>
      <c r="T9" s="23"/>
      <c r="U9" s="23"/>
      <c r="V9" s="23"/>
      <c r="W9" s="23">
        <v>70406345</v>
      </c>
      <c r="X9" s="23">
        <v>92271387</v>
      </c>
      <c r="Y9" s="23">
        <v>-21865042</v>
      </c>
      <c r="Z9" s="24">
        <v>-23.7</v>
      </c>
      <c r="AA9" s="25">
        <v>103804199</v>
      </c>
    </row>
    <row r="10" spans="1:27" ht="12.75">
      <c r="A10" s="26" t="s">
        <v>37</v>
      </c>
      <c r="B10" s="20"/>
      <c r="C10" s="21">
        <v>65603072</v>
      </c>
      <c r="D10" s="21"/>
      <c r="E10" s="22">
        <v>51579597</v>
      </c>
      <c r="F10" s="23">
        <v>39097252</v>
      </c>
      <c r="G10" s="23"/>
      <c r="H10" s="23">
        <v>6968000</v>
      </c>
      <c r="I10" s="23">
        <v>189048</v>
      </c>
      <c r="J10" s="23">
        <v>7157048</v>
      </c>
      <c r="K10" s="23">
        <v>6851000</v>
      </c>
      <c r="L10" s="23"/>
      <c r="M10" s="23">
        <v>11869000</v>
      </c>
      <c r="N10" s="23">
        <v>18720000</v>
      </c>
      <c r="O10" s="23"/>
      <c r="P10" s="23">
        <v>2300000</v>
      </c>
      <c r="Q10" s="23">
        <v>23060310</v>
      </c>
      <c r="R10" s="23">
        <v>25360310</v>
      </c>
      <c r="S10" s="23"/>
      <c r="T10" s="23"/>
      <c r="U10" s="23"/>
      <c r="V10" s="23"/>
      <c r="W10" s="23">
        <v>51237358</v>
      </c>
      <c r="X10" s="23">
        <v>24993316</v>
      </c>
      <c r="Y10" s="23">
        <v>26244042</v>
      </c>
      <c r="Z10" s="24">
        <v>105</v>
      </c>
      <c r="AA10" s="25">
        <v>39097252</v>
      </c>
    </row>
    <row r="11" spans="1:27" ht="12.75">
      <c r="A11" s="26" t="s">
        <v>38</v>
      </c>
      <c r="B11" s="20"/>
      <c r="C11" s="21">
        <v>7018487</v>
      </c>
      <c r="D11" s="21"/>
      <c r="E11" s="22">
        <v>9954468</v>
      </c>
      <c r="F11" s="23">
        <v>9954468</v>
      </c>
      <c r="G11" s="23">
        <v>980406</v>
      </c>
      <c r="H11" s="23">
        <v>672865</v>
      </c>
      <c r="I11" s="23">
        <v>677733</v>
      </c>
      <c r="J11" s="23">
        <v>2331004</v>
      </c>
      <c r="K11" s="23">
        <v>644257</v>
      </c>
      <c r="L11" s="23">
        <v>584196</v>
      </c>
      <c r="M11" s="23">
        <v>291419</v>
      </c>
      <c r="N11" s="23">
        <v>1519872</v>
      </c>
      <c r="O11" s="23">
        <v>1620555</v>
      </c>
      <c r="P11" s="23">
        <v>609452</v>
      </c>
      <c r="Q11" s="23">
        <v>463245</v>
      </c>
      <c r="R11" s="23">
        <v>2693252</v>
      </c>
      <c r="S11" s="23"/>
      <c r="T11" s="23"/>
      <c r="U11" s="23"/>
      <c r="V11" s="23"/>
      <c r="W11" s="23">
        <v>6544128</v>
      </c>
      <c r="X11" s="23">
        <v>7333758</v>
      </c>
      <c r="Y11" s="23">
        <v>-789630</v>
      </c>
      <c r="Z11" s="24">
        <v>-10.77</v>
      </c>
      <c r="AA11" s="25">
        <v>9954468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-473985599</v>
      </c>
      <c r="D14" s="21"/>
      <c r="E14" s="22">
        <v>-476992570</v>
      </c>
      <c r="F14" s="23">
        <v>-459600056</v>
      </c>
      <c r="G14" s="23">
        <v>-48794514</v>
      </c>
      <c r="H14" s="23">
        <v>-39437271</v>
      </c>
      <c r="I14" s="23">
        <v>-41848208</v>
      </c>
      <c r="J14" s="23">
        <v>-130079993</v>
      </c>
      <c r="K14" s="23">
        <v>-119899482</v>
      </c>
      <c r="L14" s="23">
        <v>-28053375</v>
      </c>
      <c r="M14" s="23">
        <v>-16849376</v>
      </c>
      <c r="N14" s="23">
        <v>-164802233</v>
      </c>
      <c r="O14" s="23">
        <v>18328312</v>
      </c>
      <c r="P14" s="23">
        <v>-117741963</v>
      </c>
      <c r="Q14" s="23">
        <v>-25222671</v>
      </c>
      <c r="R14" s="23">
        <v>-124636322</v>
      </c>
      <c r="S14" s="23"/>
      <c r="T14" s="23"/>
      <c r="U14" s="23"/>
      <c r="V14" s="23"/>
      <c r="W14" s="23">
        <v>-419518548</v>
      </c>
      <c r="X14" s="23">
        <v>-321160626</v>
      </c>
      <c r="Y14" s="23">
        <v>-98357922</v>
      </c>
      <c r="Z14" s="24">
        <v>30.63</v>
      </c>
      <c r="AA14" s="25">
        <v>-459600056</v>
      </c>
    </row>
    <row r="15" spans="1:27" ht="12.75">
      <c r="A15" s="26" t="s">
        <v>42</v>
      </c>
      <c r="B15" s="20"/>
      <c r="C15" s="21">
        <v>-2806655</v>
      </c>
      <c r="D15" s="21"/>
      <c r="E15" s="22">
        <v>-11710102</v>
      </c>
      <c r="F15" s="23">
        <v>-11710102</v>
      </c>
      <c r="G15" s="23"/>
      <c r="H15" s="23"/>
      <c r="I15" s="23">
        <v>-620487</v>
      </c>
      <c r="J15" s="23">
        <v>-620487</v>
      </c>
      <c r="K15" s="23"/>
      <c r="L15" s="23"/>
      <c r="M15" s="23">
        <v>-83913</v>
      </c>
      <c r="N15" s="23">
        <v>-83913</v>
      </c>
      <c r="O15" s="23"/>
      <c r="P15" s="23"/>
      <c r="Q15" s="23">
        <v>-514118</v>
      </c>
      <c r="R15" s="23">
        <v>-514118</v>
      </c>
      <c r="S15" s="23"/>
      <c r="T15" s="23"/>
      <c r="U15" s="23"/>
      <c r="V15" s="23"/>
      <c r="W15" s="23">
        <v>-1218518</v>
      </c>
      <c r="X15" s="23">
        <v>-6980976</v>
      </c>
      <c r="Y15" s="23">
        <v>5762458</v>
      </c>
      <c r="Z15" s="24">
        <v>-82.55</v>
      </c>
      <c r="AA15" s="25">
        <v>-11710102</v>
      </c>
    </row>
    <row r="16" spans="1:27" ht="12.75">
      <c r="A16" s="26" t="s">
        <v>43</v>
      </c>
      <c r="B16" s="20"/>
      <c r="C16" s="21">
        <v>-1201826</v>
      </c>
      <c r="D16" s="21"/>
      <c r="E16" s="22">
        <v>-881230</v>
      </c>
      <c r="F16" s="23">
        <v>-881230</v>
      </c>
      <c r="G16" s="23">
        <v>-10000</v>
      </c>
      <c r="H16" s="23">
        <v>-189387</v>
      </c>
      <c r="I16" s="23">
        <v>-89677</v>
      </c>
      <c r="J16" s="23">
        <v>-289064</v>
      </c>
      <c r="K16" s="23">
        <v>-185930</v>
      </c>
      <c r="L16" s="23">
        <v>-37668</v>
      </c>
      <c r="M16" s="23">
        <v>-118896</v>
      </c>
      <c r="N16" s="23">
        <v>-342494</v>
      </c>
      <c r="O16" s="23">
        <v>-175400</v>
      </c>
      <c r="P16" s="23"/>
      <c r="Q16" s="23">
        <v>-118500</v>
      </c>
      <c r="R16" s="23">
        <v>-293900</v>
      </c>
      <c r="S16" s="23"/>
      <c r="T16" s="23"/>
      <c r="U16" s="23"/>
      <c r="V16" s="23"/>
      <c r="W16" s="23">
        <v>-925458</v>
      </c>
      <c r="X16" s="23">
        <v>-660924</v>
      </c>
      <c r="Y16" s="23">
        <v>-264534</v>
      </c>
      <c r="Z16" s="24">
        <v>40.02</v>
      </c>
      <c r="AA16" s="25">
        <v>-881230</v>
      </c>
    </row>
    <row r="17" spans="1:27" ht="12.75">
      <c r="A17" s="27" t="s">
        <v>44</v>
      </c>
      <c r="B17" s="28"/>
      <c r="C17" s="29">
        <f aca="true" t="shared" si="0" ref="C17:Y17">SUM(C6:C16)</f>
        <v>61124930</v>
      </c>
      <c r="D17" s="29">
        <f>SUM(D6:D16)</f>
        <v>0</v>
      </c>
      <c r="E17" s="30">
        <f t="shared" si="0"/>
        <v>69050031</v>
      </c>
      <c r="F17" s="31">
        <f t="shared" si="0"/>
        <v>42954925</v>
      </c>
      <c r="G17" s="31">
        <f t="shared" si="0"/>
        <v>4218390</v>
      </c>
      <c r="H17" s="31">
        <f t="shared" si="0"/>
        <v>12784592</v>
      </c>
      <c r="I17" s="31">
        <f t="shared" si="0"/>
        <v>6591908</v>
      </c>
      <c r="J17" s="31">
        <f t="shared" si="0"/>
        <v>23594890</v>
      </c>
      <c r="K17" s="31">
        <f t="shared" si="0"/>
        <v>-79174790</v>
      </c>
      <c r="L17" s="31">
        <f t="shared" si="0"/>
        <v>8226821</v>
      </c>
      <c r="M17" s="31">
        <f t="shared" si="0"/>
        <v>37173454</v>
      </c>
      <c r="N17" s="31">
        <f t="shared" si="0"/>
        <v>-33774515</v>
      </c>
      <c r="O17" s="31">
        <f t="shared" si="0"/>
        <v>53607188</v>
      </c>
      <c r="P17" s="31">
        <f t="shared" si="0"/>
        <v>-80695452</v>
      </c>
      <c r="Q17" s="31">
        <f t="shared" si="0"/>
        <v>48582589</v>
      </c>
      <c r="R17" s="31">
        <f t="shared" si="0"/>
        <v>21494325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11314700</v>
      </c>
      <c r="X17" s="31">
        <f t="shared" si="0"/>
        <v>76779411</v>
      </c>
      <c r="Y17" s="31">
        <f t="shared" si="0"/>
        <v>-65464711</v>
      </c>
      <c r="Z17" s="32">
        <f>+IF(X17&lt;&gt;0,+(Y17/X17)*100,0)</f>
        <v>-85.26336702426644</v>
      </c>
      <c r="AA17" s="33">
        <f>SUM(AA6:AA16)</f>
        <v>42954925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-19099958</v>
      </c>
      <c r="D26" s="21"/>
      <c r="E26" s="22">
        <v>-69728027</v>
      </c>
      <c r="F26" s="23">
        <v>-48272742</v>
      </c>
      <c r="G26" s="23">
        <v>-5721741</v>
      </c>
      <c r="H26" s="23">
        <v>-3132337</v>
      </c>
      <c r="I26" s="23">
        <v>-3598517</v>
      </c>
      <c r="J26" s="23">
        <v>-12452595</v>
      </c>
      <c r="K26" s="23">
        <v>-619669</v>
      </c>
      <c r="L26" s="23">
        <v>-808522</v>
      </c>
      <c r="M26" s="23">
        <v>-704860</v>
      </c>
      <c r="N26" s="23">
        <v>-2133051</v>
      </c>
      <c r="O26" s="23">
        <v>-953223</v>
      </c>
      <c r="P26" s="23">
        <v>-255940</v>
      </c>
      <c r="Q26" s="23">
        <v>-2158200</v>
      </c>
      <c r="R26" s="23">
        <v>-3367363</v>
      </c>
      <c r="S26" s="23"/>
      <c r="T26" s="23"/>
      <c r="U26" s="23"/>
      <c r="V26" s="23"/>
      <c r="W26" s="23">
        <v>-17953009</v>
      </c>
      <c r="X26" s="23">
        <v>-33533974</v>
      </c>
      <c r="Y26" s="23">
        <v>15580965</v>
      </c>
      <c r="Z26" s="24">
        <v>-46.46</v>
      </c>
      <c r="AA26" s="25">
        <v>-48272742</v>
      </c>
    </row>
    <row r="27" spans="1:27" ht="12.75">
      <c r="A27" s="27" t="s">
        <v>51</v>
      </c>
      <c r="B27" s="28"/>
      <c r="C27" s="29">
        <f aca="true" t="shared" si="1" ref="C27:Y27">SUM(C21:C26)</f>
        <v>-19099958</v>
      </c>
      <c r="D27" s="29">
        <f>SUM(D21:D26)</f>
        <v>0</v>
      </c>
      <c r="E27" s="30">
        <f t="shared" si="1"/>
        <v>-69728027</v>
      </c>
      <c r="F27" s="31">
        <f t="shared" si="1"/>
        <v>-48272742</v>
      </c>
      <c r="G27" s="31">
        <f t="shared" si="1"/>
        <v>-5721741</v>
      </c>
      <c r="H27" s="31">
        <f t="shared" si="1"/>
        <v>-3132337</v>
      </c>
      <c r="I27" s="31">
        <f t="shared" si="1"/>
        <v>-3598517</v>
      </c>
      <c r="J27" s="31">
        <f t="shared" si="1"/>
        <v>-12452595</v>
      </c>
      <c r="K27" s="31">
        <f t="shared" si="1"/>
        <v>-619669</v>
      </c>
      <c r="L27" s="31">
        <f t="shared" si="1"/>
        <v>-808522</v>
      </c>
      <c r="M27" s="31">
        <f t="shared" si="1"/>
        <v>-704860</v>
      </c>
      <c r="N27" s="31">
        <f t="shared" si="1"/>
        <v>-2133051</v>
      </c>
      <c r="O27" s="31">
        <f t="shared" si="1"/>
        <v>-953223</v>
      </c>
      <c r="P27" s="31">
        <f t="shared" si="1"/>
        <v>-255940</v>
      </c>
      <c r="Q27" s="31">
        <f t="shared" si="1"/>
        <v>-2158200</v>
      </c>
      <c r="R27" s="31">
        <f t="shared" si="1"/>
        <v>-3367363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-17953009</v>
      </c>
      <c r="X27" s="31">
        <f t="shared" si="1"/>
        <v>-33533974</v>
      </c>
      <c r="Y27" s="31">
        <f t="shared" si="1"/>
        <v>15580965</v>
      </c>
      <c r="Z27" s="32">
        <f>+IF(X27&lt;&gt;0,+(Y27/X27)*100,0)</f>
        <v>-46.46322264101475</v>
      </c>
      <c r="AA27" s="33">
        <f>SUM(AA21:AA26)</f>
        <v>-48272742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783747</v>
      </c>
      <c r="D33" s="21"/>
      <c r="E33" s="22"/>
      <c r="F33" s="23"/>
      <c r="G33" s="23">
        <v>77744</v>
      </c>
      <c r="H33" s="40">
        <v>47944</v>
      </c>
      <c r="I33" s="40">
        <v>52759</v>
      </c>
      <c r="J33" s="40">
        <v>178447</v>
      </c>
      <c r="K33" s="23">
        <v>43397</v>
      </c>
      <c r="L33" s="23">
        <v>52011</v>
      </c>
      <c r="M33" s="23">
        <v>26044</v>
      </c>
      <c r="N33" s="23">
        <v>121452</v>
      </c>
      <c r="O33" s="40">
        <v>27848</v>
      </c>
      <c r="P33" s="40">
        <v>56072</v>
      </c>
      <c r="Q33" s="40">
        <v>42840</v>
      </c>
      <c r="R33" s="23">
        <v>126760</v>
      </c>
      <c r="S33" s="23"/>
      <c r="T33" s="23"/>
      <c r="U33" s="23"/>
      <c r="V33" s="40"/>
      <c r="W33" s="40">
        <v>426659</v>
      </c>
      <c r="X33" s="40"/>
      <c r="Y33" s="23">
        <v>426659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-8152022</v>
      </c>
      <c r="D35" s="21"/>
      <c r="E35" s="22">
        <v>-9735554</v>
      </c>
      <c r="F35" s="23">
        <v>-9735554</v>
      </c>
      <c r="G35" s="23"/>
      <c r="H35" s="23"/>
      <c r="I35" s="23">
        <v>-4171491</v>
      </c>
      <c r="J35" s="23">
        <v>-4171491</v>
      </c>
      <c r="K35" s="23"/>
      <c r="L35" s="23"/>
      <c r="M35" s="23">
        <v>-109001</v>
      </c>
      <c r="N35" s="23">
        <v>-109001</v>
      </c>
      <c r="O35" s="23"/>
      <c r="P35" s="23"/>
      <c r="Q35" s="23">
        <v>-4261619</v>
      </c>
      <c r="R35" s="23">
        <v>-4261619</v>
      </c>
      <c r="S35" s="23"/>
      <c r="T35" s="23"/>
      <c r="U35" s="23"/>
      <c r="V35" s="23"/>
      <c r="W35" s="23">
        <v>-8542111</v>
      </c>
      <c r="X35" s="23">
        <v>-9069332</v>
      </c>
      <c r="Y35" s="23">
        <v>527221</v>
      </c>
      <c r="Z35" s="24">
        <v>-5.81</v>
      </c>
      <c r="AA35" s="25">
        <v>-9735554</v>
      </c>
    </row>
    <row r="36" spans="1:27" ht="12.75">
      <c r="A36" s="27" t="s">
        <v>57</v>
      </c>
      <c r="B36" s="28"/>
      <c r="C36" s="29">
        <f aca="true" t="shared" si="2" ref="C36:Y36">SUM(C31:C35)</f>
        <v>-7368275</v>
      </c>
      <c r="D36" s="29">
        <f>SUM(D31:D35)</f>
        <v>0</v>
      </c>
      <c r="E36" s="30">
        <f t="shared" si="2"/>
        <v>-9735554</v>
      </c>
      <c r="F36" s="31">
        <f t="shared" si="2"/>
        <v>-9735554</v>
      </c>
      <c r="G36" s="31">
        <f t="shared" si="2"/>
        <v>77744</v>
      </c>
      <c r="H36" s="31">
        <f t="shared" si="2"/>
        <v>47944</v>
      </c>
      <c r="I36" s="31">
        <f t="shared" si="2"/>
        <v>-4118732</v>
      </c>
      <c r="J36" s="31">
        <f t="shared" si="2"/>
        <v>-3993044</v>
      </c>
      <c r="K36" s="31">
        <f t="shared" si="2"/>
        <v>43397</v>
      </c>
      <c r="L36" s="31">
        <f t="shared" si="2"/>
        <v>52011</v>
      </c>
      <c r="M36" s="31">
        <f t="shared" si="2"/>
        <v>-82957</v>
      </c>
      <c r="N36" s="31">
        <f t="shared" si="2"/>
        <v>12451</v>
      </c>
      <c r="O36" s="31">
        <f t="shared" si="2"/>
        <v>27848</v>
      </c>
      <c r="P36" s="31">
        <f t="shared" si="2"/>
        <v>56072</v>
      </c>
      <c r="Q36" s="31">
        <f t="shared" si="2"/>
        <v>-4218779</v>
      </c>
      <c r="R36" s="31">
        <f t="shared" si="2"/>
        <v>-4134859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-8115452</v>
      </c>
      <c r="X36" s="31">
        <f t="shared" si="2"/>
        <v>-9069332</v>
      </c>
      <c r="Y36" s="31">
        <f t="shared" si="2"/>
        <v>953880</v>
      </c>
      <c r="Z36" s="32">
        <f>+IF(X36&lt;&gt;0,+(Y36/X36)*100,0)</f>
        <v>-10.517643416295709</v>
      </c>
      <c r="AA36" s="33">
        <f>SUM(AA31:AA35)</f>
        <v>-9735554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34656697</v>
      </c>
      <c r="D38" s="35">
        <f>+D17+D27+D36</f>
        <v>0</v>
      </c>
      <c r="E38" s="36">
        <f t="shared" si="3"/>
        <v>-10413550</v>
      </c>
      <c r="F38" s="37">
        <f t="shared" si="3"/>
        <v>-15053371</v>
      </c>
      <c r="G38" s="37">
        <f t="shared" si="3"/>
        <v>-1425607</v>
      </c>
      <c r="H38" s="37">
        <f t="shared" si="3"/>
        <v>9700199</v>
      </c>
      <c r="I38" s="37">
        <f t="shared" si="3"/>
        <v>-1125341</v>
      </c>
      <c r="J38" s="37">
        <f t="shared" si="3"/>
        <v>7149251</v>
      </c>
      <c r="K38" s="37">
        <f t="shared" si="3"/>
        <v>-79751062</v>
      </c>
      <c r="L38" s="37">
        <f t="shared" si="3"/>
        <v>7470310</v>
      </c>
      <c r="M38" s="37">
        <f t="shared" si="3"/>
        <v>36385637</v>
      </c>
      <c r="N38" s="37">
        <f t="shared" si="3"/>
        <v>-35895115</v>
      </c>
      <c r="O38" s="37">
        <f t="shared" si="3"/>
        <v>52681813</v>
      </c>
      <c r="P38" s="37">
        <f t="shared" si="3"/>
        <v>-80895320</v>
      </c>
      <c r="Q38" s="37">
        <f t="shared" si="3"/>
        <v>42205610</v>
      </c>
      <c r="R38" s="37">
        <f t="shared" si="3"/>
        <v>13992103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-14753761</v>
      </c>
      <c r="X38" s="37">
        <f t="shared" si="3"/>
        <v>34176105</v>
      </c>
      <c r="Y38" s="37">
        <f t="shared" si="3"/>
        <v>-48929866</v>
      </c>
      <c r="Z38" s="38">
        <f>+IF(X38&lt;&gt;0,+(Y38/X38)*100,0)</f>
        <v>-143.16981411427662</v>
      </c>
      <c r="AA38" s="39">
        <f>+AA17+AA27+AA36</f>
        <v>-15053371</v>
      </c>
    </row>
    <row r="39" spans="1:27" ht="12.75">
      <c r="A39" s="26" t="s">
        <v>59</v>
      </c>
      <c r="B39" s="20"/>
      <c r="C39" s="35">
        <v>62383031</v>
      </c>
      <c r="D39" s="35"/>
      <c r="E39" s="36">
        <v>63112769</v>
      </c>
      <c r="F39" s="37">
        <v>70938254</v>
      </c>
      <c r="G39" s="37">
        <v>97031302</v>
      </c>
      <c r="H39" s="37">
        <v>95605695</v>
      </c>
      <c r="I39" s="37">
        <v>105305894</v>
      </c>
      <c r="J39" s="37">
        <v>97031302</v>
      </c>
      <c r="K39" s="37">
        <v>104180553</v>
      </c>
      <c r="L39" s="37">
        <v>24429491</v>
      </c>
      <c r="M39" s="37">
        <v>31899801</v>
      </c>
      <c r="N39" s="37">
        <v>104180553</v>
      </c>
      <c r="O39" s="37">
        <v>68285438</v>
      </c>
      <c r="P39" s="37">
        <v>120967251</v>
      </c>
      <c r="Q39" s="37">
        <v>40071931</v>
      </c>
      <c r="R39" s="37">
        <v>68285438</v>
      </c>
      <c r="S39" s="37"/>
      <c r="T39" s="37"/>
      <c r="U39" s="37"/>
      <c r="V39" s="37"/>
      <c r="W39" s="37">
        <v>97031302</v>
      </c>
      <c r="X39" s="37">
        <v>70938254</v>
      </c>
      <c r="Y39" s="37">
        <v>26093048</v>
      </c>
      <c r="Z39" s="38">
        <v>36.78</v>
      </c>
      <c r="AA39" s="39">
        <v>70938254</v>
      </c>
    </row>
    <row r="40" spans="1:27" ht="12.75">
      <c r="A40" s="45" t="s">
        <v>60</v>
      </c>
      <c r="B40" s="46"/>
      <c r="C40" s="47">
        <v>97039728</v>
      </c>
      <c r="D40" s="47"/>
      <c r="E40" s="48">
        <v>52699219</v>
      </c>
      <c r="F40" s="49">
        <v>55884882</v>
      </c>
      <c r="G40" s="49">
        <v>95605695</v>
      </c>
      <c r="H40" s="49">
        <v>105305894</v>
      </c>
      <c r="I40" s="49">
        <v>104180553</v>
      </c>
      <c r="J40" s="49">
        <v>104180553</v>
      </c>
      <c r="K40" s="49">
        <v>24429491</v>
      </c>
      <c r="L40" s="49">
        <v>31899801</v>
      </c>
      <c r="M40" s="49">
        <v>68285438</v>
      </c>
      <c r="N40" s="49">
        <v>68285438</v>
      </c>
      <c r="O40" s="49">
        <v>120967251</v>
      </c>
      <c r="P40" s="49">
        <v>40071931</v>
      </c>
      <c r="Q40" s="49">
        <v>82277541</v>
      </c>
      <c r="R40" s="49">
        <v>82277541</v>
      </c>
      <c r="S40" s="49"/>
      <c r="T40" s="49"/>
      <c r="U40" s="49"/>
      <c r="V40" s="49"/>
      <c r="W40" s="49">
        <v>82277541</v>
      </c>
      <c r="X40" s="49">
        <v>105114358</v>
      </c>
      <c r="Y40" s="49">
        <v>-22836817</v>
      </c>
      <c r="Z40" s="50">
        <v>-21.73</v>
      </c>
      <c r="AA40" s="51">
        <v>55884882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93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210661294</v>
      </c>
      <c r="D6" s="21"/>
      <c r="E6" s="22">
        <v>217844713</v>
      </c>
      <c r="F6" s="23">
        <v>217844711</v>
      </c>
      <c r="G6" s="23">
        <v>89250980</v>
      </c>
      <c r="H6" s="23">
        <v>5204428</v>
      </c>
      <c r="I6" s="23">
        <v>28958868</v>
      </c>
      <c r="J6" s="23">
        <v>123414276</v>
      </c>
      <c r="K6" s="23">
        <v>27231578</v>
      </c>
      <c r="L6" s="23">
        <v>20354512</v>
      </c>
      <c r="M6" s="23">
        <v>17295443</v>
      </c>
      <c r="N6" s="23">
        <v>64881533</v>
      </c>
      <c r="O6" s="23">
        <v>8639997</v>
      </c>
      <c r="P6" s="23">
        <v>3446469</v>
      </c>
      <c r="Q6" s="23">
        <v>6759181</v>
      </c>
      <c r="R6" s="23">
        <v>18845647</v>
      </c>
      <c r="S6" s="23"/>
      <c r="T6" s="23"/>
      <c r="U6" s="23"/>
      <c r="V6" s="23"/>
      <c r="W6" s="23">
        <v>207141456</v>
      </c>
      <c r="X6" s="23">
        <v>205299368</v>
      </c>
      <c r="Y6" s="23">
        <v>1842088</v>
      </c>
      <c r="Z6" s="24">
        <v>0.9</v>
      </c>
      <c r="AA6" s="25">
        <v>217844711</v>
      </c>
    </row>
    <row r="7" spans="1:27" ht="12.75">
      <c r="A7" s="26" t="s">
        <v>34</v>
      </c>
      <c r="B7" s="20"/>
      <c r="C7" s="21">
        <v>1172244903</v>
      </c>
      <c r="D7" s="21"/>
      <c r="E7" s="22">
        <v>1359582271</v>
      </c>
      <c r="F7" s="23">
        <v>1359582273</v>
      </c>
      <c r="G7" s="23">
        <v>165119428</v>
      </c>
      <c r="H7" s="23">
        <v>98635761</v>
      </c>
      <c r="I7" s="23">
        <v>135299727</v>
      </c>
      <c r="J7" s="23">
        <v>399054916</v>
      </c>
      <c r="K7" s="23">
        <v>119113780</v>
      </c>
      <c r="L7" s="23">
        <v>110035658</v>
      </c>
      <c r="M7" s="23">
        <v>112067204</v>
      </c>
      <c r="N7" s="23">
        <v>341216642</v>
      </c>
      <c r="O7" s="23">
        <v>107784710</v>
      </c>
      <c r="P7" s="23">
        <v>106210173</v>
      </c>
      <c r="Q7" s="23">
        <v>106090055</v>
      </c>
      <c r="R7" s="23">
        <v>320084938</v>
      </c>
      <c r="S7" s="23"/>
      <c r="T7" s="23"/>
      <c r="U7" s="23"/>
      <c r="V7" s="23"/>
      <c r="W7" s="23">
        <v>1060356496</v>
      </c>
      <c r="X7" s="23">
        <v>1052666670</v>
      </c>
      <c r="Y7" s="23">
        <v>7689826</v>
      </c>
      <c r="Z7" s="24">
        <v>0.73</v>
      </c>
      <c r="AA7" s="25">
        <v>1359582273</v>
      </c>
    </row>
    <row r="8" spans="1:27" ht="12.75">
      <c r="A8" s="26" t="s">
        <v>35</v>
      </c>
      <c r="B8" s="20"/>
      <c r="C8" s="21">
        <v>95923092</v>
      </c>
      <c r="D8" s="21"/>
      <c r="E8" s="22">
        <v>70577191</v>
      </c>
      <c r="F8" s="23">
        <v>94474779</v>
      </c>
      <c r="G8" s="23">
        <v>4383907</v>
      </c>
      <c r="H8" s="23">
        <v>5047295</v>
      </c>
      <c r="I8" s="23">
        <v>5867337</v>
      </c>
      <c r="J8" s="23">
        <v>15298539</v>
      </c>
      <c r="K8" s="23">
        <v>5604312</v>
      </c>
      <c r="L8" s="23">
        <v>6007901</v>
      </c>
      <c r="M8" s="23">
        <v>6181923</v>
      </c>
      <c r="N8" s="23">
        <v>17794136</v>
      </c>
      <c r="O8" s="23">
        <v>43732729</v>
      </c>
      <c r="P8" s="23">
        <v>6305852</v>
      </c>
      <c r="Q8" s="23">
        <v>5934016</v>
      </c>
      <c r="R8" s="23">
        <v>55972597</v>
      </c>
      <c r="S8" s="23"/>
      <c r="T8" s="23"/>
      <c r="U8" s="23"/>
      <c r="V8" s="23"/>
      <c r="W8" s="23">
        <v>89065272</v>
      </c>
      <c r="X8" s="23">
        <v>83885154</v>
      </c>
      <c r="Y8" s="23">
        <v>5180118</v>
      </c>
      <c r="Z8" s="24">
        <v>6.18</v>
      </c>
      <c r="AA8" s="25">
        <v>94474779</v>
      </c>
    </row>
    <row r="9" spans="1:27" ht="12.75">
      <c r="A9" s="26" t="s">
        <v>36</v>
      </c>
      <c r="B9" s="20"/>
      <c r="C9" s="21">
        <v>130948400</v>
      </c>
      <c r="D9" s="21"/>
      <c r="E9" s="22">
        <v>182601419</v>
      </c>
      <c r="F9" s="23">
        <v>168161419</v>
      </c>
      <c r="G9" s="23">
        <v>49689000</v>
      </c>
      <c r="H9" s="23">
        <v>4322215</v>
      </c>
      <c r="I9" s="23">
        <v>232581</v>
      </c>
      <c r="J9" s="23">
        <v>54243796</v>
      </c>
      <c r="K9" s="23">
        <v>1304350</v>
      </c>
      <c r="L9" s="23">
        <v>10341838</v>
      </c>
      <c r="M9" s="23">
        <v>2689000</v>
      </c>
      <c r="N9" s="23">
        <v>14335188</v>
      </c>
      <c r="O9" s="23">
        <v>35413000</v>
      </c>
      <c r="P9" s="23">
        <v>3906000</v>
      </c>
      <c r="Q9" s="23">
        <v>33046425</v>
      </c>
      <c r="R9" s="23">
        <v>72365425</v>
      </c>
      <c r="S9" s="23"/>
      <c r="T9" s="23"/>
      <c r="U9" s="23"/>
      <c r="V9" s="23"/>
      <c r="W9" s="23">
        <v>140944409</v>
      </c>
      <c r="X9" s="23">
        <v>129659758</v>
      </c>
      <c r="Y9" s="23">
        <v>11284651</v>
      </c>
      <c r="Z9" s="24">
        <v>8.7</v>
      </c>
      <c r="AA9" s="25">
        <v>168161419</v>
      </c>
    </row>
    <row r="10" spans="1:27" ht="12.75">
      <c r="A10" s="26" t="s">
        <v>37</v>
      </c>
      <c r="B10" s="20"/>
      <c r="C10" s="21">
        <v>-327052334</v>
      </c>
      <c r="D10" s="21"/>
      <c r="E10" s="22">
        <v>57546081</v>
      </c>
      <c r="F10" s="23">
        <v>58809081</v>
      </c>
      <c r="G10" s="23">
        <v>5600000</v>
      </c>
      <c r="H10" s="23"/>
      <c r="I10" s="23">
        <v>4593776</v>
      </c>
      <c r="J10" s="23">
        <v>10193776</v>
      </c>
      <c r="K10" s="23"/>
      <c r="L10" s="23"/>
      <c r="M10" s="23"/>
      <c r="N10" s="23"/>
      <c r="O10" s="23">
        <v>3000000</v>
      </c>
      <c r="P10" s="23">
        <v>21259000</v>
      </c>
      <c r="Q10" s="23">
        <v>7187082</v>
      </c>
      <c r="R10" s="23">
        <v>31446082</v>
      </c>
      <c r="S10" s="23"/>
      <c r="T10" s="23"/>
      <c r="U10" s="23"/>
      <c r="V10" s="23"/>
      <c r="W10" s="23">
        <v>41639858</v>
      </c>
      <c r="X10" s="23">
        <v>31439898</v>
      </c>
      <c r="Y10" s="23">
        <v>10199960</v>
      </c>
      <c r="Z10" s="24">
        <v>32.44</v>
      </c>
      <c r="AA10" s="25">
        <v>58809081</v>
      </c>
    </row>
    <row r="11" spans="1:27" ht="12.75">
      <c r="A11" s="26" t="s">
        <v>38</v>
      </c>
      <c r="B11" s="20"/>
      <c r="C11" s="21">
        <v>30398888</v>
      </c>
      <c r="D11" s="21"/>
      <c r="E11" s="22">
        <v>27063571</v>
      </c>
      <c r="F11" s="23">
        <v>31063570</v>
      </c>
      <c r="G11" s="23">
        <v>2754964</v>
      </c>
      <c r="H11" s="23">
        <v>3964651</v>
      </c>
      <c r="I11" s="23">
        <v>3501605</v>
      </c>
      <c r="J11" s="23">
        <v>10221220</v>
      </c>
      <c r="K11" s="23">
        <v>3264832</v>
      </c>
      <c r="L11" s="23">
        <v>3206576</v>
      </c>
      <c r="M11" s="23">
        <v>1526101</v>
      </c>
      <c r="N11" s="23">
        <v>7997509</v>
      </c>
      <c r="O11" s="23">
        <v>4602031</v>
      </c>
      <c r="P11" s="23">
        <v>2693094</v>
      </c>
      <c r="Q11" s="23">
        <v>2811936</v>
      </c>
      <c r="R11" s="23">
        <v>10107061</v>
      </c>
      <c r="S11" s="23"/>
      <c r="T11" s="23"/>
      <c r="U11" s="23"/>
      <c r="V11" s="23"/>
      <c r="W11" s="23">
        <v>28325790</v>
      </c>
      <c r="X11" s="23">
        <v>26117884</v>
      </c>
      <c r="Y11" s="23">
        <v>2207906</v>
      </c>
      <c r="Z11" s="24">
        <v>8.45</v>
      </c>
      <c r="AA11" s="25">
        <v>31063570</v>
      </c>
    </row>
    <row r="12" spans="1:27" ht="12.75">
      <c r="A12" s="26" t="s">
        <v>39</v>
      </c>
      <c r="B12" s="20"/>
      <c r="C12" s="21">
        <v>15120</v>
      </c>
      <c r="D12" s="21"/>
      <c r="E12" s="22">
        <v>15120</v>
      </c>
      <c r="F12" s="23">
        <v>15120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6048</v>
      </c>
      <c r="Y12" s="23">
        <v>-6048</v>
      </c>
      <c r="Z12" s="24">
        <v>-100</v>
      </c>
      <c r="AA12" s="25">
        <v>15120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-1410004285</v>
      </c>
      <c r="D14" s="21"/>
      <c r="E14" s="22">
        <v>-1583699970</v>
      </c>
      <c r="F14" s="23">
        <v>-1569166189</v>
      </c>
      <c r="G14" s="23">
        <v>-70798465</v>
      </c>
      <c r="H14" s="23">
        <v>-143004603</v>
      </c>
      <c r="I14" s="23">
        <v>-147204013</v>
      </c>
      <c r="J14" s="23">
        <v>-361007081</v>
      </c>
      <c r="K14" s="23">
        <v>-112841216</v>
      </c>
      <c r="L14" s="23">
        <v>-143975289</v>
      </c>
      <c r="M14" s="23">
        <v>-123751320</v>
      </c>
      <c r="N14" s="23">
        <v>-380567825</v>
      </c>
      <c r="O14" s="23">
        <v>-69125535</v>
      </c>
      <c r="P14" s="23">
        <v>-67083575</v>
      </c>
      <c r="Q14" s="23">
        <v>-98435907</v>
      </c>
      <c r="R14" s="23">
        <v>-234645017</v>
      </c>
      <c r="S14" s="23"/>
      <c r="T14" s="23"/>
      <c r="U14" s="23"/>
      <c r="V14" s="23"/>
      <c r="W14" s="23">
        <v>-976219923</v>
      </c>
      <c r="X14" s="23">
        <v>-1140117808</v>
      </c>
      <c r="Y14" s="23">
        <v>163897885</v>
      </c>
      <c r="Z14" s="24">
        <v>-14.38</v>
      </c>
      <c r="AA14" s="25">
        <v>-1569166189</v>
      </c>
    </row>
    <row r="15" spans="1:27" ht="12.75">
      <c r="A15" s="26" t="s">
        <v>42</v>
      </c>
      <c r="B15" s="20"/>
      <c r="C15" s="21">
        <v>-76579560</v>
      </c>
      <c r="D15" s="21"/>
      <c r="E15" s="22">
        <v>-89108928</v>
      </c>
      <c r="F15" s="23">
        <v>-95728688</v>
      </c>
      <c r="G15" s="23"/>
      <c r="H15" s="23"/>
      <c r="I15" s="23"/>
      <c r="J15" s="23"/>
      <c r="K15" s="23"/>
      <c r="L15" s="23"/>
      <c r="M15" s="23">
        <v>-46679716</v>
      </c>
      <c r="N15" s="23">
        <v>-46679716</v>
      </c>
      <c r="O15" s="23">
        <v>-43385113</v>
      </c>
      <c r="P15" s="23">
        <v>-47394077</v>
      </c>
      <c r="Q15" s="23"/>
      <c r="R15" s="23">
        <v>-90779190</v>
      </c>
      <c r="S15" s="23"/>
      <c r="T15" s="23"/>
      <c r="U15" s="23"/>
      <c r="V15" s="23"/>
      <c r="W15" s="23">
        <v>-137458906</v>
      </c>
      <c r="X15" s="23">
        <v>-46679716</v>
      </c>
      <c r="Y15" s="23">
        <v>-90779190</v>
      </c>
      <c r="Z15" s="24">
        <v>194.47</v>
      </c>
      <c r="AA15" s="25">
        <v>-95728688</v>
      </c>
    </row>
    <row r="16" spans="1:27" ht="12.75">
      <c r="A16" s="26" t="s">
        <v>43</v>
      </c>
      <c r="B16" s="20"/>
      <c r="C16" s="21"/>
      <c r="D16" s="21"/>
      <c r="E16" s="22">
        <v>-736170</v>
      </c>
      <c r="F16" s="23">
        <v>-736170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-294468</v>
      </c>
      <c r="Y16" s="23">
        <v>294468</v>
      </c>
      <c r="Z16" s="24">
        <v>-100</v>
      </c>
      <c r="AA16" s="25">
        <v>-736170</v>
      </c>
    </row>
    <row r="17" spans="1:27" ht="12.75">
      <c r="A17" s="27" t="s">
        <v>44</v>
      </c>
      <c r="B17" s="28"/>
      <c r="C17" s="29">
        <f aca="true" t="shared" si="0" ref="C17:Y17">SUM(C6:C16)</f>
        <v>-173444482</v>
      </c>
      <c r="D17" s="29">
        <f>SUM(D6:D16)</f>
        <v>0</v>
      </c>
      <c r="E17" s="30">
        <f t="shared" si="0"/>
        <v>241685298</v>
      </c>
      <c r="F17" s="31">
        <f t="shared" si="0"/>
        <v>264319906</v>
      </c>
      <c r="G17" s="31">
        <f t="shared" si="0"/>
        <v>245999814</v>
      </c>
      <c r="H17" s="31">
        <f t="shared" si="0"/>
        <v>-25830253</v>
      </c>
      <c r="I17" s="31">
        <f t="shared" si="0"/>
        <v>31249881</v>
      </c>
      <c r="J17" s="31">
        <f t="shared" si="0"/>
        <v>251419442</v>
      </c>
      <c r="K17" s="31">
        <f t="shared" si="0"/>
        <v>43677636</v>
      </c>
      <c r="L17" s="31">
        <f t="shared" si="0"/>
        <v>5971196</v>
      </c>
      <c r="M17" s="31">
        <f t="shared" si="0"/>
        <v>-30671365</v>
      </c>
      <c r="N17" s="31">
        <f t="shared" si="0"/>
        <v>18977467</v>
      </c>
      <c r="O17" s="31">
        <f t="shared" si="0"/>
        <v>90661819</v>
      </c>
      <c r="P17" s="31">
        <f t="shared" si="0"/>
        <v>29342936</v>
      </c>
      <c r="Q17" s="31">
        <f t="shared" si="0"/>
        <v>63392788</v>
      </c>
      <c r="R17" s="31">
        <f t="shared" si="0"/>
        <v>183397543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453794452</v>
      </c>
      <c r="X17" s="31">
        <f t="shared" si="0"/>
        <v>341982788</v>
      </c>
      <c r="Y17" s="31">
        <f t="shared" si="0"/>
        <v>111811664</v>
      </c>
      <c r="Z17" s="32">
        <f>+IF(X17&lt;&gt;0,+(Y17/X17)*100,0)</f>
        <v>32.695114468743384</v>
      </c>
      <c r="AA17" s="33">
        <f>SUM(AA6:AA16)</f>
        <v>264319906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73721766</v>
      </c>
      <c r="D21" s="21"/>
      <c r="E21" s="22">
        <v>250000</v>
      </c>
      <c r="F21" s="23">
        <v>250000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50000</v>
      </c>
      <c r="Y21" s="40">
        <v>-50000</v>
      </c>
      <c r="Z21" s="41">
        <v>-100</v>
      </c>
      <c r="AA21" s="42">
        <v>250000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521630</v>
      </c>
      <c r="D23" s="44"/>
      <c r="E23" s="22">
        <v>14000</v>
      </c>
      <c r="F23" s="23">
        <v>14000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>
        <v>2800</v>
      </c>
      <c r="Y23" s="40">
        <v>-2800</v>
      </c>
      <c r="Z23" s="41">
        <v>-100</v>
      </c>
      <c r="AA23" s="42">
        <v>14000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-574700209</v>
      </c>
      <c r="F26" s="23">
        <v>-709955890</v>
      </c>
      <c r="G26" s="23">
        <v>-762151</v>
      </c>
      <c r="H26" s="23">
        <v>-24003037</v>
      </c>
      <c r="I26" s="23">
        <v>-34458427</v>
      </c>
      <c r="J26" s="23">
        <v>-59223615</v>
      </c>
      <c r="K26" s="23">
        <v>-35091097</v>
      </c>
      <c r="L26" s="23">
        <v>-47254798</v>
      </c>
      <c r="M26" s="23">
        <v>-53081266</v>
      </c>
      <c r="N26" s="23">
        <v>-135427161</v>
      </c>
      <c r="O26" s="23">
        <v>-10337869</v>
      </c>
      <c r="P26" s="23">
        <v>-29570648</v>
      </c>
      <c r="Q26" s="23">
        <v>-49928938</v>
      </c>
      <c r="R26" s="23">
        <v>-89837455</v>
      </c>
      <c r="S26" s="23"/>
      <c r="T26" s="23"/>
      <c r="U26" s="23"/>
      <c r="V26" s="23"/>
      <c r="W26" s="23">
        <v>-284488231</v>
      </c>
      <c r="X26" s="23">
        <v>-406975543</v>
      </c>
      <c r="Y26" s="23">
        <v>122487312</v>
      </c>
      <c r="Z26" s="24">
        <v>-30.1</v>
      </c>
      <c r="AA26" s="25">
        <v>-709955890</v>
      </c>
    </row>
    <row r="27" spans="1:27" ht="12.75">
      <c r="A27" s="27" t="s">
        <v>51</v>
      </c>
      <c r="B27" s="28"/>
      <c r="C27" s="29">
        <f aca="true" t="shared" si="1" ref="C27:Y27">SUM(C21:C26)</f>
        <v>74243396</v>
      </c>
      <c r="D27" s="29">
        <f>SUM(D21:D26)</f>
        <v>0</v>
      </c>
      <c r="E27" s="30">
        <f t="shared" si="1"/>
        <v>-574436209</v>
      </c>
      <c r="F27" s="31">
        <f t="shared" si="1"/>
        <v>-709691890</v>
      </c>
      <c r="G27" s="31">
        <f t="shared" si="1"/>
        <v>-762151</v>
      </c>
      <c r="H27" s="31">
        <f t="shared" si="1"/>
        <v>-24003037</v>
      </c>
      <c r="I27" s="31">
        <f t="shared" si="1"/>
        <v>-34458427</v>
      </c>
      <c r="J27" s="31">
        <f t="shared" si="1"/>
        <v>-59223615</v>
      </c>
      <c r="K27" s="31">
        <f t="shared" si="1"/>
        <v>-35091097</v>
      </c>
      <c r="L27" s="31">
        <f t="shared" si="1"/>
        <v>-47254798</v>
      </c>
      <c r="M27" s="31">
        <f t="shared" si="1"/>
        <v>-53081266</v>
      </c>
      <c r="N27" s="31">
        <f t="shared" si="1"/>
        <v>-135427161</v>
      </c>
      <c r="O27" s="31">
        <f t="shared" si="1"/>
        <v>-10337869</v>
      </c>
      <c r="P27" s="31">
        <f t="shared" si="1"/>
        <v>-29570648</v>
      </c>
      <c r="Q27" s="31">
        <f t="shared" si="1"/>
        <v>-49928938</v>
      </c>
      <c r="R27" s="31">
        <f t="shared" si="1"/>
        <v>-89837455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-284488231</v>
      </c>
      <c r="X27" s="31">
        <f t="shared" si="1"/>
        <v>-406922743</v>
      </c>
      <c r="Y27" s="31">
        <f t="shared" si="1"/>
        <v>122434512</v>
      </c>
      <c r="Z27" s="32">
        <f>+IF(X27&lt;&gt;0,+(Y27/X27)*100,0)</f>
        <v>-30.08790098517546</v>
      </c>
      <c r="AA27" s="33">
        <f>SUM(AA21:AA26)</f>
        <v>-709691890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294530916</v>
      </c>
      <c r="D32" s="21"/>
      <c r="E32" s="22">
        <v>506922000</v>
      </c>
      <c r="F32" s="23">
        <v>506922000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>
        <v>506922000</v>
      </c>
    </row>
    <row r="33" spans="1:27" ht="12.75">
      <c r="A33" s="26" t="s">
        <v>55</v>
      </c>
      <c r="B33" s="20"/>
      <c r="C33" s="21">
        <v>2782081</v>
      </c>
      <c r="D33" s="21"/>
      <c r="E33" s="22">
        <v>2919391</v>
      </c>
      <c r="F33" s="23">
        <v>2919391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>
        <v>583878</v>
      </c>
      <c r="Y33" s="23">
        <v>-583878</v>
      </c>
      <c r="Z33" s="24">
        <v>-100</v>
      </c>
      <c r="AA33" s="25">
        <v>2919391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-132932517</v>
      </c>
      <c r="D35" s="21"/>
      <c r="E35" s="22">
        <v>-132104369</v>
      </c>
      <c r="F35" s="23">
        <v>-132104369</v>
      </c>
      <c r="G35" s="23"/>
      <c r="H35" s="23"/>
      <c r="I35" s="23"/>
      <c r="J35" s="23"/>
      <c r="K35" s="23"/>
      <c r="L35" s="23"/>
      <c r="M35" s="23">
        <v>-65289252</v>
      </c>
      <c r="N35" s="23">
        <v>-65289252</v>
      </c>
      <c r="O35" s="23"/>
      <c r="P35" s="23"/>
      <c r="Q35" s="23"/>
      <c r="R35" s="23"/>
      <c r="S35" s="23"/>
      <c r="T35" s="23"/>
      <c r="U35" s="23"/>
      <c r="V35" s="23"/>
      <c r="W35" s="23">
        <v>-65289252</v>
      </c>
      <c r="X35" s="23">
        <v>-65289252</v>
      </c>
      <c r="Y35" s="23"/>
      <c r="Z35" s="24"/>
      <c r="AA35" s="25">
        <v>-132104369</v>
      </c>
    </row>
    <row r="36" spans="1:27" ht="12.75">
      <c r="A36" s="27" t="s">
        <v>57</v>
      </c>
      <c r="B36" s="28"/>
      <c r="C36" s="29">
        <f aca="true" t="shared" si="2" ref="C36:Y36">SUM(C31:C35)</f>
        <v>164380480</v>
      </c>
      <c r="D36" s="29">
        <f>SUM(D31:D35)</f>
        <v>0</v>
      </c>
      <c r="E36" s="30">
        <f t="shared" si="2"/>
        <v>377737022</v>
      </c>
      <c r="F36" s="31">
        <f t="shared" si="2"/>
        <v>377737022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-65289252</v>
      </c>
      <c r="N36" s="31">
        <f t="shared" si="2"/>
        <v>-65289252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-65289252</v>
      </c>
      <c r="X36" s="31">
        <f t="shared" si="2"/>
        <v>-64705374</v>
      </c>
      <c r="Y36" s="31">
        <f t="shared" si="2"/>
        <v>-583878</v>
      </c>
      <c r="Z36" s="32">
        <f>+IF(X36&lt;&gt;0,+(Y36/X36)*100,0)</f>
        <v>0.9023639983906129</v>
      </c>
      <c r="AA36" s="33">
        <f>SUM(AA31:AA35)</f>
        <v>377737022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65179394</v>
      </c>
      <c r="D38" s="35">
        <f>+D17+D27+D36</f>
        <v>0</v>
      </c>
      <c r="E38" s="36">
        <f t="shared" si="3"/>
        <v>44986111</v>
      </c>
      <c r="F38" s="37">
        <f t="shared" si="3"/>
        <v>-67634962</v>
      </c>
      <c r="G38" s="37">
        <f t="shared" si="3"/>
        <v>245237663</v>
      </c>
      <c r="H38" s="37">
        <f t="shared" si="3"/>
        <v>-49833290</v>
      </c>
      <c r="I38" s="37">
        <f t="shared" si="3"/>
        <v>-3208546</v>
      </c>
      <c r="J38" s="37">
        <f t="shared" si="3"/>
        <v>192195827</v>
      </c>
      <c r="K38" s="37">
        <f t="shared" si="3"/>
        <v>8586539</v>
      </c>
      <c r="L38" s="37">
        <f t="shared" si="3"/>
        <v>-41283602</v>
      </c>
      <c r="M38" s="37">
        <f t="shared" si="3"/>
        <v>-149041883</v>
      </c>
      <c r="N38" s="37">
        <f t="shared" si="3"/>
        <v>-181738946</v>
      </c>
      <c r="O38" s="37">
        <f t="shared" si="3"/>
        <v>80323950</v>
      </c>
      <c r="P38" s="37">
        <f t="shared" si="3"/>
        <v>-227712</v>
      </c>
      <c r="Q38" s="37">
        <f t="shared" si="3"/>
        <v>13463850</v>
      </c>
      <c r="R38" s="37">
        <f t="shared" si="3"/>
        <v>93560088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104016969</v>
      </c>
      <c r="X38" s="37">
        <f t="shared" si="3"/>
        <v>-129645329</v>
      </c>
      <c r="Y38" s="37">
        <f t="shared" si="3"/>
        <v>233662298</v>
      </c>
      <c r="Z38" s="38">
        <f>+IF(X38&lt;&gt;0,+(Y38/X38)*100,0)</f>
        <v>-180.23194495499334</v>
      </c>
      <c r="AA38" s="39">
        <f>+AA17+AA27+AA36</f>
        <v>-67634962</v>
      </c>
    </row>
    <row r="39" spans="1:27" ht="12.75">
      <c r="A39" s="26" t="s">
        <v>59</v>
      </c>
      <c r="B39" s="20"/>
      <c r="C39" s="35">
        <v>259525666</v>
      </c>
      <c r="D39" s="35"/>
      <c r="E39" s="36">
        <v>140988688</v>
      </c>
      <c r="F39" s="37">
        <v>361536475</v>
      </c>
      <c r="G39" s="37">
        <v>140988688</v>
      </c>
      <c r="H39" s="37">
        <v>386226351</v>
      </c>
      <c r="I39" s="37">
        <v>336393061</v>
      </c>
      <c r="J39" s="37">
        <v>140988688</v>
      </c>
      <c r="K39" s="37">
        <v>333184515</v>
      </c>
      <c r="L39" s="37">
        <v>341771054</v>
      </c>
      <c r="M39" s="37">
        <v>300487452</v>
      </c>
      <c r="N39" s="37">
        <v>333184515</v>
      </c>
      <c r="O39" s="37">
        <v>151445569</v>
      </c>
      <c r="P39" s="37">
        <v>231769519</v>
      </c>
      <c r="Q39" s="37">
        <v>231541807</v>
      </c>
      <c r="R39" s="37">
        <v>151445569</v>
      </c>
      <c r="S39" s="37"/>
      <c r="T39" s="37"/>
      <c r="U39" s="37"/>
      <c r="V39" s="37"/>
      <c r="W39" s="37">
        <v>140988688</v>
      </c>
      <c r="X39" s="37">
        <v>361536475</v>
      </c>
      <c r="Y39" s="37">
        <v>-220547787</v>
      </c>
      <c r="Z39" s="38">
        <v>-61</v>
      </c>
      <c r="AA39" s="39">
        <v>361536475</v>
      </c>
    </row>
    <row r="40" spans="1:27" ht="12.75">
      <c r="A40" s="45" t="s">
        <v>60</v>
      </c>
      <c r="B40" s="46"/>
      <c r="C40" s="47">
        <v>324705060</v>
      </c>
      <c r="D40" s="47"/>
      <c r="E40" s="48">
        <v>185974798</v>
      </c>
      <c r="F40" s="49">
        <v>293901513</v>
      </c>
      <c r="G40" s="49">
        <v>386226351</v>
      </c>
      <c r="H40" s="49">
        <v>336393061</v>
      </c>
      <c r="I40" s="49">
        <v>333184515</v>
      </c>
      <c r="J40" s="49">
        <v>333184515</v>
      </c>
      <c r="K40" s="49">
        <v>341771054</v>
      </c>
      <c r="L40" s="49">
        <v>300487452</v>
      </c>
      <c r="M40" s="49">
        <v>151445569</v>
      </c>
      <c r="N40" s="49">
        <v>151445569</v>
      </c>
      <c r="O40" s="49">
        <v>231769519</v>
      </c>
      <c r="P40" s="49">
        <v>231541807</v>
      </c>
      <c r="Q40" s="49">
        <v>245005657</v>
      </c>
      <c r="R40" s="49">
        <v>245005657</v>
      </c>
      <c r="S40" s="49"/>
      <c r="T40" s="49"/>
      <c r="U40" s="49"/>
      <c r="V40" s="49"/>
      <c r="W40" s="49">
        <v>245005657</v>
      </c>
      <c r="X40" s="49">
        <v>231891146</v>
      </c>
      <c r="Y40" s="49">
        <v>13114511</v>
      </c>
      <c r="Z40" s="50">
        <v>5.66</v>
      </c>
      <c r="AA40" s="51">
        <v>293901513</v>
      </c>
    </row>
    <row r="41" spans="1:27" ht="12.75">
      <c r="A41" s="52" t="s">
        <v>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2017-05-05T07:48:39Z</dcterms:created>
  <dcterms:modified xsi:type="dcterms:W3CDTF">2017-05-05T07:48:39Z</dcterms:modified>
  <cp:category/>
  <cp:version/>
  <cp:contentType/>
  <cp:contentStatus/>
</cp:coreProperties>
</file>