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BUF" sheetId="1" r:id="rId1"/>
    <sheet name="NMA" sheetId="2" r:id="rId2"/>
    <sheet name="MAN" sheetId="3" r:id="rId3"/>
    <sheet name="EKU" sheetId="4" r:id="rId4"/>
    <sheet name="JHB" sheetId="5" r:id="rId5"/>
    <sheet name="TSH" sheetId="6" r:id="rId6"/>
    <sheet name="ETH" sheetId="7" r:id="rId7"/>
    <sheet name="CPT" sheetId="8" r:id="rId8"/>
    <sheet name="Summary" sheetId="9" r:id="rId9"/>
  </sheets>
  <definedNames>
    <definedName name="_xlnm.Print_Area" localSheetId="0">'BUF'!$A$1:$AA$43</definedName>
    <definedName name="_xlnm.Print_Area" localSheetId="7">'CPT'!$A$1:$AA$43</definedName>
    <definedName name="_xlnm.Print_Area" localSheetId="3">'EKU'!$A$1:$AA$43</definedName>
    <definedName name="_xlnm.Print_Area" localSheetId="6">'ETH'!$A$1:$AA$43</definedName>
    <definedName name="_xlnm.Print_Area" localSheetId="4">'JHB'!$A$1:$AA$43</definedName>
    <definedName name="_xlnm.Print_Area" localSheetId="2">'MAN'!$A$1:$AA$43</definedName>
    <definedName name="_xlnm.Print_Area" localSheetId="1">'NMA'!$A$1:$AA$43</definedName>
    <definedName name="_xlnm.Print_Area" localSheetId="8">'Summary'!$A$1:$AA$43</definedName>
    <definedName name="_xlnm.Print_Area" localSheetId="5">'TSH'!$A$1:$AA$43</definedName>
  </definedNames>
  <calcPr fullCalcOnLoad="1"/>
</workbook>
</file>

<file path=xl/sharedStrings.xml><?xml version="1.0" encoding="utf-8"?>
<sst xmlns="http://schemas.openxmlformats.org/spreadsheetml/2006/main" count="621" uniqueCount="72">
  <si>
    <t>Eastern Cape: Buffalo City(BUF) - Table C7 Quarterly Budget Statement - Cash Flows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</si>
  <si>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</si>
  <si>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</si>
  <si>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</si>
  <si>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</si>
  <si>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</si>
  <si>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</si>
  <si>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</si>
  <si>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</si>
  <si>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</si>
  <si>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</si>
  <si>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</si>
  <si>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</si>
  <si>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</si>
  <si>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</si>
  <si>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</si>
  <si>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</si>
  <si>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</si>
  <si>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</si>
  <si>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</si>
  <si>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</si>
  <si>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</si>
  <si>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</si>
  <si>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</si>
  <si>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</si>
  <si>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</si>
  <si>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</si>
  <si>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</si>
  <si>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</si>
  <si>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</si>
  <si>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</si>
  <si>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</si>
  <si>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</si>
  <si>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</si>
  <si>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</si>
  <si>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</si>
  <si>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</si>
  <si>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</si>
  <si>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</si>
  <si>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</si>
  <si>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</si>
  <si>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</si>
  <si>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</si>
  <si>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</si>
  <si>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</si>
  <si>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</si>
  <si>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</si>
  <si>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</si>
  <si>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</si>
  <si>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</si>
  <si>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</si>
  <si>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</si>
  <si>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</si>
  <si>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</si>
  <si>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</si>
  <si>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</si>
  <si>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</si>
  <si>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</si>
  <si>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</si>
  <si>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</si>
  <si>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</si>
  <si>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C7 Quarterly Budget Statement - Cash Flows for 3rd Quarter ended 31 March 2017 (Figures Finalised as at 2017/05/04)</t>
  </si>
  <si>
    <t>Free State: Mangaung(MAN) - Table C7 Quarterly Budget Statement - Cash Flows for 3rd Quarter ended 31 March 2017 (Figures Finalised as at 2017/05/04)</t>
  </si>
  <si>
    <t>Gauteng: Ekurhuleni Metro(EKU) - Table C7 Quarterly Budget Statement - Cash Flows for 3rd Quarter ended 31 March 2017 (Figures Finalised as at 2017/05/04)</t>
  </si>
  <si>
    <t>Gauteng: City Of Johannesburg(JHB) - Table C7 Quarterly Budget Statement - Cash Flows for 3rd Quarter ended 31 March 2017 (Figures Finalised as at 2017/05/04)</t>
  </si>
  <si>
    <t>Gauteng: City Of Tshwane(TSH) - Table C7 Quarterly Budget Statement - Cash Flows for 3rd Quarter ended 31 March 2017 (Figures Finalised as at 2017/05/04)</t>
  </si>
  <si>
    <t>Kwazulu-Natal: eThekwini(ETH) - Table C7 Quarterly Budget Statement - Cash Flows for 3rd Quarter ended 31 March 2017 (Figures Finalised as at 2017/05/04)</t>
  </si>
  <si>
    <t>Western Cape: Cape Town(CPT) - Table C7 Quarterly Budget Statement - Cash Flows for 3rd Quarter ended 31 March 2017 (Figures Finalised as at 2017/05/04)</t>
  </si>
  <si>
    <t>Summary - Table C7 Quarterly Budget Statement - Cash Flows for 3rd Quarter ended 31 March 2017 (Figures Finalised as at 2017/05/04)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</si>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</sst>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1" xfId="0" applyFont="1" applyBorder="1" applyAlignment="1" applyProtection="1">
      <alignment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20" fillId="0" borderId="18" xfId="0" applyFont="1" applyFill="1" applyBorder="1" applyAlignment="1" applyProtection="1">
      <alignment vertical="center"/>
      <protection/>
    </xf>
    <xf numFmtId="0" fontId="20" fillId="0" borderId="19" xfId="0" applyFont="1" applyFill="1" applyBorder="1" applyAlignment="1" applyProtection="1">
      <alignment horizontal="center" vertical="center" wrapText="1"/>
      <protection/>
    </xf>
    <xf numFmtId="0" fontId="20" fillId="0" borderId="2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172" fontId="20" fillId="0" borderId="23" xfId="0" applyNumberFormat="1" applyFont="1" applyFill="1" applyBorder="1" applyAlignment="1" applyProtection="1">
      <alignment horizontal="center"/>
      <protection/>
    </xf>
    <xf numFmtId="172" fontId="20" fillId="0" borderId="24" xfId="0" applyNumberFormat="1" applyFont="1" applyFill="1" applyBorder="1" applyAlignment="1" applyProtection="1">
      <alignment horizontal="center"/>
      <protection/>
    </xf>
    <xf numFmtId="172" fontId="20" fillId="0" borderId="10" xfId="0" applyNumberFormat="1" applyFont="1" applyFill="1" applyBorder="1" applyAlignment="1" applyProtection="1">
      <alignment horizontal="center"/>
      <protection/>
    </xf>
    <xf numFmtId="171" fontId="20" fillId="0" borderId="10" xfId="0" applyNumberFormat="1" applyFont="1" applyFill="1" applyBorder="1" applyAlignment="1" applyProtection="1">
      <alignment horizontal="center"/>
      <protection/>
    </xf>
    <xf numFmtId="172" fontId="20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172" fontId="21" fillId="0" borderId="27" xfId="0" applyNumberFormat="1" applyFont="1" applyFill="1" applyBorder="1" applyAlignment="1" applyProtection="1">
      <alignment/>
      <protection/>
    </xf>
    <xf numFmtId="172" fontId="21" fillId="0" borderId="28" xfId="0" applyNumberFormat="1" applyFont="1" applyFill="1" applyBorder="1" applyAlignment="1" applyProtection="1">
      <alignment/>
      <protection/>
    </xf>
    <xf numFmtId="172" fontId="21" fillId="0" borderId="26" xfId="0" applyNumberFormat="1" applyFont="1" applyFill="1" applyBorder="1" applyAlignment="1" applyProtection="1">
      <alignment/>
      <protection/>
    </xf>
    <xf numFmtId="171" fontId="21" fillId="0" borderId="26" xfId="0" applyNumberFormat="1" applyFont="1" applyFill="1" applyBorder="1" applyAlignment="1" applyProtection="1">
      <alignment/>
      <protection/>
    </xf>
    <xf numFmtId="172" fontId="21" fillId="0" borderId="29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 horizontal="left" indent="1"/>
      <protection/>
    </xf>
    <xf numFmtId="0" fontId="20" fillId="0" borderId="30" xfId="0" applyFont="1" applyFill="1" applyBorder="1" applyAlignment="1" applyProtection="1">
      <alignment/>
      <protection/>
    </xf>
    <xf numFmtId="0" fontId="21" fillId="0" borderId="31" xfId="0" applyFont="1" applyFill="1" applyBorder="1" applyAlignment="1" applyProtection="1">
      <alignment horizontal="center"/>
      <protection/>
    </xf>
    <xf numFmtId="172" fontId="20" fillId="0" borderId="32" xfId="0" applyNumberFormat="1" applyFont="1" applyFill="1" applyBorder="1" applyAlignment="1" applyProtection="1">
      <alignment/>
      <protection/>
    </xf>
    <xf numFmtId="172" fontId="20" fillId="0" borderId="33" xfId="0" applyNumberFormat="1" applyFont="1" applyFill="1" applyBorder="1" applyAlignment="1" applyProtection="1">
      <alignment/>
      <protection/>
    </xf>
    <xf numFmtId="172" fontId="20" fillId="0" borderId="31" xfId="0" applyNumberFormat="1" applyFont="1" applyFill="1" applyBorder="1" applyAlignment="1" applyProtection="1">
      <alignment/>
      <protection/>
    </xf>
    <xf numFmtId="171" fontId="20" fillId="0" borderId="31" xfId="0" applyNumberFormat="1" applyFont="1" applyFill="1" applyBorder="1" applyAlignment="1" applyProtection="1">
      <alignment/>
      <protection/>
    </xf>
    <xf numFmtId="172" fontId="20" fillId="0" borderId="34" xfId="0" applyNumberFormat="1" applyFont="1" applyFill="1" applyBorder="1" applyAlignment="1" applyProtection="1">
      <alignment/>
      <protection/>
    </xf>
    <xf numFmtId="0" fontId="21" fillId="0" borderId="22" xfId="0" applyFont="1" applyFill="1" applyBorder="1" applyAlignment="1" applyProtection="1">
      <alignment/>
      <protection/>
    </xf>
    <xf numFmtId="172" fontId="20" fillId="0" borderId="27" xfId="0" applyNumberFormat="1" applyFont="1" applyFill="1" applyBorder="1" applyAlignment="1" applyProtection="1">
      <alignment/>
      <protection/>
    </xf>
    <xf numFmtId="172" fontId="20" fillId="0" borderId="28" xfId="0" applyNumberFormat="1" applyFont="1" applyFill="1" applyBorder="1" applyAlignment="1" applyProtection="1">
      <alignment/>
      <protection/>
    </xf>
    <xf numFmtId="172" fontId="20" fillId="0" borderId="26" xfId="0" applyNumberFormat="1" applyFont="1" applyFill="1" applyBorder="1" applyAlignment="1" applyProtection="1">
      <alignment/>
      <protection/>
    </xf>
    <xf numFmtId="171" fontId="20" fillId="0" borderId="26" xfId="0" applyNumberFormat="1" applyFont="1" applyFill="1" applyBorder="1" applyAlignment="1" applyProtection="1">
      <alignment/>
      <protection/>
    </xf>
    <xf numFmtId="172" fontId="20" fillId="0" borderId="29" xfId="0" applyNumberFormat="1" applyFont="1" applyFill="1" applyBorder="1" applyAlignment="1" applyProtection="1">
      <alignment/>
      <protection/>
    </xf>
    <xf numFmtId="172" fontId="21" fillId="0" borderId="26" xfId="42" applyNumberFormat="1" applyFont="1" applyFill="1" applyBorder="1" applyAlignment="1" applyProtection="1">
      <alignment/>
      <protection/>
    </xf>
    <xf numFmtId="171" fontId="21" fillId="0" borderId="26" xfId="42" applyNumberFormat="1" applyFont="1" applyFill="1" applyBorder="1" applyAlignment="1" applyProtection="1">
      <alignment/>
      <protection/>
    </xf>
    <xf numFmtId="172" fontId="21" fillId="0" borderId="29" xfId="42" applyNumberFormat="1" applyFont="1" applyFill="1" applyBorder="1" applyAlignment="1" applyProtection="1">
      <alignment/>
      <protection/>
    </xf>
    <xf numFmtId="172" fontId="21" fillId="0" borderId="28" xfId="42" applyNumberFormat="1" applyFont="1" applyFill="1" applyBorder="1" applyAlignment="1" applyProtection="1">
      <alignment/>
      <protection/>
    </xf>
    <xf numFmtId="172" fontId="21" fillId="0" borderId="27" xfId="42" applyNumberFormat="1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indent="1"/>
      <protection/>
    </xf>
    <xf numFmtId="0" fontId="21" fillId="0" borderId="18" xfId="0" applyFont="1" applyFill="1" applyBorder="1" applyAlignment="1" applyProtection="1">
      <alignment horizontal="center"/>
      <protection/>
    </xf>
    <xf numFmtId="172" fontId="20" fillId="0" borderId="35" xfId="0" applyNumberFormat="1" applyFont="1" applyFill="1" applyBorder="1" applyAlignment="1" applyProtection="1">
      <alignment/>
      <protection/>
    </xf>
    <xf numFmtId="172" fontId="20" fillId="0" borderId="36" xfId="0" applyNumberFormat="1" applyFont="1" applyFill="1" applyBorder="1" applyAlignment="1" applyProtection="1">
      <alignment/>
      <protection/>
    </xf>
    <xf numFmtId="172" fontId="20" fillId="0" borderId="18" xfId="0" applyNumberFormat="1" applyFont="1" applyFill="1" applyBorder="1" applyAlignment="1" applyProtection="1">
      <alignment/>
      <protection/>
    </xf>
    <xf numFmtId="171" fontId="20" fillId="0" borderId="18" xfId="0" applyNumberFormat="1" applyFont="1" applyFill="1" applyBorder="1" applyAlignment="1" applyProtection="1">
      <alignment/>
      <protection/>
    </xf>
    <xf numFmtId="172" fontId="20" fillId="0" borderId="37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865234826</v>
      </c>
      <c r="D6" s="21"/>
      <c r="E6" s="22">
        <v>1038701099</v>
      </c>
      <c r="F6" s="23">
        <v>1038701099</v>
      </c>
      <c r="G6" s="23">
        <v>96949447</v>
      </c>
      <c r="H6" s="23">
        <v>64301171</v>
      </c>
      <c r="I6" s="23">
        <v>58688513</v>
      </c>
      <c r="J6" s="23">
        <v>219939131</v>
      </c>
      <c r="K6" s="23">
        <v>68279763</v>
      </c>
      <c r="L6" s="23">
        <v>75822411</v>
      </c>
      <c r="M6" s="23">
        <v>62151278</v>
      </c>
      <c r="N6" s="23">
        <v>206253452</v>
      </c>
      <c r="O6" s="23">
        <v>60129960</v>
      </c>
      <c r="P6" s="23">
        <v>113837698</v>
      </c>
      <c r="Q6" s="23">
        <v>70497008</v>
      </c>
      <c r="R6" s="23">
        <v>244464666</v>
      </c>
      <c r="S6" s="23"/>
      <c r="T6" s="23"/>
      <c r="U6" s="23"/>
      <c r="V6" s="23"/>
      <c r="W6" s="23">
        <v>670657249</v>
      </c>
      <c r="X6" s="23">
        <v>650389630</v>
      </c>
      <c r="Y6" s="23">
        <v>20267619</v>
      </c>
      <c r="Z6" s="24">
        <v>3.12</v>
      </c>
      <c r="AA6" s="25">
        <v>1038701099</v>
      </c>
    </row>
    <row r="7" spans="1:27" ht="12.75">
      <c r="A7" s="26" t="s">
        <v>34</v>
      </c>
      <c r="B7" s="20"/>
      <c r="C7" s="21">
        <v>2749647841</v>
      </c>
      <c r="D7" s="21"/>
      <c r="E7" s="22">
        <v>2708964285</v>
      </c>
      <c r="F7" s="23">
        <v>2708964285</v>
      </c>
      <c r="G7" s="23">
        <v>140963247</v>
      </c>
      <c r="H7" s="23">
        <v>120964402</v>
      </c>
      <c r="I7" s="23">
        <v>203017313</v>
      </c>
      <c r="J7" s="23">
        <v>464944962</v>
      </c>
      <c r="K7" s="23">
        <v>193493847</v>
      </c>
      <c r="L7" s="23">
        <v>197086811</v>
      </c>
      <c r="M7" s="23">
        <v>367530256</v>
      </c>
      <c r="N7" s="23">
        <v>758110914</v>
      </c>
      <c r="O7" s="23">
        <v>177840205</v>
      </c>
      <c r="P7" s="23">
        <v>293967851</v>
      </c>
      <c r="Q7" s="23">
        <v>221512544</v>
      </c>
      <c r="R7" s="23">
        <v>693320600</v>
      </c>
      <c r="S7" s="23"/>
      <c r="T7" s="23"/>
      <c r="U7" s="23"/>
      <c r="V7" s="23"/>
      <c r="W7" s="23">
        <v>1916376476</v>
      </c>
      <c r="X7" s="23">
        <v>1794726570</v>
      </c>
      <c r="Y7" s="23">
        <v>121649906</v>
      </c>
      <c r="Z7" s="24">
        <v>6.78</v>
      </c>
      <c r="AA7" s="25">
        <v>2708964285</v>
      </c>
    </row>
    <row r="8" spans="1:27" ht="12.75">
      <c r="A8" s="26" t="s">
        <v>35</v>
      </c>
      <c r="B8" s="20"/>
      <c r="C8" s="21">
        <v>73094969</v>
      </c>
      <c r="D8" s="21"/>
      <c r="E8" s="22">
        <v>330373702</v>
      </c>
      <c r="F8" s="23">
        <v>330304802</v>
      </c>
      <c r="G8" s="23">
        <v>14108257</v>
      </c>
      <c r="H8" s="23">
        <v>17713348</v>
      </c>
      <c r="I8" s="23">
        <v>19405370</v>
      </c>
      <c r="J8" s="23">
        <v>51226975</v>
      </c>
      <c r="K8" s="23">
        <v>18079105</v>
      </c>
      <c r="L8" s="23">
        <v>20355164</v>
      </c>
      <c r="M8" s="23">
        <v>8586147</v>
      </c>
      <c r="N8" s="23">
        <v>47020416</v>
      </c>
      <c r="O8" s="23">
        <v>24012777</v>
      </c>
      <c r="P8" s="23">
        <v>28422622</v>
      </c>
      <c r="Q8" s="23">
        <v>64234847</v>
      </c>
      <c r="R8" s="23">
        <v>116670246</v>
      </c>
      <c r="S8" s="23"/>
      <c r="T8" s="23"/>
      <c r="U8" s="23"/>
      <c r="V8" s="23"/>
      <c r="W8" s="23">
        <v>214917637</v>
      </c>
      <c r="X8" s="23">
        <v>242881833</v>
      </c>
      <c r="Y8" s="23">
        <v>-27964196</v>
      </c>
      <c r="Z8" s="24">
        <v>-11.51</v>
      </c>
      <c r="AA8" s="25">
        <v>330304802</v>
      </c>
    </row>
    <row r="9" spans="1:27" ht="12.75">
      <c r="A9" s="26" t="s">
        <v>36</v>
      </c>
      <c r="B9" s="20"/>
      <c r="C9" s="21">
        <v>963670275</v>
      </c>
      <c r="D9" s="21"/>
      <c r="E9" s="22">
        <v>1319728330</v>
      </c>
      <c r="F9" s="23">
        <v>1356414475</v>
      </c>
      <c r="G9" s="23">
        <v>282582000</v>
      </c>
      <c r="H9" s="23">
        <v>137531622</v>
      </c>
      <c r="I9" s="23">
        <v>15838153</v>
      </c>
      <c r="J9" s="23">
        <v>435951775</v>
      </c>
      <c r="K9" s="23">
        <v>12777682</v>
      </c>
      <c r="L9" s="23">
        <v>12732688</v>
      </c>
      <c r="M9" s="23">
        <v>389884274</v>
      </c>
      <c r="N9" s="23">
        <v>415394644</v>
      </c>
      <c r="O9" s="23">
        <v>33703610</v>
      </c>
      <c r="P9" s="23">
        <v>13856595</v>
      </c>
      <c r="Q9" s="23">
        <v>319308615</v>
      </c>
      <c r="R9" s="23">
        <v>366868820</v>
      </c>
      <c r="S9" s="23"/>
      <c r="T9" s="23"/>
      <c r="U9" s="23"/>
      <c r="V9" s="23"/>
      <c r="W9" s="23">
        <v>1218215239</v>
      </c>
      <c r="X9" s="23">
        <v>846175279</v>
      </c>
      <c r="Y9" s="23">
        <v>372039960</v>
      </c>
      <c r="Z9" s="24">
        <v>43.97</v>
      </c>
      <c r="AA9" s="25">
        <v>1356414475</v>
      </c>
    </row>
    <row r="10" spans="1:27" ht="12.75">
      <c r="A10" s="26" t="s">
        <v>37</v>
      </c>
      <c r="B10" s="20"/>
      <c r="C10" s="21">
        <v>670393964</v>
      </c>
      <c r="D10" s="21"/>
      <c r="E10" s="22">
        <v>848269032</v>
      </c>
      <c r="F10" s="23">
        <v>730248666</v>
      </c>
      <c r="G10" s="23">
        <v>257450000</v>
      </c>
      <c r="H10" s="23"/>
      <c r="I10" s="23">
        <v>100000</v>
      </c>
      <c r="J10" s="23">
        <v>257550000</v>
      </c>
      <c r="K10" s="23">
        <v>7430000</v>
      </c>
      <c r="L10" s="23">
        <v>298680000</v>
      </c>
      <c r="M10" s="23"/>
      <c r="N10" s="23">
        <v>306110000</v>
      </c>
      <c r="O10" s="23">
        <v>7430000</v>
      </c>
      <c r="P10" s="23">
        <v>219549000</v>
      </c>
      <c r="Q10" s="23">
        <v>-86365970</v>
      </c>
      <c r="R10" s="23">
        <v>140613030</v>
      </c>
      <c r="S10" s="23"/>
      <c r="T10" s="23"/>
      <c r="U10" s="23"/>
      <c r="V10" s="23"/>
      <c r="W10" s="23">
        <v>704273030</v>
      </c>
      <c r="X10" s="23">
        <v>603170543</v>
      </c>
      <c r="Y10" s="23">
        <v>101102487</v>
      </c>
      <c r="Z10" s="24">
        <v>16.76</v>
      </c>
      <c r="AA10" s="25">
        <v>730248666</v>
      </c>
    </row>
    <row r="11" spans="1:27" ht="12.75">
      <c r="A11" s="26" t="s">
        <v>38</v>
      </c>
      <c r="B11" s="20"/>
      <c r="C11" s="21">
        <v>187436207</v>
      </c>
      <c r="D11" s="21"/>
      <c r="E11" s="22">
        <v>178494606</v>
      </c>
      <c r="F11" s="23">
        <v>178425706</v>
      </c>
      <c r="G11" s="23">
        <v>14912522</v>
      </c>
      <c r="H11" s="23">
        <v>19761054</v>
      </c>
      <c r="I11" s="23">
        <v>18017949</v>
      </c>
      <c r="J11" s="23">
        <v>52691525</v>
      </c>
      <c r="K11" s="23">
        <v>16840554</v>
      </c>
      <c r="L11" s="23">
        <v>16114413</v>
      </c>
      <c r="M11" s="23">
        <v>15027124</v>
      </c>
      <c r="N11" s="23">
        <v>47982091</v>
      </c>
      <c r="O11" s="23">
        <v>5726264</v>
      </c>
      <c r="P11" s="23">
        <v>26579319</v>
      </c>
      <c r="Q11" s="23">
        <v>15351684</v>
      </c>
      <c r="R11" s="23">
        <v>47657267</v>
      </c>
      <c r="S11" s="23"/>
      <c r="T11" s="23"/>
      <c r="U11" s="23"/>
      <c r="V11" s="23"/>
      <c r="W11" s="23">
        <v>148330883</v>
      </c>
      <c r="X11" s="23">
        <v>128599324</v>
      </c>
      <c r="Y11" s="23">
        <v>19731559</v>
      </c>
      <c r="Z11" s="24">
        <v>15.34</v>
      </c>
      <c r="AA11" s="25">
        <v>178425706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-3822207186</v>
      </c>
      <c r="D14" s="21"/>
      <c r="E14" s="22">
        <v>-4430013071</v>
      </c>
      <c r="F14" s="23">
        <v>-4534445533</v>
      </c>
      <c r="G14" s="23">
        <v>-647765671</v>
      </c>
      <c r="H14" s="23">
        <v>-350886850</v>
      </c>
      <c r="I14" s="23">
        <v>-332039048</v>
      </c>
      <c r="J14" s="23">
        <v>-1330691569</v>
      </c>
      <c r="K14" s="23">
        <v>-252746961</v>
      </c>
      <c r="L14" s="23">
        <v>-504586160</v>
      </c>
      <c r="M14" s="23">
        <v>-584248276</v>
      </c>
      <c r="N14" s="23">
        <v>-1341581397</v>
      </c>
      <c r="O14" s="23">
        <v>-282546181</v>
      </c>
      <c r="P14" s="23">
        <v>-408378915</v>
      </c>
      <c r="Q14" s="23">
        <v>-329308892</v>
      </c>
      <c r="R14" s="23">
        <v>-1020233988</v>
      </c>
      <c r="S14" s="23"/>
      <c r="T14" s="23"/>
      <c r="U14" s="23"/>
      <c r="V14" s="23"/>
      <c r="W14" s="23">
        <v>-3692506954</v>
      </c>
      <c r="X14" s="23">
        <v>-3100414946</v>
      </c>
      <c r="Y14" s="23">
        <v>-592092008</v>
      </c>
      <c r="Z14" s="24">
        <v>19.1</v>
      </c>
      <c r="AA14" s="25">
        <v>-4534445533</v>
      </c>
    </row>
    <row r="15" spans="1:27" ht="12.75">
      <c r="A15" s="26" t="s">
        <v>42</v>
      </c>
      <c r="B15" s="20"/>
      <c r="C15" s="21">
        <v>-54877713</v>
      </c>
      <c r="D15" s="21"/>
      <c r="E15" s="22">
        <v>-57112643</v>
      </c>
      <c r="F15" s="23">
        <v>-52105143</v>
      </c>
      <c r="G15" s="23">
        <v>-4071619</v>
      </c>
      <c r="H15" s="23">
        <v>-4071619</v>
      </c>
      <c r="I15" s="23">
        <v>-4071619</v>
      </c>
      <c r="J15" s="23">
        <v>-12214857</v>
      </c>
      <c r="K15" s="23">
        <v>-4469162</v>
      </c>
      <c r="L15" s="23">
        <v>-4476220</v>
      </c>
      <c r="M15" s="23">
        <v>-10384127</v>
      </c>
      <c r="N15" s="23">
        <v>-19329509</v>
      </c>
      <c r="O15" s="23">
        <v>8086167</v>
      </c>
      <c r="P15" s="23">
        <v>-3895794</v>
      </c>
      <c r="Q15" s="23">
        <v>-3895794</v>
      </c>
      <c r="R15" s="23">
        <v>294579</v>
      </c>
      <c r="S15" s="23"/>
      <c r="T15" s="23"/>
      <c r="U15" s="23"/>
      <c r="V15" s="23"/>
      <c r="W15" s="23">
        <v>-31249787</v>
      </c>
      <c r="X15" s="23">
        <v>-43174152</v>
      </c>
      <c r="Y15" s="23">
        <v>11924365</v>
      </c>
      <c r="Z15" s="24">
        <v>-27.62</v>
      </c>
      <c r="AA15" s="25">
        <v>-52105143</v>
      </c>
    </row>
    <row r="16" spans="1:27" ht="12.75">
      <c r="A16" s="26" t="s">
        <v>43</v>
      </c>
      <c r="B16" s="20"/>
      <c r="C16" s="21">
        <v>-237321148</v>
      </c>
      <c r="D16" s="21"/>
      <c r="E16" s="22">
        <v>-288467765</v>
      </c>
      <c r="F16" s="23">
        <v>-303624051</v>
      </c>
      <c r="G16" s="23">
        <v>-3887246</v>
      </c>
      <c r="H16" s="23">
        <v>-4441658</v>
      </c>
      <c r="I16" s="23">
        <v>-41523666</v>
      </c>
      <c r="J16" s="23">
        <v>-49852570</v>
      </c>
      <c r="K16" s="23">
        <v>-47096406</v>
      </c>
      <c r="L16" s="23">
        <v>-1947950</v>
      </c>
      <c r="M16" s="23">
        <v>-21598037</v>
      </c>
      <c r="N16" s="23">
        <v>-70642393</v>
      </c>
      <c r="O16" s="23">
        <v>-33819431</v>
      </c>
      <c r="P16" s="23">
        <v>-26369701</v>
      </c>
      <c r="Q16" s="23">
        <v>-36499508</v>
      </c>
      <c r="R16" s="23">
        <v>-96688640</v>
      </c>
      <c r="S16" s="23"/>
      <c r="T16" s="23"/>
      <c r="U16" s="23"/>
      <c r="V16" s="23"/>
      <c r="W16" s="23">
        <v>-217183603</v>
      </c>
      <c r="X16" s="23">
        <v>-216348651</v>
      </c>
      <c r="Y16" s="23">
        <v>-834952</v>
      </c>
      <c r="Z16" s="24">
        <v>0.39</v>
      </c>
      <c r="AA16" s="25">
        <v>-303624051</v>
      </c>
    </row>
    <row r="17" spans="1:27" ht="12.75">
      <c r="A17" s="27" t="s">
        <v>44</v>
      </c>
      <c r="B17" s="28"/>
      <c r="C17" s="29">
        <f aca="true" t="shared" si="0" ref="C17:Y17">SUM(C6:C16)</f>
        <v>1395072035</v>
      </c>
      <c r="D17" s="29">
        <f>SUM(D6:D16)</f>
        <v>0</v>
      </c>
      <c r="E17" s="30">
        <f t="shared" si="0"/>
        <v>1648937575</v>
      </c>
      <c r="F17" s="31">
        <f t="shared" si="0"/>
        <v>1452884306</v>
      </c>
      <c r="G17" s="31">
        <f t="shared" si="0"/>
        <v>151240937</v>
      </c>
      <c r="H17" s="31">
        <f t="shared" si="0"/>
        <v>871470</v>
      </c>
      <c r="I17" s="31">
        <f t="shared" si="0"/>
        <v>-62567035</v>
      </c>
      <c r="J17" s="31">
        <f t="shared" si="0"/>
        <v>89545372</v>
      </c>
      <c r="K17" s="31">
        <f t="shared" si="0"/>
        <v>12588422</v>
      </c>
      <c r="L17" s="31">
        <f t="shared" si="0"/>
        <v>109781157</v>
      </c>
      <c r="M17" s="31">
        <f t="shared" si="0"/>
        <v>226948639</v>
      </c>
      <c r="N17" s="31">
        <f t="shared" si="0"/>
        <v>349318218</v>
      </c>
      <c r="O17" s="31">
        <f t="shared" si="0"/>
        <v>563371</v>
      </c>
      <c r="P17" s="31">
        <f t="shared" si="0"/>
        <v>257568675</v>
      </c>
      <c r="Q17" s="31">
        <f t="shared" si="0"/>
        <v>234834534</v>
      </c>
      <c r="R17" s="31">
        <f t="shared" si="0"/>
        <v>492966580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931830170</v>
      </c>
      <c r="X17" s="31">
        <f t="shared" si="0"/>
        <v>906005430</v>
      </c>
      <c r="Y17" s="31">
        <f t="shared" si="0"/>
        <v>25824740</v>
      </c>
      <c r="Z17" s="32">
        <f>+IF(X17&lt;&gt;0,+(Y17/X17)*100,0)</f>
        <v>2.850395720034481</v>
      </c>
      <c r="AA17" s="33">
        <f>SUM(AA6:AA16)</f>
        <v>1452884306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10840569</v>
      </c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-1186372958</v>
      </c>
      <c r="D26" s="21"/>
      <c r="E26" s="22">
        <v>-1558133964</v>
      </c>
      <c r="F26" s="23">
        <v>-1491447980</v>
      </c>
      <c r="G26" s="23">
        <v>-1611266</v>
      </c>
      <c r="H26" s="23">
        <v>-39205333</v>
      </c>
      <c r="I26" s="23">
        <v>-86333124</v>
      </c>
      <c r="J26" s="23">
        <v>-127149723</v>
      </c>
      <c r="K26" s="23">
        <v>-78498888</v>
      </c>
      <c r="L26" s="23">
        <v>-124329527</v>
      </c>
      <c r="M26" s="23">
        <v>-161498865</v>
      </c>
      <c r="N26" s="23">
        <v>-364327280</v>
      </c>
      <c r="O26" s="23">
        <v>-26493347</v>
      </c>
      <c r="P26" s="23">
        <v>-70079840</v>
      </c>
      <c r="Q26" s="23">
        <v>-162725200</v>
      </c>
      <c r="R26" s="23">
        <v>-259298387</v>
      </c>
      <c r="S26" s="23"/>
      <c r="T26" s="23"/>
      <c r="U26" s="23"/>
      <c r="V26" s="23"/>
      <c r="W26" s="23">
        <v>-750775390</v>
      </c>
      <c r="X26" s="23">
        <v>-1253194550</v>
      </c>
      <c r="Y26" s="23">
        <v>502419160</v>
      </c>
      <c r="Z26" s="24">
        <v>-40.09</v>
      </c>
      <c r="AA26" s="25">
        <v>-1491447980</v>
      </c>
    </row>
    <row r="27" spans="1:27" ht="12.75">
      <c r="A27" s="27" t="s">
        <v>51</v>
      </c>
      <c r="B27" s="28"/>
      <c r="C27" s="29">
        <f aca="true" t="shared" si="1" ref="C27:Y27">SUM(C21:C26)</f>
        <v>-1175532389</v>
      </c>
      <c r="D27" s="29">
        <f>SUM(D21:D26)</f>
        <v>0</v>
      </c>
      <c r="E27" s="30">
        <f t="shared" si="1"/>
        <v>-1558133964</v>
      </c>
      <c r="F27" s="31">
        <f t="shared" si="1"/>
        <v>-1491447980</v>
      </c>
      <c r="G27" s="31">
        <f t="shared" si="1"/>
        <v>-1611266</v>
      </c>
      <c r="H27" s="31">
        <f t="shared" si="1"/>
        <v>-39205333</v>
      </c>
      <c r="I27" s="31">
        <f t="shared" si="1"/>
        <v>-86333124</v>
      </c>
      <c r="J27" s="31">
        <f t="shared" si="1"/>
        <v>-127149723</v>
      </c>
      <c r="K27" s="31">
        <f t="shared" si="1"/>
        <v>-78498888</v>
      </c>
      <c r="L27" s="31">
        <f t="shared" si="1"/>
        <v>-124329527</v>
      </c>
      <c r="M27" s="31">
        <f t="shared" si="1"/>
        <v>-161498865</v>
      </c>
      <c r="N27" s="31">
        <f t="shared" si="1"/>
        <v>-364327280</v>
      </c>
      <c r="O27" s="31">
        <f t="shared" si="1"/>
        <v>-26493347</v>
      </c>
      <c r="P27" s="31">
        <f t="shared" si="1"/>
        <v>-70079840</v>
      </c>
      <c r="Q27" s="31">
        <f t="shared" si="1"/>
        <v>-162725200</v>
      </c>
      <c r="R27" s="31">
        <f t="shared" si="1"/>
        <v>-259298387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-750775390</v>
      </c>
      <c r="X27" s="31">
        <f t="shared" si="1"/>
        <v>-1253194550</v>
      </c>
      <c r="Y27" s="31">
        <f t="shared" si="1"/>
        <v>502419160</v>
      </c>
      <c r="Z27" s="32">
        <f>+IF(X27&lt;&gt;0,+(Y27/X27)*100,0)</f>
        <v>-40.09107444650154</v>
      </c>
      <c r="AA27" s="33">
        <f>SUM(AA21:AA26)</f>
        <v>-1491447980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69581826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>
        <v>5203348</v>
      </c>
      <c r="D33" s="21"/>
      <c r="E33" s="22"/>
      <c r="F33" s="23"/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/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-49702476</v>
      </c>
      <c r="D35" s="21"/>
      <c r="E35" s="22">
        <v>-51824895</v>
      </c>
      <c r="F35" s="23">
        <v>-51824895</v>
      </c>
      <c r="G35" s="23"/>
      <c r="H35" s="23"/>
      <c r="I35" s="23">
        <v>-11238653</v>
      </c>
      <c r="J35" s="23">
        <v>-11238653</v>
      </c>
      <c r="K35" s="23"/>
      <c r="L35" s="23"/>
      <c r="M35" s="23">
        <v>-13334435</v>
      </c>
      <c r="N35" s="23">
        <v>-13334435</v>
      </c>
      <c r="O35" s="23"/>
      <c r="P35" s="23"/>
      <c r="Q35" s="23">
        <v>-11766127</v>
      </c>
      <c r="R35" s="23">
        <v>-11766127</v>
      </c>
      <c r="S35" s="23"/>
      <c r="T35" s="23"/>
      <c r="U35" s="23"/>
      <c r="V35" s="23"/>
      <c r="W35" s="23">
        <v>-36339215</v>
      </c>
      <c r="X35" s="23">
        <v>-34193112</v>
      </c>
      <c r="Y35" s="23">
        <v>-2146103</v>
      </c>
      <c r="Z35" s="24">
        <v>6.28</v>
      </c>
      <c r="AA35" s="25">
        <v>-51824895</v>
      </c>
    </row>
    <row r="36" spans="1:27" ht="12.75">
      <c r="A36" s="27" t="s">
        <v>57</v>
      </c>
      <c r="B36" s="28"/>
      <c r="C36" s="29">
        <f aca="true" t="shared" si="2" ref="C36:Y36">SUM(C31:C35)</f>
        <v>-44499128</v>
      </c>
      <c r="D36" s="29">
        <f>SUM(D31:D35)</f>
        <v>0</v>
      </c>
      <c r="E36" s="30">
        <f t="shared" si="2"/>
        <v>17756931</v>
      </c>
      <c r="F36" s="31">
        <f t="shared" si="2"/>
        <v>-51824895</v>
      </c>
      <c r="G36" s="31">
        <f t="shared" si="2"/>
        <v>0</v>
      </c>
      <c r="H36" s="31">
        <f t="shared" si="2"/>
        <v>0</v>
      </c>
      <c r="I36" s="31">
        <f t="shared" si="2"/>
        <v>-11238653</v>
      </c>
      <c r="J36" s="31">
        <f t="shared" si="2"/>
        <v>-11238653</v>
      </c>
      <c r="K36" s="31">
        <f t="shared" si="2"/>
        <v>0</v>
      </c>
      <c r="L36" s="31">
        <f t="shared" si="2"/>
        <v>0</v>
      </c>
      <c r="M36" s="31">
        <f t="shared" si="2"/>
        <v>-13334435</v>
      </c>
      <c r="N36" s="31">
        <f t="shared" si="2"/>
        <v>-13334435</v>
      </c>
      <c r="O36" s="31">
        <f t="shared" si="2"/>
        <v>0</v>
      </c>
      <c r="P36" s="31">
        <f t="shared" si="2"/>
        <v>0</v>
      </c>
      <c r="Q36" s="31">
        <f t="shared" si="2"/>
        <v>-11766127</v>
      </c>
      <c r="R36" s="31">
        <f t="shared" si="2"/>
        <v>-11766127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-36339215</v>
      </c>
      <c r="X36" s="31">
        <f t="shared" si="2"/>
        <v>-34193112</v>
      </c>
      <c r="Y36" s="31">
        <f t="shared" si="2"/>
        <v>-2146103</v>
      </c>
      <c r="Z36" s="32">
        <f>+IF(X36&lt;&gt;0,+(Y36/X36)*100,0)</f>
        <v>6.276419063582163</v>
      </c>
      <c r="AA36" s="33">
        <f>SUM(AA31:AA35)</f>
        <v>-51824895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175040518</v>
      </c>
      <c r="D38" s="35">
        <f>+D17+D27+D36</f>
        <v>0</v>
      </c>
      <c r="E38" s="36">
        <f t="shared" si="3"/>
        <v>108560542</v>
      </c>
      <c r="F38" s="37">
        <f t="shared" si="3"/>
        <v>-90388569</v>
      </c>
      <c r="G38" s="37">
        <f t="shared" si="3"/>
        <v>149629671</v>
      </c>
      <c r="H38" s="37">
        <f t="shared" si="3"/>
        <v>-38333863</v>
      </c>
      <c r="I38" s="37">
        <f t="shared" si="3"/>
        <v>-160138812</v>
      </c>
      <c r="J38" s="37">
        <f t="shared" si="3"/>
        <v>-48843004</v>
      </c>
      <c r="K38" s="37">
        <f t="shared" si="3"/>
        <v>-65910466</v>
      </c>
      <c r="L38" s="37">
        <f t="shared" si="3"/>
        <v>-14548370</v>
      </c>
      <c r="M38" s="37">
        <f t="shared" si="3"/>
        <v>52115339</v>
      </c>
      <c r="N38" s="37">
        <f t="shared" si="3"/>
        <v>-28343497</v>
      </c>
      <c r="O38" s="37">
        <f t="shared" si="3"/>
        <v>-25929976</v>
      </c>
      <c r="P38" s="37">
        <f t="shared" si="3"/>
        <v>187488835</v>
      </c>
      <c r="Q38" s="37">
        <f t="shared" si="3"/>
        <v>60343207</v>
      </c>
      <c r="R38" s="37">
        <f t="shared" si="3"/>
        <v>221902066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144715565</v>
      </c>
      <c r="X38" s="37">
        <f t="shared" si="3"/>
        <v>-381382232</v>
      </c>
      <c r="Y38" s="37">
        <f t="shared" si="3"/>
        <v>526097797</v>
      </c>
      <c r="Z38" s="38">
        <f>+IF(X38&lt;&gt;0,+(Y38/X38)*100,0)</f>
        <v>-137.94502020744375</v>
      </c>
      <c r="AA38" s="39">
        <f>+AA17+AA27+AA36</f>
        <v>-90388569</v>
      </c>
    </row>
    <row r="39" spans="1:27" ht="12.75">
      <c r="A39" s="26" t="s">
        <v>59</v>
      </c>
      <c r="B39" s="20"/>
      <c r="C39" s="35">
        <v>2200541211</v>
      </c>
      <c r="D39" s="35"/>
      <c r="E39" s="36">
        <v>2382186465</v>
      </c>
      <c r="F39" s="37">
        <v>2382186465</v>
      </c>
      <c r="G39" s="37">
        <v>2375581729</v>
      </c>
      <c r="H39" s="37">
        <v>2525211400</v>
      </c>
      <c r="I39" s="37">
        <v>2486877537</v>
      </c>
      <c r="J39" s="37">
        <v>2375581729</v>
      </c>
      <c r="K39" s="37">
        <v>2326738725</v>
      </c>
      <c r="L39" s="37">
        <v>2260828259</v>
      </c>
      <c r="M39" s="37">
        <v>2246279889</v>
      </c>
      <c r="N39" s="37">
        <v>2326738725</v>
      </c>
      <c r="O39" s="37">
        <v>2298395228</v>
      </c>
      <c r="P39" s="37">
        <v>2272465252</v>
      </c>
      <c r="Q39" s="37">
        <v>2459954087</v>
      </c>
      <c r="R39" s="37">
        <v>2298395228</v>
      </c>
      <c r="S39" s="37"/>
      <c r="T39" s="37"/>
      <c r="U39" s="37"/>
      <c r="V39" s="37"/>
      <c r="W39" s="37">
        <v>2375581729</v>
      </c>
      <c r="X39" s="37">
        <v>2382186465</v>
      </c>
      <c r="Y39" s="37">
        <v>-6604736</v>
      </c>
      <c r="Z39" s="38">
        <v>-0.28</v>
      </c>
      <c r="AA39" s="39">
        <v>2382186465</v>
      </c>
    </row>
    <row r="40" spans="1:27" ht="12.75">
      <c r="A40" s="45" t="s">
        <v>60</v>
      </c>
      <c r="B40" s="46"/>
      <c r="C40" s="47">
        <v>2375581729</v>
      </c>
      <c r="D40" s="47"/>
      <c r="E40" s="48">
        <v>2490747007</v>
      </c>
      <c r="F40" s="49">
        <v>2291797896</v>
      </c>
      <c r="G40" s="49">
        <v>2525211400</v>
      </c>
      <c r="H40" s="49">
        <v>2486877537</v>
      </c>
      <c r="I40" s="49">
        <v>2326738725</v>
      </c>
      <c r="J40" s="49">
        <v>2326738725</v>
      </c>
      <c r="K40" s="49">
        <v>2260828259</v>
      </c>
      <c r="L40" s="49">
        <v>2246279889</v>
      </c>
      <c r="M40" s="49">
        <v>2298395228</v>
      </c>
      <c r="N40" s="49">
        <v>2298395228</v>
      </c>
      <c r="O40" s="49">
        <v>2272465252</v>
      </c>
      <c r="P40" s="49">
        <v>2459954087</v>
      </c>
      <c r="Q40" s="49">
        <v>2520297294</v>
      </c>
      <c r="R40" s="49">
        <v>2520297294</v>
      </c>
      <c r="S40" s="49"/>
      <c r="T40" s="49"/>
      <c r="U40" s="49"/>
      <c r="V40" s="49"/>
      <c r="W40" s="49">
        <v>2520297294</v>
      </c>
      <c r="X40" s="49">
        <v>2000804233</v>
      </c>
      <c r="Y40" s="49">
        <v>519493061</v>
      </c>
      <c r="Z40" s="50">
        <v>25.96</v>
      </c>
      <c r="AA40" s="51">
        <v>2291797896</v>
      </c>
    </row>
    <row r="41" spans="1:27" ht="12.75">
      <c r="A41" s="52" t="s">
        <v>69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1306401971</v>
      </c>
      <c r="D6" s="21"/>
      <c r="E6" s="22">
        <v>1540005675</v>
      </c>
      <c r="F6" s="23">
        <v>1521861175</v>
      </c>
      <c r="G6" s="23">
        <v>111801522</v>
      </c>
      <c r="H6" s="23">
        <v>153389798</v>
      </c>
      <c r="I6" s="23">
        <v>117755631</v>
      </c>
      <c r="J6" s="23">
        <v>382946951</v>
      </c>
      <c r="K6" s="23">
        <v>127458601</v>
      </c>
      <c r="L6" s="23">
        <v>137776228</v>
      </c>
      <c r="M6" s="23">
        <v>109320518</v>
      </c>
      <c r="N6" s="23">
        <v>374555347</v>
      </c>
      <c r="O6" s="23">
        <v>109764243</v>
      </c>
      <c r="P6" s="23">
        <v>111455512</v>
      </c>
      <c r="Q6" s="23">
        <v>120835123</v>
      </c>
      <c r="R6" s="23">
        <v>342054878</v>
      </c>
      <c r="S6" s="23"/>
      <c r="T6" s="23"/>
      <c r="U6" s="23"/>
      <c r="V6" s="23"/>
      <c r="W6" s="23">
        <v>1099557176</v>
      </c>
      <c r="X6" s="23">
        <v>1145527692</v>
      </c>
      <c r="Y6" s="23">
        <v>-45970516</v>
      </c>
      <c r="Z6" s="24">
        <v>-4.01</v>
      </c>
      <c r="AA6" s="25">
        <v>1521861175</v>
      </c>
    </row>
    <row r="7" spans="1:27" ht="12.75">
      <c r="A7" s="26" t="s">
        <v>34</v>
      </c>
      <c r="B7" s="20"/>
      <c r="C7" s="21">
        <v>4003911010</v>
      </c>
      <c r="D7" s="21"/>
      <c r="E7" s="22">
        <v>4688737934</v>
      </c>
      <c r="F7" s="23">
        <v>4627898935</v>
      </c>
      <c r="G7" s="23">
        <v>273037896</v>
      </c>
      <c r="H7" s="23">
        <v>457210314</v>
      </c>
      <c r="I7" s="23">
        <v>456261191</v>
      </c>
      <c r="J7" s="23">
        <v>1186509401</v>
      </c>
      <c r="K7" s="23">
        <v>428709777</v>
      </c>
      <c r="L7" s="23">
        <v>355679326</v>
      </c>
      <c r="M7" s="23">
        <v>259725614</v>
      </c>
      <c r="N7" s="23">
        <v>1044114717</v>
      </c>
      <c r="O7" s="23">
        <v>323716664</v>
      </c>
      <c r="P7" s="23">
        <v>331087419</v>
      </c>
      <c r="Q7" s="23">
        <v>376576777</v>
      </c>
      <c r="R7" s="23">
        <v>1031380860</v>
      </c>
      <c r="S7" s="23"/>
      <c r="T7" s="23"/>
      <c r="U7" s="23"/>
      <c r="V7" s="23"/>
      <c r="W7" s="23">
        <v>3262004978</v>
      </c>
      <c r="X7" s="23">
        <v>3416198198</v>
      </c>
      <c r="Y7" s="23">
        <v>-154193220</v>
      </c>
      <c r="Z7" s="24">
        <v>-4.51</v>
      </c>
      <c r="AA7" s="25">
        <v>4627898935</v>
      </c>
    </row>
    <row r="8" spans="1:27" ht="12.75">
      <c r="A8" s="26" t="s">
        <v>35</v>
      </c>
      <c r="B8" s="20"/>
      <c r="C8" s="21">
        <v>2038569848</v>
      </c>
      <c r="D8" s="21"/>
      <c r="E8" s="22">
        <v>1056062948</v>
      </c>
      <c r="F8" s="23">
        <v>967667487</v>
      </c>
      <c r="G8" s="23">
        <v>152054910</v>
      </c>
      <c r="H8" s="23">
        <v>280159632</v>
      </c>
      <c r="I8" s="23">
        <v>166153759</v>
      </c>
      <c r="J8" s="23">
        <v>598368301</v>
      </c>
      <c r="K8" s="23">
        <v>145798950</v>
      </c>
      <c r="L8" s="23">
        <v>105629009</v>
      </c>
      <c r="M8" s="23">
        <v>395233062</v>
      </c>
      <c r="N8" s="23">
        <v>646661021</v>
      </c>
      <c r="O8" s="23">
        <v>94437272</v>
      </c>
      <c r="P8" s="23">
        <v>91472532</v>
      </c>
      <c r="Q8" s="23">
        <v>253208340</v>
      </c>
      <c r="R8" s="23">
        <v>439118144</v>
      </c>
      <c r="S8" s="23"/>
      <c r="T8" s="23"/>
      <c r="U8" s="23"/>
      <c r="V8" s="23"/>
      <c r="W8" s="23">
        <v>1684147466</v>
      </c>
      <c r="X8" s="23">
        <v>894027212</v>
      </c>
      <c r="Y8" s="23">
        <v>790120254</v>
      </c>
      <c r="Z8" s="24">
        <v>88.38</v>
      </c>
      <c r="AA8" s="25">
        <v>967667487</v>
      </c>
    </row>
    <row r="9" spans="1:27" ht="12.75">
      <c r="A9" s="26" t="s">
        <v>36</v>
      </c>
      <c r="B9" s="20"/>
      <c r="C9" s="21">
        <v>1206015608</v>
      </c>
      <c r="D9" s="21"/>
      <c r="E9" s="22">
        <v>1391003936</v>
      </c>
      <c r="F9" s="23">
        <v>1402516866</v>
      </c>
      <c r="G9" s="23">
        <v>367517000</v>
      </c>
      <c r="H9" s="23">
        <v>18425649</v>
      </c>
      <c r="I9" s="23">
        <v>-4430430</v>
      </c>
      <c r="J9" s="23">
        <v>381512219</v>
      </c>
      <c r="K9" s="23">
        <v>20828462</v>
      </c>
      <c r="L9" s="23">
        <v>6931327</v>
      </c>
      <c r="M9" s="23">
        <v>204479307</v>
      </c>
      <c r="N9" s="23">
        <v>232239096</v>
      </c>
      <c r="O9" s="23">
        <v>-4016947</v>
      </c>
      <c r="P9" s="23">
        <v>12413824</v>
      </c>
      <c r="Q9" s="23">
        <v>220506356</v>
      </c>
      <c r="R9" s="23">
        <v>228903233</v>
      </c>
      <c r="S9" s="23"/>
      <c r="T9" s="23"/>
      <c r="U9" s="23"/>
      <c r="V9" s="23"/>
      <c r="W9" s="23">
        <v>842654548</v>
      </c>
      <c r="X9" s="23">
        <v>991602335</v>
      </c>
      <c r="Y9" s="23">
        <v>-148947787</v>
      </c>
      <c r="Z9" s="24">
        <v>-15.02</v>
      </c>
      <c r="AA9" s="25">
        <v>1402516866</v>
      </c>
    </row>
    <row r="10" spans="1:27" ht="12.75">
      <c r="A10" s="26" t="s">
        <v>37</v>
      </c>
      <c r="B10" s="20"/>
      <c r="C10" s="21">
        <v>932291000</v>
      </c>
      <c r="D10" s="21"/>
      <c r="E10" s="22">
        <v>940707450</v>
      </c>
      <c r="F10" s="23"/>
      <c r="G10" s="23">
        <v>214177000</v>
      </c>
      <c r="H10" s="23">
        <v>10390000</v>
      </c>
      <c r="I10" s="23">
        <v>35000000</v>
      </c>
      <c r="J10" s="23">
        <v>259567000</v>
      </c>
      <c r="K10" s="23"/>
      <c r="L10" s="23">
        <v>218440000</v>
      </c>
      <c r="M10" s="23"/>
      <c r="N10" s="23">
        <v>218440000</v>
      </c>
      <c r="O10" s="23">
        <v>9276000</v>
      </c>
      <c r="P10" s="23">
        <v>435665000</v>
      </c>
      <c r="Q10" s="23">
        <v>-4380000</v>
      </c>
      <c r="R10" s="23">
        <v>440561000</v>
      </c>
      <c r="S10" s="23"/>
      <c r="T10" s="23"/>
      <c r="U10" s="23"/>
      <c r="V10" s="23"/>
      <c r="W10" s="23">
        <v>918568000</v>
      </c>
      <c r="X10" s="23"/>
      <c r="Y10" s="23">
        <v>918568000</v>
      </c>
      <c r="Z10" s="24"/>
      <c r="AA10" s="25"/>
    </row>
    <row r="11" spans="1:27" ht="12.75">
      <c r="A11" s="26" t="s">
        <v>38</v>
      </c>
      <c r="B11" s="20"/>
      <c r="C11" s="21">
        <v>3996244</v>
      </c>
      <c r="D11" s="21"/>
      <c r="E11" s="22">
        <v>91495160</v>
      </c>
      <c r="F11" s="23">
        <v>97234360</v>
      </c>
      <c r="G11" s="23">
        <v>11437490</v>
      </c>
      <c r="H11" s="23">
        <v>10391589</v>
      </c>
      <c r="I11" s="23">
        <v>11750172</v>
      </c>
      <c r="J11" s="23">
        <v>33579251</v>
      </c>
      <c r="K11" s="23">
        <v>9530953</v>
      </c>
      <c r="L11" s="23">
        <v>8264916</v>
      </c>
      <c r="M11" s="23">
        <v>7012408</v>
      </c>
      <c r="N11" s="23">
        <v>24808277</v>
      </c>
      <c r="O11" s="23">
        <v>7684137</v>
      </c>
      <c r="P11" s="23">
        <v>8578728</v>
      </c>
      <c r="Q11" s="23">
        <v>9118520</v>
      </c>
      <c r="R11" s="23">
        <v>25381385</v>
      </c>
      <c r="S11" s="23"/>
      <c r="T11" s="23"/>
      <c r="U11" s="23"/>
      <c r="V11" s="23"/>
      <c r="W11" s="23">
        <v>83768913</v>
      </c>
      <c r="X11" s="23">
        <v>78975298</v>
      </c>
      <c r="Y11" s="23">
        <v>4793615</v>
      </c>
      <c r="Z11" s="24">
        <v>6.07</v>
      </c>
      <c r="AA11" s="25">
        <v>97234360</v>
      </c>
    </row>
    <row r="12" spans="1:27" ht="12.75">
      <c r="A12" s="26" t="s">
        <v>39</v>
      </c>
      <c r="B12" s="20"/>
      <c r="C12" s="21">
        <v>76692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-7324471109</v>
      </c>
      <c r="D14" s="21"/>
      <c r="E14" s="22">
        <v>-7756280957</v>
      </c>
      <c r="F14" s="23">
        <v>-3768517544</v>
      </c>
      <c r="G14" s="23">
        <v>-871944145</v>
      </c>
      <c r="H14" s="23">
        <v>-797560073</v>
      </c>
      <c r="I14" s="23">
        <v>-817442038</v>
      </c>
      <c r="J14" s="23">
        <v>-2486946256</v>
      </c>
      <c r="K14" s="23">
        <v>-618924263</v>
      </c>
      <c r="L14" s="23">
        <v>-679874704</v>
      </c>
      <c r="M14" s="23">
        <v>-678921531</v>
      </c>
      <c r="N14" s="23">
        <v>-1977720498</v>
      </c>
      <c r="O14" s="23">
        <v>-606819696</v>
      </c>
      <c r="P14" s="23">
        <v>-573075250</v>
      </c>
      <c r="Q14" s="23">
        <v>-670583368</v>
      </c>
      <c r="R14" s="23">
        <v>-1850478314</v>
      </c>
      <c r="S14" s="23"/>
      <c r="T14" s="23"/>
      <c r="U14" s="23"/>
      <c r="V14" s="23"/>
      <c r="W14" s="23">
        <v>-6315145068</v>
      </c>
      <c r="X14" s="23">
        <v>-2741128165</v>
      </c>
      <c r="Y14" s="23">
        <v>-3574016903</v>
      </c>
      <c r="Z14" s="24">
        <v>130.38</v>
      </c>
      <c r="AA14" s="25">
        <v>-3768517544</v>
      </c>
    </row>
    <row r="15" spans="1:27" ht="12.75">
      <c r="A15" s="26" t="s">
        <v>42</v>
      </c>
      <c r="B15" s="20"/>
      <c r="C15" s="21">
        <v>-168837944</v>
      </c>
      <c r="D15" s="21"/>
      <c r="E15" s="22">
        <v>-158019260</v>
      </c>
      <c r="F15" s="23">
        <v>-2871605656</v>
      </c>
      <c r="G15" s="23"/>
      <c r="H15" s="23">
        <v>-33465809</v>
      </c>
      <c r="I15" s="23">
        <v>-21680248</v>
      </c>
      <c r="J15" s="23">
        <v>-55146057</v>
      </c>
      <c r="K15" s="23"/>
      <c r="L15" s="23">
        <v>-21619907</v>
      </c>
      <c r="M15" s="23">
        <v>-2673555</v>
      </c>
      <c r="N15" s="23">
        <v>-24293462</v>
      </c>
      <c r="O15" s="23">
        <v>-32539941</v>
      </c>
      <c r="P15" s="23"/>
      <c r="Q15" s="23">
        <v>-21215805</v>
      </c>
      <c r="R15" s="23">
        <v>-53755746</v>
      </c>
      <c r="S15" s="23"/>
      <c r="T15" s="23"/>
      <c r="U15" s="23"/>
      <c r="V15" s="23"/>
      <c r="W15" s="23">
        <v>-133195265</v>
      </c>
      <c r="X15" s="23">
        <v>-2273654767</v>
      </c>
      <c r="Y15" s="23">
        <v>2140459502</v>
      </c>
      <c r="Z15" s="24">
        <v>-94.14</v>
      </c>
      <c r="AA15" s="25">
        <v>-2871605656</v>
      </c>
    </row>
    <row r="16" spans="1:27" ht="12.75">
      <c r="A16" s="26" t="s">
        <v>43</v>
      </c>
      <c r="B16" s="20"/>
      <c r="C16" s="21">
        <v>-105376367</v>
      </c>
      <c r="D16" s="21"/>
      <c r="E16" s="22">
        <v>-73469020</v>
      </c>
      <c r="F16" s="23">
        <v>-1339766969</v>
      </c>
      <c r="G16" s="23">
        <v>-1271799</v>
      </c>
      <c r="H16" s="23">
        <v>-4829159</v>
      </c>
      <c r="I16" s="23">
        <v>-929802</v>
      </c>
      <c r="J16" s="23">
        <v>-7030760</v>
      </c>
      <c r="K16" s="23">
        <v>-10949493</v>
      </c>
      <c r="L16" s="23"/>
      <c r="M16" s="23"/>
      <c r="N16" s="23">
        <v>-10949493</v>
      </c>
      <c r="O16" s="23">
        <v>-5277078</v>
      </c>
      <c r="P16" s="23">
        <v>-2409394</v>
      </c>
      <c r="Q16" s="23">
        <v>-22660192</v>
      </c>
      <c r="R16" s="23">
        <v>-30346664</v>
      </c>
      <c r="S16" s="23"/>
      <c r="T16" s="23"/>
      <c r="U16" s="23"/>
      <c r="V16" s="23"/>
      <c r="W16" s="23">
        <v>-48326917</v>
      </c>
      <c r="X16" s="23">
        <v>-1045917117</v>
      </c>
      <c r="Y16" s="23">
        <v>997590200</v>
      </c>
      <c r="Z16" s="24">
        <v>-95.38</v>
      </c>
      <c r="AA16" s="25">
        <v>-1339766969</v>
      </c>
    </row>
    <row r="17" spans="1:27" ht="12.75">
      <c r="A17" s="27" t="s">
        <v>44</v>
      </c>
      <c r="B17" s="28"/>
      <c r="C17" s="29">
        <f aca="true" t="shared" si="0" ref="C17:Y17">SUM(C6:C16)</f>
        <v>1892576953</v>
      </c>
      <c r="D17" s="29">
        <f>SUM(D6:D16)</f>
        <v>0</v>
      </c>
      <c r="E17" s="30">
        <f t="shared" si="0"/>
        <v>1720243866</v>
      </c>
      <c r="F17" s="31">
        <f t="shared" si="0"/>
        <v>637288654</v>
      </c>
      <c r="G17" s="31">
        <f t="shared" si="0"/>
        <v>256809874</v>
      </c>
      <c r="H17" s="31">
        <f t="shared" si="0"/>
        <v>94111941</v>
      </c>
      <c r="I17" s="31">
        <f t="shared" si="0"/>
        <v>-57561765</v>
      </c>
      <c r="J17" s="31">
        <f t="shared" si="0"/>
        <v>293360050</v>
      </c>
      <c r="K17" s="31">
        <f t="shared" si="0"/>
        <v>102452987</v>
      </c>
      <c r="L17" s="31">
        <f t="shared" si="0"/>
        <v>131226195</v>
      </c>
      <c r="M17" s="31">
        <f t="shared" si="0"/>
        <v>294175823</v>
      </c>
      <c r="N17" s="31">
        <f t="shared" si="0"/>
        <v>527855005</v>
      </c>
      <c r="O17" s="31">
        <f t="shared" si="0"/>
        <v>-103775346</v>
      </c>
      <c r="P17" s="31">
        <f t="shared" si="0"/>
        <v>415188371</v>
      </c>
      <c r="Q17" s="31">
        <f t="shared" si="0"/>
        <v>261405751</v>
      </c>
      <c r="R17" s="31">
        <f t="shared" si="0"/>
        <v>572818776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1394033831</v>
      </c>
      <c r="X17" s="31">
        <f t="shared" si="0"/>
        <v>465630686</v>
      </c>
      <c r="Y17" s="31">
        <f t="shared" si="0"/>
        <v>928403145</v>
      </c>
      <c r="Z17" s="32">
        <f>+IF(X17&lt;&gt;0,+(Y17/X17)*100,0)</f>
        <v>199.3861600865369</v>
      </c>
      <c r="AA17" s="33">
        <f>SUM(AA6:AA16)</f>
        <v>637288654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>
        <v>976789024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747449000</v>
      </c>
      <c r="Y21" s="40">
        <v>-747449000</v>
      </c>
      <c r="Z21" s="41">
        <v>-100</v>
      </c>
      <c r="AA21" s="42">
        <v>976789024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-2000000</v>
      </c>
      <c r="F23" s="23">
        <v>-6063000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-6063000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-1621817248</v>
      </c>
      <c r="D26" s="21"/>
      <c r="E26" s="22">
        <v>-1459151404</v>
      </c>
      <c r="F26" s="23">
        <v>-1459956948</v>
      </c>
      <c r="G26" s="23">
        <v>-195611515</v>
      </c>
      <c r="H26" s="23">
        <v>-98961032</v>
      </c>
      <c r="I26" s="23">
        <v>-125669425</v>
      </c>
      <c r="J26" s="23">
        <v>-420241972</v>
      </c>
      <c r="K26" s="23">
        <v>-104161112</v>
      </c>
      <c r="L26" s="23">
        <v>-100232462</v>
      </c>
      <c r="M26" s="23">
        <v>-115260011</v>
      </c>
      <c r="N26" s="23">
        <v>-319653585</v>
      </c>
      <c r="O26" s="23">
        <v>-88191243</v>
      </c>
      <c r="P26" s="23">
        <v>-55048196</v>
      </c>
      <c r="Q26" s="23">
        <v>-101891203</v>
      </c>
      <c r="R26" s="23">
        <v>-245130642</v>
      </c>
      <c r="S26" s="23"/>
      <c r="T26" s="23"/>
      <c r="U26" s="23"/>
      <c r="V26" s="23"/>
      <c r="W26" s="23">
        <v>-985026199</v>
      </c>
      <c r="X26" s="23">
        <v>-1016009877</v>
      </c>
      <c r="Y26" s="23">
        <v>30983678</v>
      </c>
      <c r="Z26" s="24">
        <v>-3.05</v>
      </c>
      <c r="AA26" s="25">
        <v>-1459956948</v>
      </c>
    </row>
    <row r="27" spans="1:27" ht="12.75">
      <c r="A27" s="27" t="s">
        <v>51</v>
      </c>
      <c r="B27" s="28"/>
      <c r="C27" s="29">
        <f aca="true" t="shared" si="1" ref="C27:Y27">SUM(C21:C26)</f>
        <v>-1621817248</v>
      </c>
      <c r="D27" s="29">
        <f>SUM(D21:D26)</f>
        <v>0</v>
      </c>
      <c r="E27" s="30">
        <f t="shared" si="1"/>
        <v>-1461151404</v>
      </c>
      <c r="F27" s="31">
        <f t="shared" si="1"/>
        <v>-489230924</v>
      </c>
      <c r="G27" s="31">
        <f t="shared" si="1"/>
        <v>-195611515</v>
      </c>
      <c r="H27" s="31">
        <f t="shared" si="1"/>
        <v>-98961032</v>
      </c>
      <c r="I27" s="31">
        <f t="shared" si="1"/>
        <v>-125669425</v>
      </c>
      <c r="J27" s="31">
        <f t="shared" si="1"/>
        <v>-420241972</v>
      </c>
      <c r="K27" s="31">
        <f t="shared" si="1"/>
        <v>-104161112</v>
      </c>
      <c r="L27" s="31">
        <f t="shared" si="1"/>
        <v>-100232462</v>
      </c>
      <c r="M27" s="31">
        <f t="shared" si="1"/>
        <v>-115260011</v>
      </c>
      <c r="N27" s="31">
        <f t="shared" si="1"/>
        <v>-319653585</v>
      </c>
      <c r="O27" s="31">
        <f t="shared" si="1"/>
        <v>-88191243</v>
      </c>
      <c r="P27" s="31">
        <f t="shared" si="1"/>
        <v>-55048196</v>
      </c>
      <c r="Q27" s="31">
        <f t="shared" si="1"/>
        <v>-101891203</v>
      </c>
      <c r="R27" s="31">
        <f t="shared" si="1"/>
        <v>-245130642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-985026199</v>
      </c>
      <c r="X27" s="31">
        <f t="shared" si="1"/>
        <v>-268560877</v>
      </c>
      <c r="Y27" s="31">
        <f t="shared" si="1"/>
        <v>-716465322</v>
      </c>
      <c r="Z27" s="32">
        <f>+IF(X27&lt;&gt;0,+(Y27/X27)*100,0)</f>
        <v>266.77948404227175</v>
      </c>
      <c r="AA27" s="33">
        <f>SUM(AA21:AA26)</f>
        <v>-489230924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/>
    </row>
    <row r="33" spans="1:27" ht="12.75">
      <c r="A33" s="26" t="s">
        <v>55</v>
      </c>
      <c r="B33" s="20"/>
      <c r="C33" s="21"/>
      <c r="D33" s="21"/>
      <c r="E33" s="22">
        <v>2000000</v>
      </c>
      <c r="F33" s="23">
        <v>6508000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6508000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-104092767</v>
      </c>
      <c r="D35" s="21"/>
      <c r="E35" s="22">
        <v>-93919738</v>
      </c>
      <c r="F35" s="23">
        <v>-93919738</v>
      </c>
      <c r="G35" s="23"/>
      <c r="H35" s="23">
        <v>-18918190</v>
      </c>
      <c r="I35" s="23">
        <v>-5971118</v>
      </c>
      <c r="J35" s="23">
        <v>-24889308</v>
      </c>
      <c r="K35" s="23"/>
      <c r="L35" s="23">
        <v>-6159120</v>
      </c>
      <c r="M35" s="23">
        <v>-15000000</v>
      </c>
      <c r="N35" s="23">
        <v>-21159120</v>
      </c>
      <c r="O35" s="23">
        <v>-19844058</v>
      </c>
      <c r="P35" s="23"/>
      <c r="Q35" s="23">
        <v>-6435561</v>
      </c>
      <c r="R35" s="23">
        <v>-26279619</v>
      </c>
      <c r="S35" s="23"/>
      <c r="T35" s="23"/>
      <c r="U35" s="23"/>
      <c r="V35" s="23"/>
      <c r="W35" s="23">
        <v>-72328047</v>
      </c>
      <c r="X35" s="23">
        <v>-72328047</v>
      </c>
      <c r="Y35" s="23"/>
      <c r="Z35" s="24"/>
      <c r="AA35" s="25">
        <v>-93919738</v>
      </c>
    </row>
    <row r="36" spans="1:27" ht="12.75">
      <c r="A36" s="27" t="s">
        <v>57</v>
      </c>
      <c r="B36" s="28"/>
      <c r="C36" s="29">
        <f aca="true" t="shared" si="2" ref="C36:Y36">SUM(C31:C35)</f>
        <v>-104092767</v>
      </c>
      <c r="D36" s="29">
        <f>SUM(D31:D35)</f>
        <v>0</v>
      </c>
      <c r="E36" s="30">
        <f t="shared" si="2"/>
        <v>-91919738</v>
      </c>
      <c r="F36" s="31">
        <f t="shared" si="2"/>
        <v>-87411738</v>
      </c>
      <c r="G36" s="31">
        <f t="shared" si="2"/>
        <v>0</v>
      </c>
      <c r="H36" s="31">
        <f t="shared" si="2"/>
        <v>-18918190</v>
      </c>
      <c r="I36" s="31">
        <f t="shared" si="2"/>
        <v>-5971118</v>
      </c>
      <c r="J36" s="31">
        <f t="shared" si="2"/>
        <v>-24889308</v>
      </c>
      <c r="K36" s="31">
        <f t="shared" si="2"/>
        <v>0</v>
      </c>
      <c r="L36" s="31">
        <f t="shared" si="2"/>
        <v>-6159120</v>
      </c>
      <c r="M36" s="31">
        <f t="shared" si="2"/>
        <v>-15000000</v>
      </c>
      <c r="N36" s="31">
        <f t="shared" si="2"/>
        <v>-21159120</v>
      </c>
      <c r="O36" s="31">
        <f t="shared" si="2"/>
        <v>-19844058</v>
      </c>
      <c r="P36" s="31">
        <f t="shared" si="2"/>
        <v>0</v>
      </c>
      <c r="Q36" s="31">
        <f t="shared" si="2"/>
        <v>-6435561</v>
      </c>
      <c r="R36" s="31">
        <f t="shared" si="2"/>
        <v>-26279619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-72328047</v>
      </c>
      <c r="X36" s="31">
        <f t="shared" si="2"/>
        <v>-72328047</v>
      </c>
      <c r="Y36" s="31">
        <f t="shared" si="2"/>
        <v>0</v>
      </c>
      <c r="Z36" s="32">
        <f>+IF(X36&lt;&gt;0,+(Y36/X36)*100,0)</f>
        <v>0</v>
      </c>
      <c r="AA36" s="33">
        <f>SUM(AA31:AA35)</f>
        <v>-87411738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166666938</v>
      </c>
      <c r="D38" s="35">
        <f>+D17+D27+D36</f>
        <v>0</v>
      </c>
      <c r="E38" s="36">
        <f t="shared" si="3"/>
        <v>167172724</v>
      </c>
      <c r="F38" s="37">
        <f t="shared" si="3"/>
        <v>60645992</v>
      </c>
      <c r="G38" s="37">
        <f t="shared" si="3"/>
        <v>61198359</v>
      </c>
      <c r="H38" s="37">
        <f t="shared" si="3"/>
        <v>-23767281</v>
      </c>
      <c r="I38" s="37">
        <f t="shared" si="3"/>
        <v>-189202308</v>
      </c>
      <c r="J38" s="37">
        <f t="shared" si="3"/>
        <v>-151771230</v>
      </c>
      <c r="K38" s="37">
        <f t="shared" si="3"/>
        <v>-1708125</v>
      </c>
      <c r="L38" s="37">
        <f t="shared" si="3"/>
        <v>24834613</v>
      </c>
      <c r="M38" s="37">
        <f t="shared" si="3"/>
        <v>163915812</v>
      </c>
      <c r="N38" s="37">
        <f t="shared" si="3"/>
        <v>187042300</v>
      </c>
      <c r="O38" s="37">
        <f t="shared" si="3"/>
        <v>-211810647</v>
      </c>
      <c r="P38" s="37">
        <f t="shared" si="3"/>
        <v>360140175</v>
      </c>
      <c r="Q38" s="37">
        <f t="shared" si="3"/>
        <v>153078987</v>
      </c>
      <c r="R38" s="37">
        <f t="shared" si="3"/>
        <v>301408515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336679585</v>
      </c>
      <c r="X38" s="37">
        <f t="shared" si="3"/>
        <v>124741762</v>
      </c>
      <c r="Y38" s="37">
        <f t="shared" si="3"/>
        <v>211937823</v>
      </c>
      <c r="Z38" s="38">
        <f>+IF(X38&lt;&gt;0,+(Y38/X38)*100,0)</f>
        <v>169.90125808869044</v>
      </c>
      <c r="AA38" s="39">
        <f>+AA17+AA27+AA36</f>
        <v>60645992</v>
      </c>
    </row>
    <row r="39" spans="1:27" ht="12.75">
      <c r="A39" s="26" t="s">
        <v>59</v>
      </c>
      <c r="B39" s="20"/>
      <c r="C39" s="35">
        <v>1445838546</v>
      </c>
      <c r="D39" s="35"/>
      <c r="E39" s="36">
        <v>1358756091</v>
      </c>
      <c r="F39" s="37">
        <v>1612505484</v>
      </c>
      <c r="G39" s="37">
        <v>1612505484</v>
      </c>
      <c r="H39" s="37">
        <v>1673703843</v>
      </c>
      <c r="I39" s="37">
        <v>1649936562</v>
      </c>
      <c r="J39" s="37">
        <v>1612505484</v>
      </c>
      <c r="K39" s="37">
        <v>1460734254</v>
      </c>
      <c r="L39" s="37">
        <v>1459026129</v>
      </c>
      <c r="M39" s="37">
        <v>1483860742</v>
      </c>
      <c r="N39" s="37">
        <v>1460734254</v>
      </c>
      <c r="O39" s="37">
        <v>1647776554</v>
      </c>
      <c r="P39" s="37">
        <v>1435965907</v>
      </c>
      <c r="Q39" s="37">
        <v>1796106082</v>
      </c>
      <c r="R39" s="37">
        <v>1647776554</v>
      </c>
      <c r="S39" s="37"/>
      <c r="T39" s="37"/>
      <c r="U39" s="37"/>
      <c r="V39" s="37"/>
      <c r="W39" s="37">
        <v>1612505484</v>
      </c>
      <c r="X39" s="37">
        <v>1612505484</v>
      </c>
      <c r="Y39" s="37"/>
      <c r="Z39" s="38"/>
      <c r="AA39" s="39">
        <v>1612505484</v>
      </c>
    </row>
    <row r="40" spans="1:27" ht="12.75">
      <c r="A40" s="45" t="s">
        <v>60</v>
      </c>
      <c r="B40" s="46"/>
      <c r="C40" s="47">
        <v>1612505484</v>
      </c>
      <c r="D40" s="47"/>
      <c r="E40" s="48">
        <v>1525928815</v>
      </c>
      <c r="F40" s="49">
        <v>1673151476</v>
      </c>
      <c r="G40" s="49">
        <v>1673703843</v>
      </c>
      <c r="H40" s="49">
        <v>1649936562</v>
      </c>
      <c r="I40" s="49">
        <v>1460734254</v>
      </c>
      <c r="J40" s="49">
        <v>1460734254</v>
      </c>
      <c r="K40" s="49">
        <v>1459026129</v>
      </c>
      <c r="L40" s="49">
        <v>1483860742</v>
      </c>
      <c r="M40" s="49">
        <v>1647776554</v>
      </c>
      <c r="N40" s="49">
        <v>1647776554</v>
      </c>
      <c r="O40" s="49">
        <v>1435965907</v>
      </c>
      <c r="P40" s="49">
        <v>1796106082</v>
      </c>
      <c r="Q40" s="49">
        <v>1949185069</v>
      </c>
      <c r="R40" s="49">
        <v>1949185069</v>
      </c>
      <c r="S40" s="49"/>
      <c r="T40" s="49"/>
      <c r="U40" s="49"/>
      <c r="V40" s="49"/>
      <c r="W40" s="49">
        <v>1949185069</v>
      </c>
      <c r="X40" s="49">
        <v>1737247246</v>
      </c>
      <c r="Y40" s="49">
        <v>211937823</v>
      </c>
      <c r="Z40" s="50">
        <v>12.2</v>
      </c>
      <c r="AA40" s="51">
        <v>1673151476</v>
      </c>
    </row>
    <row r="41" spans="1:27" ht="12.75">
      <c r="A41" s="52" t="s">
        <v>69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/>
      <c r="D6" s="21"/>
      <c r="E6" s="22">
        <v>908271492</v>
      </c>
      <c r="F6" s="23">
        <v>908271492</v>
      </c>
      <c r="G6" s="23">
        <v>75576477</v>
      </c>
      <c r="H6" s="23">
        <v>64837374</v>
      </c>
      <c r="I6" s="23">
        <v>67323308</v>
      </c>
      <c r="J6" s="23">
        <v>207737159</v>
      </c>
      <c r="K6" s="23">
        <v>77358487</v>
      </c>
      <c r="L6" s="23">
        <v>79462331</v>
      </c>
      <c r="M6" s="23">
        <v>55456735</v>
      </c>
      <c r="N6" s="23">
        <v>212277553</v>
      </c>
      <c r="O6" s="23">
        <v>79011532</v>
      </c>
      <c r="P6" s="23">
        <v>88660183</v>
      </c>
      <c r="Q6" s="23">
        <v>116023597</v>
      </c>
      <c r="R6" s="23">
        <v>283695312</v>
      </c>
      <c r="S6" s="23"/>
      <c r="T6" s="23"/>
      <c r="U6" s="23"/>
      <c r="V6" s="23"/>
      <c r="W6" s="23">
        <v>703710024</v>
      </c>
      <c r="X6" s="23">
        <v>681203619</v>
      </c>
      <c r="Y6" s="23">
        <v>22506405</v>
      </c>
      <c r="Z6" s="24">
        <v>3.3</v>
      </c>
      <c r="AA6" s="25">
        <v>908271492</v>
      </c>
    </row>
    <row r="7" spans="1:27" ht="12.75">
      <c r="A7" s="26" t="s">
        <v>34</v>
      </c>
      <c r="B7" s="20"/>
      <c r="C7" s="21">
        <v>3332542714</v>
      </c>
      <c r="D7" s="21"/>
      <c r="E7" s="22">
        <v>3135667144</v>
      </c>
      <c r="F7" s="23">
        <v>3135667144</v>
      </c>
      <c r="G7" s="23">
        <v>259905867</v>
      </c>
      <c r="H7" s="23">
        <v>312674220</v>
      </c>
      <c r="I7" s="23">
        <v>277868807</v>
      </c>
      <c r="J7" s="23">
        <v>850448894</v>
      </c>
      <c r="K7" s="23">
        <v>250393651</v>
      </c>
      <c r="L7" s="23">
        <v>249101364</v>
      </c>
      <c r="M7" s="23">
        <v>219695880</v>
      </c>
      <c r="N7" s="23">
        <v>719190895</v>
      </c>
      <c r="O7" s="23">
        <v>221701833</v>
      </c>
      <c r="P7" s="23">
        <v>207688665</v>
      </c>
      <c r="Q7" s="23">
        <v>253684099</v>
      </c>
      <c r="R7" s="23">
        <v>683074597</v>
      </c>
      <c r="S7" s="23"/>
      <c r="T7" s="23"/>
      <c r="U7" s="23"/>
      <c r="V7" s="23"/>
      <c r="W7" s="23">
        <v>2252714386</v>
      </c>
      <c r="X7" s="23">
        <v>2324015684</v>
      </c>
      <c r="Y7" s="23">
        <v>-71301298</v>
      </c>
      <c r="Z7" s="24">
        <v>-3.07</v>
      </c>
      <c r="AA7" s="25">
        <v>3135667144</v>
      </c>
    </row>
    <row r="8" spans="1:27" ht="12.75">
      <c r="A8" s="26" t="s">
        <v>35</v>
      </c>
      <c r="B8" s="20"/>
      <c r="C8" s="21"/>
      <c r="D8" s="21"/>
      <c r="E8" s="22">
        <v>293795427</v>
      </c>
      <c r="F8" s="23">
        <v>293795427</v>
      </c>
      <c r="G8" s="23">
        <v>77000345</v>
      </c>
      <c r="H8" s="23">
        <v>9995376</v>
      </c>
      <c r="I8" s="23">
        <v>3494583</v>
      </c>
      <c r="J8" s="23">
        <v>90490304</v>
      </c>
      <c r="K8" s="23">
        <v>94286105</v>
      </c>
      <c r="L8" s="23">
        <v>351360040</v>
      </c>
      <c r="M8" s="23">
        <v>46868021</v>
      </c>
      <c r="N8" s="23">
        <v>492514166</v>
      </c>
      <c r="O8" s="23">
        <v>51031084</v>
      </c>
      <c r="P8" s="23">
        <v>39762588</v>
      </c>
      <c r="Q8" s="23">
        <v>145274778</v>
      </c>
      <c r="R8" s="23">
        <v>236068450</v>
      </c>
      <c r="S8" s="23"/>
      <c r="T8" s="23"/>
      <c r="U8" s="23"/>
      <c r="V8" s="23"/>
      <c r="W8" s="23">
        <v>819072920</v>
      </c>
      <c r="X8" s="23">
        <v>201547194</v>
      </c>
      <c r="Y8" s="23">
        <v>617525726</v>
      </c>
      <c r="Z8" s="24">
        <v>306.39</v>
      </c>
      <c r="AA8" s="25">
        <v>293795427</v>
      </c>
    </row>
    <row r="9" spans="1:27" ht="12.75">
      <c r="A9" s="26" t="s">
        <v>36</v>
      </c>
      <c r="B9" s="20"/>
      <c r="C9" s="21">
        <v>918761614</v>
      </c>
      <c r="D9" s="21"/>
      <c r="E9" s="22">
        <v>1212506974</v>
      </c>
      <c r="F9" s="23">
        <v>1212506974</v>
      </c>
      <c r="G9" s="23">
        <v>100898000</v>
      </c>
      <c r="H9" s="23">
        <v>283070000</v>
      </c>
      <c r="I9" s="23"/>
      <c r="J9" s="23">
        <v>383968000</v>
      </c>
      <c r="K9" s="23">
        <v>50984000</v>
      </c>
      <c r="L9" s="23"/>
      <c r="M9" s="23">
        <v>231411214</v>
      </c>
      <c r="N9" s="23">
        <v>282395214</v>
      </c>
      <c r="O9" s="23"/>
      <c r="P9" s="23">
        <v>1000000</v>
      </c>
      <c r="Q9" s="23">
        <v>254061000</v>
      </c>
      <c r="R9" s="23">
        <v>255061000</v>
      </c>
      <c r="S9" s="23"/>
      <c r="T9" s="23"/>
      <c r="U9" s="23"/>
      <c r="V9" s="23"/>
      <c r="W9" s="23">
        <v>921424214</v>
      </c>
      <c r="X9" s="23">
        <v>1212506974</v>
      </c>
      <c r="Y9" s="23">
        <v>-291082760</v>
      </c>
      <c r="Z9" s="24">
        <v>-24.01</v>
      </c>
      <c r="AA9" s="25">
        <v>1212506974</v>
      </c>
    </row>
    <row r="10" spans="1:27" ht="12.75">
      <c r="A10" s="26" t="s">
        <v>37</v>
      </c>
      <c r="B10" s="20"/>
      <c r="C10" s="21">
        <v>790009562</v>
      </c>
      <c r="D10" s="21"/>
      <c r="E10" s="22">
        <v>854879567</v>
      </c>
      <c r="F10" s="23">
        <v>854879567</v>
      </c>
      <c r="G10" s="23">
        <v>73000000</v>
      </c>
      <c r="H10" s="23">
        <v>42231000</v>
      </c>
      <c r="I10" s="23">
        <v>202850000</v>
      </c>
      <c r="J10" s="23">
        <v>318081000</v>
      </c>
      <c r="K10" s="23"/>
      <c r="L10" s="23">
        <v>330125000</v>
      </c>
      <c r="M10" s="23">
        <v>3000000</v>
      </c>
      <c r="N10" s="23">
        <v>333125000</v>
      </c>
      <c r="O10" s="23">
        <v>60000000</v>
      </c>
      <c r="P10" s="23">
        <v>130000000</v>
      </c>
      <c r="Q10" s="23">
        <v>65000000</v>
      </c>
      <c r="R10" s="23">
        <v>255000000</v>
      </c>
      <c r="S10" s="23"/>
      <c r="T10" s="23"/>
      <c r="U10" s="23"/>
      <c r="V10" s="23"/>
      <c r="W10" s="23">
        <v>906206000</v>
      </c>
      <c r="X10" s="23">
        <v>854879567</v>
      </c>
      <c r="Y10" s="23">
        <v>51326433</v>
      </c>
      <c r="Z10" s="24">
        <v>6</v>
      </c>
      <c r="AA10" s="25">
        <v>854879567</v>
      </c>
    </row>
    <row r="11" spans="1:27" ht="12.75">
      <c r="A11" s="26" t="s">
        <v>38</v>
      </c>
      <c r="B11" s="20"/>
      <c r="C11" s="21">
        <v>220587550</v>
      </c>
      <c r="D11" s="21"/>
      <c r="E11" s="22">
        <v>228350913</v>
      </c>
      <c r="F11" s="23">
        <v>228350913</v>
      </c>
      <c r="G11" s="23">
        <v>7150729</v>
      </c>
      <c r="H11" s="23">
        <v>4486828</v>
      </c>
      <c r="I11" s="23">
        <v>5763233</v>
      </c>
      <c r="J11" s="23">
        <v>17400790</v>
      </c>
      <c r="K11" s="23">
        <v>4538404</v>
      </c>
      <c r="L11" s="23">
        <v>4951647</v>
      </c>
      <c r="M11" s="23">
        <v>3279186</v>
      </c>
      <c r="N11" s="23">
        <v>12769237</v>
      </c>
      <c r="O11" s="23">
        <v>4840211</v>
      </c>
      <c r="P11" s="23">
        <v>4461200</v>
      </c>
      <c r="Q11" s="23">
        <v>6612382</v>
      </c>
      <c r="R11" s="23">
        <v>15913793</v>
      </c>
      <c r="S11" s="23"/>
      <c r="T11" s="23"/>
      <c r="U11" s="23"/>
      <c r="V11" s="23"/>
      <c r="W11" s="23">
        <v>46083820</v>
      </c>
      <c r="X11" s="23">
        <v>173132886</v>
      </c>
      <c r="Y11" s="23">
        <v>-127049066</v>
      </c>
      <c r="Z11" s="24">
        <v>-73.38</v>
      </c>
      <c r="AA11" s="25">
        <v>228350913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-4131747576</v>
      </c>
      <c r="D14" s="21"/>
      <c r="E14" s="22">
        <v>-4945638055</v>
      </c>
      <c r="F14" s="23">
        <v>-4945638055</v>
      </c>
      <c r="G14" s="23">
        <v>-641808401</v>
      </c>
      <c r="H14" s="23">
        <v>-536369683</v>
      </c>
      <c r="I14" s="23">
        <v>-244877176</v>
      </c>
      <c r="J14" s="23">
        <v>-1423055260</v>
      </c>
      <c r="K14" s="23">
        <v>-418936234</v>
      </c>
      <c r="L14" s="23">
        <v>-581348023</v>
      </c>
      <c r="M14" s="23">
        <v>-403548915</v>
      </c>
      <c r="N14" s="23">
        <v>-1403833172</v>
      </c>
      <c r="O14" s="23">
        <v>-398101232</v>
      </c>
      <c r="P14" s="23">
        <v>-394496726</v>
      </c>
      <c r="Q14" s="23">
        <v>-529732451</v>
      </c>
      <c r="R14" s="23">
        <v>-1322330409</v>
      </c>
      <c r="S14" s="23"/>
      <c r="T14" s="23"/>
      <c r="U14" s="23"/>
      <c r="V14" s="23"/>
      <c r="W14" s="23">
        <v>-4149218841</v>
      </c>
      <c r="X14" s="23">
        <v>-3625097522</v>
      </c>
      <c r="Y14" s="23">
        <v>-524121319</v>
      </c>
      <c r="Z14" s="24">
        <v>14.46</v>
      </c>
      <c r="AA14" s="25">
        <v>-4945638055</v>
      </c>
    </row>
    <row r="15" spans="1:27" ht="12.75">
      <c r="A15" s="26" t="s">
        <v>42</v>
      </c>
      <c r="B15" s="20"/>
      <c r="C15" s="21">
        <v>-50931640</v>
      </c>
      <c r="D15" s="21"/>
      <c r="E15" s="22">
        <v>-160939104</v>
      </c>
      <c r="F15" s="23">
        <v>-160939104</v>
      </c>
      <c r="G15" s="23"/>
      <c r="H15" s="23">
        <v>-6945527</v>
      </c>
      <c r="I15" s="23">
        <v>-223269818</v>
      </c>
      <c r="J15" s="23">
        <v>-230215345</v>
      </c>
      <c r="K15" s="23">
        <v>-24320</v>
      </c>
      <c r="L15" s="23">
        <v>-3205063</v>
      </c>
      <c r="M15" s="23">
        <v>-1298452</v>
      </c>
      <c r="N15" s="23">
        <v>-4527835</v>
      </c>
      <c r="O15" s="23">
        <v>-32704836</v>
      </c>
      <c r="P15" s="23">
        <v>-4630434</v>
      </c>
      <c r="Q15" s="23">
        <v>-9255677</v>
      </c>
      <c r="R15" s="23">
        <v>-46590947</v>
      </c>
      <c r="S15" s="23"/>
      <c r="T15" s="23"/>
      <c r="U15" s="23"/>
      <c r="V15" s="23"/>
      <c r="W15" s="23">
        <v>-281334127</v>
      </c>
      <c r="X15" s="23">
        <v>-120704328</v>
      </c>
      <c r="Y15" s="23">
        <v>-160629799</v>
      </c>
      <c r="Z15" s="24">
        <v>133.08</v>
      </c>
      <c r="AA15" s="25">
        <v>-160939104</v>
      </c>
    </row>
    <row r="16" spans="1:27" ht="12.75">
      <c r="A16" s="26" t="s">
        <v>43</v>
      </c>
      <c r="B16" s="20"/>
      <c r="C16" s="21">
        <v>-5196378</v>
      </c>
      <c r="D16" s="21"/>
      <c r="E16" s="22">
        <v>-30823347</v>
      </c>
      <c r="F16" s="23">
        <v>-30823347</v>
      </c>
      <c r="G16" s="23">
        <v>-215856</v>
      </c>
      <c r="H16" s="23">
        <v>-641568</v>
      </c>
      <c r="I16" s="23">
        <v>-233842829</v>
      </c>
      <c r="J16" s="23">
        <v>-234700253</v>
      </c>
      <c r="K16" s="23"/>
      <c r="L16" s="23">
        <v>-523012447</v>
      </c>
      <c r="M16" s="23">
        <v>-153178</v>
      </c>
      <c r="N16" s="23">
        <v>-523165625</v>
      </c>
      <c r="O16" s="23"/>
      <c r="P16" s="23">
        <v>-303719</v>
      </c>
      <c r="Q16" s="23">
        <v>-1450927</v>
      </c>
      <c r="R16" s="23">
        <v>-1754646</v>
      </c>
      <c r="S16" s="23"/>
      <c r="T16" s="23"/>
      <c r="U16" s="23"/>
      <c r="V16" s="23"/>
      <c r="W16" s="23">
        <v>-759620524</v>
      </c>
      <c r="X16" s="23">
        <v>-24156100</v>
      </c>
      <c r="Y16" s="23">
        <v>-735464424</v>
      </c>
      <c r="Z16" s="24">
        <v>3044.63</v>
      </c>
      <c r="AA16" s="25">
        <v>-30823347</v>
      </c>
    </row>
    <row r="17" spans="1:27" ht="12.75">
      <c r="A17" s="27" t="s">
        <v>44</v>
      </c>
      <c r="B17" s="28"/>
      <c r="C17" s="29">
        <f aca="true" t="shared" si="0" ref="C17:Y17">SUM(C6:C16)</f>
        <v>1074025846</v>
      </c>
      <c r="D17" s="29">
        <f>SUM(D6:D16)</f>
        <v>0</v>
      </c>
      <c r="E17" s="30">
        <f t="shared" si="0"/>
        <v>1496071011</v>
      </c>
      <c r="F17" s="31">
        <f t="shared" si="0"/>
        <v>1496071011</v>
      </c>
      <c r="G17" s="31">
        <f t="shared" si="0"/>
        <v>-48492839</v>
      </c>
      <c r="H17" s="31">
        <f t="shared" si="0"/>
        <v>173338020</v>
      </c>
      <c r="I17" s="31">
        <f t="shared" si="0"/>
        <v>-144689892</v>
      </c>
      <c r="J17" s="31">
        <f t="shared" si="0"/>
        <v>-19844711</v>
      </c>
      <c r="K17" s="31">
        <f t="shared" si="0"/>
        <v>58600093</v>
      </c>
      <c r="L17" s="31">
        <f t="shared" si="0"/>
        <v>-92565151</v>
      </c>
      <c r="M17" s="31">
        <f t="shared" si="0"/>
        <v>154710491</v>
      </c>
      <c r="N17" s="31">
        <f t="shared" si="0"/>
        <v>120745433</v>
      </c>
      <c r="O17" s="31">
        <f t="shared" si="0"/>
        <v>-14221408</v>
      </c>
      <c r="P17" s="31">
        <f t="shared" si="0"/>
        <v>72141757</v>
      </c>
      <c r="Q17" s="31">
        <f t="shared" si="0"/>
        <v>300216801</v>
      </c>
      <c r="R17" s="31">
        <f t="shared" si="0"/>
        <v>358137150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459037872</v>
      </c>
      <c r="X17" s="31">
        <f t="shared" si="0"/>
        <v>1677327974</v>
      </c>
      <c r="Y17" s="31">
        <f t="shared" si="0"/>
        <v>-1218290102</v>
      </c>
      <c r="Z17" s="32">
        <f>+IF(X17&lt;&gt;0,+(Y17/X17)*100,0)</f>
        <v>-72.63278982313092</v>
      </c>
      <c r="AA17" s="33">
        <f>SUM(AA6:AA16)</f>
        <v>1496071011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176000</v>
      </c>
      <c r="D21" s="21"/>
      <c r="E21" s="22">
        <v>97846053</v>
      </c>
      <c r="F21" s="23">
        <v>97846053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>
        <v>49592665</v>
      </c>
      <c r="Y21" s="40">
        <v>-49592665</v>
      </c>
      <c r="Z21" s="41">
        <v>-100</v>
      </c>
      <c r="AA21" s="42">
        <v>97846053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254896890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/>
    </row>
    <row r="24" spans="1:27" ht="12.75">
      <c r="A24" s="26" t="s">
        <v>49</v>
      </c>
      <c r="B24" s="20"/>
      <c r="C24" s="21">
        <v>1653610</v>
      </c>
      <c r="D24" s="21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-1485099537</v>
      </c>
      <c r="D26" s="21"/>
      <c r="E26" s="22">
        <v>-1724819931</v>
      </c>
      <c r="F26" s="23">
        <v>-1724819931</v>
      </c>
      <c r="G26" s="23">
        <v>-71509846</v>
      </c>
      <c r="H26" s="23">
        <v>-26638109</v>
      </c>
      <c r="I26" s="23">
        <v>-30058388</v>
      </c>
      <c r="J26" s="23">
        <v>-128206343</v>
      </c>
      <c r="K26" s="23">
        <v>-61898275</v>
      </c>
      <c r="L26" s="23">
        <v>-38758031</v>
      </c>
      <c r="M26" s="23">
        <v>-132601851</v>
      </c>
      <c r="N26" s="23">
        <v>-233258157</v>
      </c>
      <c r="O26" s="23">
        <v>-56075751</v>
      </c>
      <c r="P26" s="23">
        <v>-109866934</v>
      </c>
      <c r="Q26" s="23">
        <v>-153847260</v>
      </c>
      <c r="R26" s="23">
        <v>-319789945</v>
      </c>
      <c r="S26" s="23"/>
      <c r="T26" s="23"/>
      <c r="U26" s="23"/>
      <c r="V26" s="23"/>
      <c r="W26" s="23">
        <v>-681254445</v>
      </c>
      <c r="X26" s="23">
        <v>-1269792442</v>
      </c>
      <c r="Y26" s="23">
        <v>588537997</v>
      </c>
      <c r="Z26" s="24">
        <v>-46.35</v>
      </c>
      <c r="AA26" s="25">
        <v>-1724819931</v>
      </c>
    </row>
    <row r="27" spans="1:27" ht="12.75">
      <c r="A27" s="27" t="s">
        <v>51</v>
      </c>
      <c r="B27" s="28"/>
      <c r="C27" s="29">
        <f aca="true" t="shared" si="1" ref="C27:Y27">SUM(C21:C26)</f>
        <v>-1228373037</v>
      </c>
      <c r="D27" s="29">
        <f>SUM(D21:D26)</f>
        <v>0</v>
      </c>
      <c r="E27" s="30">
        <f t="shared" si="1"/>
        <v>-1626973878</v>
      </c>
      <c r="F27" s="31">
        <f t="shared" si="1"/>
        <v>-1626973878</v>
      </c>
      <c r="G27" s="31">
        <f t="shared" si="1"/>
        <v>-71509846</v>
      </c>
      <c r="H27" s="31">
        <f t="shared" si="1"/>
        <v>-26638109</v>
      </c>
      <c r="I27" s="31">
        <f t="shared" si="1"/>
        <v>-30058388</v>
      </c>
      <c r="J27" s="31">
        <f t="shared" si="1"/>
        <v>-128206343</v>
      </c>
      <c r="K27" s="31">
        <f t="shared" si="1"/>
        <v>-61898275</v>
      </c>
      <c r="L27" s="31">
        <f t="shared" si="1"/>
        <v>-38758031</v>
      </c>
      <c r="M27" s="31">
        <f t="shared" si="1"/>
        <v>-132601851</v>
      </c>
      <c r="N27" s="31">
        <f t="shared" si="1"/>
        <v>-233258157</v>
      </c>
      <c r="O27" s="31">
        <f t="shared" si="1"/>
        <v>-56075751</v>
      </c>
      <c r="P27" s="31">
        <f t="shared" si="1"/>
        <v>-109866934</v>
      </c>
      <c r="Q27" s="31">
        <f t="shared" si="1"/>
        <v>-153847260</v>
      </c>
      <c r="R27" s="31">
        <f t="shared" si="1"/>
        <v>-319789945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-681254445</v>
      </c>
      <c r="X27" s="31">
        <f t="shared" si="1"/>
        <v>-1220199777</v>
      </c>
      <c r="Y27" s="31">
        <f t="shared" si="1"/>
        <v>538945332</v>
      </c>
      <c r="Z27" s="32">
        <f>+IF(X27&lt;&gt;0,+(Y27/X27)*100,0)</f>
        <v>-44.16861420226272</v>
      </c>
      <c r="AA27" s="33">
        <f>SUM(AA21:AA26)</f>
        <v>-1626973878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173000000</v>
      </c>
      <c r="D32" s="21"/>
      <c r="E32" s="22">
        <v>500000000</v>
      </c>
      <c r="F32" s="23">
        <v>500000000</v>
      </c>
      <c r="G32" s="23"/>
      <c r="H32" s="23"/>
      <c r="I32" s="23"/>
      <c r="J32" s="23"/>
      <c r="K32" s="23"/>
      <c r="L32" s="23">
        <v>300000000</v>
      </c>
      <c r="M32" s="23"/>
      <c r="N32" s="23">
        <v>300000000</v>
      </c>
      <c r="O32" s="23"/>
      <c r="P32" s="23">
        <v>200000000</v>
      </c>
      <c r="Q32" s="23"/>
      <c r="R32" s="23">
        <v>200000000</v>
      </c>
      <c r="S32" s="23"/>
      <c r="T32" s="23"/>
      <c r="U32" s="23"/>
      <c r="V32" s="23"/>
      <c r="W32" s="23">
        <v>500000000</v>
      </c>
      <c r="X32" s="23">
        <v>250000000</v>
      </c>
      <c r="Y32" s="23">
        <v>250000000</v>
      </c>
      <c r="Z32" s="24">
        <v>100</v>
      </c>
      <c r="AA32" s="25">
        <v>500000000</v>
      </c>
    </row>
    <row r="33" spans="1:27" ht="12.75">
      <c r="A33" s="26" t="s">
        <v>55</v>
      </c>
      <c r="B33" s="20"/>
      <c r="C33" s="21">
        <v>59802838</v>
      </c>
      <c r="D33" s="21"/>
      <c r="E33" s="22">
        <v>4800000</v>
      </c>
      <c r="F33" s="23">
        <v>4800000</v>
      </c>
      <c r="G33" s="23">
        <v>1179099</v>
      </c>
      <c r="H33" s="40">
        <v>149630</v>
      </c>
      <c r="I33" s="40">
        <v>121832</v>
      </c>
      <c r="J33" s="40">
        <v>1450561</v>
      </c>
      <c r="K33" s="23">
        <v>19515</v>
      </c>
      <c r="L33" s="23">
        <v>102558</v>
      </c>
      <c r="M33" s="23">
        <v>83050</v>
      </c>
      <c r="N33" s="23">
        <v>205123</v>
      </c>
      <c r="O33" s="40">
        <v>120354</v>
      </c>
      <c r="P33" s="40">
        <v>245746</v>
      </c>
      <c r="Q33" s="40">
        <v>111976</v>
      </c>
      <c r="R33" s="23">
        <v>478076</v>
      </c>
      <c r="S33" s="23"/>
      <c r="T33" s="23"/>
      <c r="U33" s="23"/>
      <c r="V33" s="40"/>
      <c r="W33" s="40">
        <v>2133760</v>
      </c>
      <c r="X33" s="40">
        <v>3600000</v>
      </c>
      <c r="Y33" s="23">
        <v>-1466240</v>
      </c>
      <c r="Z33" s="24">
        <v>-40.73</v>
      </c>
      <c r="AA33" s="25">
        <v>4800000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-65687402</v>
      </c>
      <c r="D35" s="21"/>
      <c r="E35" s="22">
        <v>-71293003</v>
      </c>
      <c r="F35" s="23">
        <v>-71293003</v>
      </c>
      <c r="G35" s="23"/>
      <c r="H35" s="23">
        <v>-1384240</v>
      </c>
      <c r="I35" s="23">
        <v>-26006407</v>
      </c>
      <c r="J35" s="23">
        <v>-27390647</v>
      </c>
      <c r="K35" s="23">
        <v>-26001500</v>
      </c>
      <c r="L35" s="23">
        <v>-1474591</v>
      </c>
      <c r="M35" s="23"/>
      <c r="N35" s="23">
        <v>-27476091</v>
      </c>
      <c r="O35" s="23"/>
      <c r="P35" s="23"/>
      <c r="Q35" s="23">
        <v>-20743159</v>
      </c>
      <c r="R35" s="23">
        <v>-20743159</v>
      </c>
      <c r="S35" s="23"/>
      <c r="T35" s="23"/>
      <c r="U35" s="23"/>
      <c r="V35" s="23"/>
      <c r="W35" s="23">
        <v>-75609897</v>
      </c>
      <c r="X35" s="23">
        <v>-53469756</v>
      </c>
      <c r="Y35" s="23">
        <v>-22140141</v>
      </c>
      <c r="Z35" s="24">
        <v>41.41</v>
      </c>
      <c r="AA35" s="25">
        <v>-71293003</v>
      </c>
    </row>
    <row r="36" spans="1:27" ht="12.75">
      <c r="A36" s="27" t="s">
        <v>57</v>
      </c>
      <c r="B36" s="28"/>
      <c r="C36" s="29">
        <f aca="true" t="shared" si="2" ref="C36:Y36">SUM(C31:C35)</f>
        <v>167115436</v>
      </c>
      <c r="D36" s="29">
        <f>SUM(D31:D35)</f>
        <v>0</v>
      </c>
      <c r="E36" s="30">
        <f t="shared" si="2"/>
        <v>433506997</v>
      </c>
      <c r="F36" s="31">
        <f t="shared" si="2"/>
        <v>433506997</v>
      </c>
      <c r="G36" s="31">
        <f t="shared" si="2"/>
        <v>1179099</v>
      </c>
      <c r="H36" s="31">
        <f t="shared" si="2"/>
        <v>-1234610</v>
      </c>
      <c r="I36" s="31">
        <f t="shared" si="2"/>
        <v>-25884575</v>
      </c>
      <c r="J36" s="31">
        <f t="shared" si="2"/>
        <v>-25940086</v>
      </c>
      <c r="K36" s="31">
        <f t="shared" si="2"/>
        <v>-25981985</v>
      </c>
      <c r="L36" s="31">
        <f t="shared" si="2"/>
        <v>298627967</v>
      </c>
      <c r="M36" s="31">
        <f t="shared" si="2"/>
        <v>83050</v>
      </c>
      <c r="N36" s="31">
        <f t="shared" si="2"/>
        <v>272729032</v>
      </c>
      <c r="O36" s="31">
        <f t="shared" si="2"/>
        <v>120354</v>
      </c>
      <c r="P36" s="31">
        <f t="shared" si="2"/>
        <v>200245746</v>
      </c>
      <c r="Q36" s="31">
        <f t="shared" si="2"/>
        <v>-20631183</v>
      </c>
      <c r="R36" s="31">
        <f t="shared" si="2"/>
        <v>179734917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426523863</v>
      </c>
      <c r="X36" s="31">
        <f t="shared" si="2"/>
        <v>200130244</v>
      </c>
      <c r="Y36" s="31">
        <f t="shared" si="2"/>
        <v>226393619</v>
      </c>
      <c r="Z36" s="32">
        <f>+IF(X36&lt;&gt;0,+(Y36/X36)*100,0)</f>
        <v>113.12314144782634</v>
      </c>
      <c r="AA36" s="33">
        <f>SUM(AA31:AA35)</f>
        <v>433506997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12768245</v>
      </c>
      <c r="D38" s="35">
        <f>+D17+D27+D36</f>
        <v>0</v>
      </c>
      <c r="E38" s="36">
        <f t="shared" si="3"/>
        <v>302604130</v>
      </c>
      <c r="F38" s="37">
        <f t="shared" si="3"/>
        <v>302604130</v>
      </c>
      <c r="G38" s="37">
        <f t="shared" si="3"/>
        <v>-118823586</v>
      </c>
      <c r="H38" s="37">
        <f t="shared" si="3"/>
        <v>145465301</v>
      </c>
      <c r="I38" s="37">
        <f t="shared" si="3"/>
        <v>-200632855</v>
      </c>
      <c r="J38" s="37">
        <f t="shared" si="3"/>
        <v>-173991140</v>
      </c>
      <c r="K38" s="37">
        <f t="shared" si="3"/>
        <v>-29280167</v>
      </c>
      <c r="L38" s="37">
        <f t="shared" si="3"/>
        <v>167304785</v>
      </c>
      <c r="M38" s="37">
        <f t="shared" si="3"/>
        <v>22191690</v>
      </c>
      <c r="N38" s="37">
        <f t="shared" si="3"/>
        <v>160216308</v>
      </c>
      <c r="O38" s="37">
        <f t="shared" si="3"/>
        <v>-70176805</v>
      </c>
      <c r="P38" s="37">
        <f t="shared" si="3"/>
        <v>162520569</v>
      </c>
      <c r="Q38" s="37">
        <f t="shared" si="3"/>
        <v>125738358</v>
      </c>
      <c r="R38" s="37">
        <f t="shared" si="3"/>
        <v>218082122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204307290</v>
      </c>
      <c r="X38" s="37">
        <f t="shared" si="3"/>
        <v>657258441</v>
      </c>
      <c r="Y38" s="37">
        <f t="shared" si="3"/>
        <v>-452951151</v>
      </c>
      <c r="Z38" s="38">
        <f>+IF(X38&lt;&gt;0,+(Y38/X38)*100,0)</f>
        <v>-68.9152276706934</v>
      </c>
      <c r="AA38" s="39">
        <f>+AA17+AA27+AA36</f>
        <v>302604130</v>
      </c>
    </row>
    <row r="39" spans="1:27" ht="12.75">
      <c r="A39" s="26" t="s">
        <v>59</v>
      </c>
      <c r="B39" s="20"/>
      <c r="C39" s="35">
        <v>312911132</v>
      </c>
      <c r="D39" s="35"/>
      <c r="E39" s="36">
        <v>477609966</v>
      </c>
      <c r="F39" s="37">
        <v>477609966</v>
      </c>
      <c r="G39" s="37">
        <v>458445824</v>
      </c>
      <c r="H39" s="37">
        <v>339622238</v>
      </c>
      <c r="I39" s="37">
        <v>485087539</v>
      </c>
      <c r="J39" s="37">
        <v>458445824</v>
      </c>
      <c r="K39" s="37">
        <v>284454684</v>
      </c>
      <c r="L39" s="37">
        <v>255174517</v>
      </c>
      <c r="M39" s="37">
        <v>422479302</v>
      </c>
      <c r="N39" s="37">
        <v>284454684</v>
      </c>
      <c r="O39" s="37">
        <v>444670992</v>
      </c>
      <c r="P39" s="37">
        <v>374494187</v>
      </c>
      <c r="Q39" s="37">
        <v>537014756</v>
      </c>
      <c r="R39" s="37">
        <v>444670992</v>
      </c>
      <c r="S39" s="37"/>
      <c r="T39" s="37"/>
      <c r="U39" s="37"/>
      <c r="V39" s="37"/>
      <c r="W39" s="37">
        <v>458445824</v>
      </c>
      <c r="X39" s="37">
        <v>477609966</v>
      </c>
      <c r="Y39" s="37">
        <v>-19164142</v>
      </c>
      <c r="Z39" s="38">
        <v>-4.01</v>
      </c>
      <c r="AA39" s="39">
        <v>477609966</v>
      </c>
    </row>
    <row r="40" spans="1:27" ht="12.75">
      <c r="A40" s="45" t="s">
        <v>60</v>
      </c>
      <c r="B40" s="46"/>
      <c r="C40" s="47">
        <v>325679377</v>
      </c>
      <c r="D40" s="47"/>
      <c r="E40" s="48">
        <v>780214097</v>
      </c>
      <c r="F40" s="49">
        <v>780214097</v>
      </c>
      <c r="G40" s="49">
        <v>339622238</v>
      </c>
      <c r="H40" s="49">
        <v>485087539</v>
      </c>
      <c r="I40" s="49">
        <v>284454684</v>
      </c>
      <c r="J40" s="49">
        <v>284454684</v>
      </c>
      <c r="K40" s="49">
        <v>255174517</v>
      </c>
      <c r="L40" s="49">
        <v>422479302</v>
      </c>
      <c r="M40" s="49">
        <v>444670992</v>
      </c>
      <c r="N40" s="49">
        <v>444670992</v>
      </c>
      <c r="O40" s="49">
        <v>374494187</v>
      </c>
      <c r="P40" s="49">
        <v>537014756</v>
      </c>
      <c r="Q40" s="49">
        <v>662753114</v>
      </c>
      <c r="R40" s="49">
        <v>662753114</v>
      </c>
      <c r="S40" s="49"/>
      <c r="T40" s="49"/>
      <c r="U40" s="49"/>
      <c r="V40" s="49"/>
      <c r="W40" s="49">
        <v>662753114</v>
      </c>
      <c r="X40" s="49">
        <v>1134868408</v>
      </c>
      <c r="Y40" s="49">
        <v>-472115294</v>
      </c>
      <c r="Z40" s="50">
        <v>-41.6</v>
      </c>
      <c r="AA40" s="51">
        <v>780214097</v>
      </c>
    </row>
    <row r="41" spans="1:27" ht="12.75">
      <c r="A41" s="52" t="s">
        <v>69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3894773406</v>
      </c>
      <c r="D6" s="21"/>
      <c r="E6" s="22">
        <v>4459589687</v>
      </c>
      <c r="F6" s="23">
        <v>4459589689</v>
      </c>
      <c r="G6" s="23">
        <v>345591913</v>
      </c>
      <c r="H6" s="23">
        <v>352394438</v>
      </c>
      <c r="I6" s="23">
        <v>319048309</v>
      </c>
      <c r="J6" s="23">
        <v>1017034660</v>
      </c>
      <c r="K6" s="23">
        <v>399104218</v>
      </c>
      <c r="L6" s="23">
        <v>373038490</v>
      </c>
      <c r="M6" s="23">
        <v>361316313</v>
      </c>
      <c r="N6" s="23">
        <v>1133459021</v>
      </c>
      <c r="O6" s="23">
        <v>361859421</v>
      </c>
      <c r="P6" s="23">
        <v>331730903</v>
      </c>
      <c r="Q6" s="23">
        <v>395522097</v>
      </c>
      <c r="R6" s="23">
        <v>1089112421</v>
      </c>
      <c r="S6" s="23"/>
      <c r="T6" s="23"/>
      <c r="U6" s="23"/>
      <c r="V6" s="23"/>
      <c r="W6" s="23">
        <v>3239606102</v>
      </c>
      <c r="X6" s="23">
        <v>3250027057</v>
      </c>
      <c r="Y6" s="23">
        <v>-10420955</v>
      </c>
      <c r="Z6" s="24">
        <v>-0.32</v>
      </c>
      <c r="AA6" s="25">
        <v>4459589689</v>
      </c>
    </row>
    <row r="7" spans="1:27" ht="12.75">
      <c r="A7" s="26" t="s">
        <v>34</v>
      </c>
      <c r="B7" s="20"/>
      <c r="C7" s="21">
        <v>15395996699</v>
      </c>
      <c r="D7" s="21"/>
      <c r="E7" s="22">
        <v>19529590408</v>
      </c>
      <c r="F7" s="23">
        <v>19499590407</v>
      </c>
      <c r="G7" s="23">
        <v>1455950746</v>
      </c>
      <c r="H7" s="23">
        <v>2754836769</v>
      </c>
      <c r="I7" s="23">
        <v>1623721257</v>
      </c>
      <c r="J7" s="23">
        <v>5834508772</v>
      </c>
      <c r="K7" s="23">
        <v>2355299734</v>
      </c>
      <c r="L7" s="23">
        <v>1585320397</v>
      </c>
      <c r="M7" s="23">
        <v>1425609688</v>
      </c>
      <c r="N7" s="23">
        <v>5366229819</v>
      </c>
      <c r="O7" s="23">
        <v>1279689536</v>
      </c>
      <c r="P7" s="23">
        <v>1205283169</v>
      </c>
      <c r="Q7" s="23">
        <v>1334560276</v>
      </c>
      <c r="R7" s="23">
        <v>3819532981</v>
      </c>
      <c r="S7" s="23"/>
      <c r="T7" s="23"/>
      <c r="U7" s="23"/>
      <c r="V7" s="23"/>
      <c r="W7" s="23">
        <v>15020271572</v>
      </c>
      <c r="X7" s="23">
        <v>15605424378</v>
      </c>
      <c r="Y7" s="23">
        <v>-585152806</v>
      </c>
      <c r="Z7" s="24">
        <v>-3.75</v>
      </c>
      <c r="AA7" s="25">
        <v>19499590407</v>
      </c>
    </row>
    <row r="8" spans="1:27" ht="12.75">
      <c r="A8" s="26" t="s">
        <v>35</v>
      </c>
      <c r="B8" s="20"/>
      <c r="C8" s="21">
        <v>634582906</v>
      </c>
      <c r="D8" s="21"/>
      <c r="E8" s="22">
        <v>2425384078</v>
      </c>
      <c r="F8" s="23">
        <v>2440504077</v>
      </c>
      <c r="G8" s="23">
        <v>-2410081880</v>
      </c>
      <c r="H8" s="23">
        <v>2028338669</v>
      </c>
      <c r="I8" s="23">
        <v>-595877641</v>
      </c>
      <c r="J8" s="23">
        <v>-977620852</v>
      </c>
      <c r="K8" s="23">
        <v>-253242553</v>
      </c>
      <c r="L8" s="23">
        <v>1787962927</v>
      </c>
      <c r="M8" s="23">
        <v>1481511092</v>
      </c>
      <c r="N8" s="23">
        <v>3016231466</v>
      </c>
      <c r="O8" s="23">
        <v>259813584</v>
      </c>
      <c r="P8" s="23">
        <v>-328385714</v>
      </c>
      <c r="Q8" s="23">
        <v>787153422</v>
      </c>
      <c r="R8" s="23">
        <v>718581292</v>
      </c>
      <c r="S8" s="23"/>
      <c r="T8" s="23"/>
      <c r="U8" s="23"/>
      <c r="V8" s="23"/>
      <c r="W8" s="23">
        <v>2757191906</v>
      </c>
      <c r="X8" s="23">
        <v>2373383493</v>
      </c>
      <c r="Y8" s="23">
        <v>383808413</v>
      </c>
      <c r="Z8" s="24">
        <v>16.17</v>
      </c>
      <c r="AA8" s="25">
        <v>2440504077</v>
      </c>
    </row>
    <row r="9" spans="1:27" ht="12.75">
      <c r="A9" s="26" t="s">
        <v>36</v>
      </c>
      <c r="B9" s="20"/>
      <c r="C9" s="21">
        <v>4345582898</v>
      </c>
      <c r="D9" s="21"/>
      <c r="E9" s="22">
        <v>3502418090</v>
      </c>
      <c r="F9" s="23">
        <v>3513278089</v>
      </c>
      <c r="G9" s="23">
        <v>1559563708</v>
      </c>
      <c r="H9" s="23">
        <v>-601575349</v>
      </c>
      <c r="I9" s="23">
        <v>-196346003</v>
      </c>
      <c r="J9" s="23">
        <v>761642356</v>
      </c>
      <c r="K9" s="23">
        <v>165781056</v>
      </c>
      <c r="L9" s="23">
        <v>475621706</v>
      </c>
      <c r="M9" s="23">
        <v>317136206</v>
      </c>
      <c r="N9" s="23">
        <v>958538968</v>
      </c>
      <c r="O9" s="23">
        <v>105221977</v>
      </c>
      <c r="P9" s="23">
        <v>48775123</v>
      </c>
      <c r="Q9" s="23">
        <v>574033297</v>
      </c>
      <c r="R9" s="23">
        <v>728030397</v>
      </c>
      <c r="S9" s="23"/>
      <c r="T9" s="23"/>
      <c r="U9" s="23"/>
      <c r="V9" s="23"/>
      <c r="W9" s="23">
        <v>2448211721</v>
      </c>
      <c r="X9" s="23">
        <v>2494820865</v>
      </c>
      <c r="Y9" s="23">
        <v>-46609144</v>
      </c>
      <c r="Z9" s="24">
        <v>-1.87</v>
      </c>
      <c r="AA9" s="25">
        <v>3513278089</v>
      </c>
    </row>
    <row r="10" spans="1:27" ht="12.75">
      <c r="A10" s="26" t="s">
        <v>37</v>
      </c>
      <c r="B10" s="20"/>
      <c r="C10" s="21">
        <v>2146787623</v>
      </c>
      <c r="D10" s="21"/>
      <c r="E10" s="22">
        <v>1876755252</v>
      </c>
      <c r="F10" s="23">
        <v>1797685992</v>
      </c>
      <c r="G10" s="23">
        <v>28653727</v>
      </c>
      <c r="H10" s="23">
        <v>-14206331</v>
      </c>
      <c r="I10" s="23">
        <v>212226872</v>
      </c>
      <c r="J10" s="23">
        <v>226674268</v>
      </c>
      <c r="K10" s="23">
        <v>60914994</v>
      </c>
      <c r="L10" s="23">
        <v>128725067</v>
      </c>
      <c r="M10" s="23">
        <v>177752316</v>
      </c>
      <c r="N10" s="23">
        <v>367392377</v>
      </c>
      <c r="O10" s="23">
        <v>9260686</v>
      </c>
      <c r="P10" s="23">
        <v>110469940</v>
      </c>
      <c r="Q10" s="23">
        <v>129474198</v>
      </c>
      <c r="R10" s="23">
        <v>249204824</v>
      </c>
      <c r="S10" s="23"/>
      <c r="T10" s="23"/>
      <c r="U10" s="23"/>
      <c r="V10" s="23"/>
      <c r="W10" s="23">
        <v>843271469</v>
      </c>
      <c r="X10" s="23">
        <v>1359195033</v>
      </c>
      <c r="Y10" s="23">
        <v>-515923564</v>
      </c>
      <c r="Z10" s="24">
        <v>-37.96</v>
      </c>
      <c r="AA10" s="25">
        <v>1797685992</v>
      </c>
    </row>
    <row r="11" spans="1:27" ht="12.75">
      <c r="A11" s="26" t="s">
        <v>38</v>
      </c>
      <c r="B11" s="20"/>
      <c r="C11" s="21">
        <v>1091655364</v>
      </c>
      <c r="D11" s="21"/>
      <c r="E11" s="22">
        <v>666643395</v>
      </c>
      <c r="F11" s="23">
        <v>666643394</v>
      </c>
      <c r="G11" s="23">
        <v>103872163</v>
      </c>
      <c r="H11" s="23">
        <v>104826529</v>
      </c>
      <c r="I11" s="23">
        <v>29966187</v>
      </c>
      <c r="J11" s="23">
        <v>238664879</v>
      </c>
      <c r="K11" s="23">
        <v>72261487</v>
      </c>
      <c r="L11" s="23">
        <v>63417454</v>
      </c>
      <c r="M11" s="23">
        <v>65047388</v>
      </c>
      <c r="N11" s="23">
        <v>200726329</v>
      </c>
      <c r="O11" s="23">
        <v>78968567</v>
      </c>
      <c r="P11" s="23">
        <v>67844538</v>
      </c>
      <c r="Q11" s="23">
        <v>62172258</v>
      </c>
      <c r="R11" s="23">
        <v>208985363</v>
      </c>
      <c r="S11" s="23"/>
      <c r="T11" s="23"/>
      <c r="U11" s="23"/>
      <c r="V11" s="23"/>
      <c r="W11" s="23">
        <v>648376571</v>
      </c>
      <c r="X11" s="23">
        <v>539236987</v>
      </c>
      <c r="Y11" s="23">
        <v>109139584</v>
      </c>
      <c r="Z11" s="24">
        <v>20.24</v>
      </c>
      <c r="AA11" s="25">
        <v>666643394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-20234080217</v>
      </c>
      <c r="D14" s="21"/>
      <c r="E14" s="22">
        <v>-25154308249</v>
      </c>
      <c r="F14" s="23">
        <v>-13851230225</v>
      </c>
      <c r="G14" s="23">
        <v>-3387941018</v>
      </c>
      <c r="H14" s="23">
        <v>-5513511428</v>
      </c>
      <c r="I14" s="23">
        <v>-1824044599</v>
      </c>
      <c r="J14" s="23">
        <v>-10725497045</v>
      </c>
      <c r="K14" s="23">
        <v>-2022878678</v>
      </c>
      <c r="L14" s="23">
        <v>-1734652835</v>
      </c>
      <c r="M14" s="23">
        <v>-4293457740</v>
      </c>
      <c r="N14" s="23">
        <v>-8050989253</v>
      </c>
      <c r="O14" s="23">
        <v>-1518735102</v>
      </c>
      <c r="P14" s="23">
        <v>-1689878687</v>
      </c>
      <c r="Q14" s="23">
        <v>-1661711661</v>
      </c>
      <c r="R14" s="23">
        <v>-4870325450</v>
      </c>
      <c r="S14" s="23"/>
      <c r="T14" s="23"/>
      <c r="U14" s="23"/>
      <c r="V14" s="23"/>
      <c r="W14" s="23">
        <v>-23646811748</v>
      </c>
      <c r="X14" s="23">
        <v>-13706718421</v>
      </c>
      <c r="Y14" s="23">
        <v>-9940093327</v>
      </c>
      <c r="Z14" s="24">
        <v>72.52</v>
      </c>
      <c r="AA14" s="25">
        <v>-13851230225</v>
      </c>
    </row>
    <row r="15" spans="1:27" ht="12.75">
      <c r="A15" s="26" t="s">
        <v>42</v>
      </c>
      <c r="B15" s="20"/>
      <c r="C15" s="21">
        <v>-848639400</v>
      </c>
      <c r="D15" s="21"/>
      <c r="E15" s="22">
        <v>-662382802</v>
      </c>
      <c r="F15" s="23">
        <v>-8629819052</v>
      </c>
      <c r="G15" s="23">
        <v>-43032000</v>
      </c>
      <c r="H15" s="23">
        <v>-18493996</v>
      </c>
      <c r="I15" s="23">
        <v>-52152979</v>
      </c>
      <c r="J15" s="23">
        <v>-113678975</v>
      </c>
      <c r="K15" s="23">
        <v>-85622305</v>
      </c>
      <c r="L15" s="23">
        <v>-29296000</v>
      </c>
      <c r="M15" s="23">
        <v>-55274446</v>
      </c>
      <c r="N15" s="23">
        <v>-170192751</v>
      </c>
      <c r="O15" s="23">
        <v>-43032000</v>
      </c>
      <c r="P15" s="23">
        <v>-17602993</v>
      </c>
      <c r="Q15" s="23">
        <v>-51709811</v>
      </c>
      <c r="R15" s="23">
        <v>-112344804</v>
      </c>
      <c r="S15" s="23"/>
      <c r="T15" s="23"/>
      <c r="U15" s="23"/>
      <c r="V15" s="23"/>
      <c r="W15" s="23">
        <v>-396216530</v>
      </c>
      <c r="X15" s="23">
        <v>-6635792628</v>
      </c>
      <c r="Y15" s="23">
        <v>6239576098</v>
      </c>
      <c r="Z15" s="24">
        <v>-94.03</v>
      </c>
      <c r="AA15" s="25">
        <v>-8629819052</v>
      </c>
    </row>
    <row r="16" spans="1:27" ht="12.75">
      <c r="A16" s="26" t="s">
        <v>43</v>
      </c>
      <c r="B16" s="20"/>
      <c r="C16" s="21">
        <v>-1512843810</v>
      </c>
      <c r="D16" s="21"/>
      <c r="E16" s="22">
        <v>-1941317891</v>
      </c>
      <c r="F16" s="23">
        <v>-5256938636</v>
      </c>
      <c r="G16" s="23">
        <v>-29930783</v>
      </c>
      <c r="H16" s="23">
        <v>-242219690</v>
      </c>
      <c r="I16" s="23">
        <v>-237078414</v>
      </c>
      <c r="J16" s="23">
        <v>-509228887</v>
      </c>
      <c r="K16" s="23">
        <v>-230880143</v>
      </c>
      <c r="L16" s="23">
        <v>-219592701</v>
      </c>
      <c r="M16" s="23">
        <v>-234661102</v>
      </c>
      <c r="N16" s="23">
        <v>-685133946</v>
      </c>
      <c r="O16" s="23">
        <v>-113614427</v>
      </c>
      <c r="P16" s="23">
        <v>-121325225</v>
      </c>
      <c r="Q16" s="23">
        <v>-109069688</v>
      </c>
      <c r="R16" s="23">
        <v>-344009340</v>
      </c>
      <c r="S16" s="23"/>
      <c r="T16" s="23"/>
      <c r="U16" s="23"/>
      <c r="V16" s="23"/>
      <c r="W16" s="23">
        <v>-1538372173</v>
      </c>
      <c r="X16" s="23">
        <v>-3818798864</v>
      </c>
      <c r="Y16" s="23">
        <v>2280426691</v>
      </c>
      <c r="Z16" s="24">
        <v>-59.72</v>
      </c>
      <c r="AA16" s="25">
        <v>-5256938636</v>
      </c>
    </row>
    <row r="17" spans="1:27" ht="12.75">
      <c r="A17" s="27" t="s">
        <v>44</v>
      </c>
      <c r="B17" s="28"/>
      <c r="C17" s="29">
        <f aca="true" t="shared" si="0" ref="C17:Y17">SUM(C6:C16)</f>
        <v>4913815469</v>
      </c>
      <c r="D17" s="29">
        <f>SUM(D6:D16)</f>
        <v>0</v>
      </c>
      <c r="E17" s="30">
        <f t="shared" si="0"/>
        <v>4702371968</v>
      </c>
      <c r="F17" s="31">
        <f t="shared" si="0"/>
        <v>4639303735</v>
      </c>
      <c r="G17" s="31">
        <f t="shared" si="0"/>
        <v>-2377353424</v>
      </c>
      <c r="H17" s="31">
        <f t="shared" si="0"/>
        <v>-1149610389</v>
      </c>
      <c r="I17" s="31">
        <f t="shared" si="0"/>
        <v>-720537011</v>
      </c>
      <c r="J17" s="31">
        <f t="shared" si="0"/>
        <v>-4247500824</v>
      </c>
      <c r="K17" s="31">
        <f t="shared" si="0"/>
        <v>460737810</v>
      </c>
      <c r="L17" s="31">
        <f t="shared" si="0"/>
        <v>2430544505</v>
      </c>
      <c r="M17" s="31">
        <f t="shared" si="0"/>
        <v>-755020285</v>
      </c>
      <c r="N17" s="31">
        <f t="shared" si="0"/>
        <v>2136262030</v>
      </c>
      <c r="O17" s="31">
        <f t="shared" si="0"/>
        <v>419432242</v>
      </c>
      <c r="P17" s="31">
        <f t="shared" si="0"/>
        <v>-393088946</v>
      </c>
      <c r="Q17" s="31">
        <f t="shared" si="0"/>
        <v>1460424388</v>
      </c>
      <c r="R17" s="31">
        <f t="shared" si="0"/>
        <v>1486767684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-624471110</v>
      </c>
      <c r="X17" s="31">
        <f t="shared" si="0"/>
        <v>1460777900</v>
      </c>
      <c r="Y17" s="31">
        <f t="shared" si="0"/>
        <v>-2085249010</v>
      </c>
      <c r="Z17" s="32">
        <f>+IF(X17&lt;&gt;0,+(Y17/X17)*100,0)</f>
        <v>-142.7492167015944</v>
      </c>
      <c r="AA17" s="33">
        <f>SUM(AA6:AA16)</f>
        <v>4639303735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/>
      <c r="F21" s="23"/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/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>
        <v>-1996323</v>
      </c>
      <c r="I22" s="23"/>
      <c r="J22" s="23">
        <v>-1996323</v>
      </c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>
        <v>-1996323</v>
      </c>
      <c r="X22" s="23"/>
      <c r="Y22" s="23">
        <v>-1996323</v>
      </c>
      <c r="Z22" s="24"/>
      <c r="AA22" s="25"/>
    </row>
    <row r="23" spans="1:27" ht="12.75">
      <c r="A23" s="26" t="s">
        <v>48</v>
      </c>
      <c r="B23" s="20"/>
      <c r="C23" s="44">
        <v>4088570</v>
      </c>
      <c r="D23" s="44"/>
      <c r="E23" s="22"/>
      <c r="F23" s="23"/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-1996323</v>
      </c>
      <c r="Y23" s="40">
        <v>1996323</v>
      </c>
      <c r="Z23" s="41">
        <v>-100</v>
      </c>
      <c r="AA23" s="42"/>
    </row>
    <row r="24" spans="1:27" ht="12.75">
      <c r="A24" s="26" t="s">
        <v>49</v>
      </c>
      <c r="B24" s="20"/>
      <c r="C24" s="21"/>
      <c r="D24" s="21"/>
      <c r="E24" s="22">
        <v>287437404</v>
      </c>
      <c r="F24" s="23">
        <v>287437402</v>
      </c>
      <c r="G24" s="23">
        <v>8926991</v>
      </c>
      <c r="H24" s="23">
        <v>4083633867</v>
      </c>
      <c r="I24" s="23">
        <v>8724842</v>
      </c>
      <c r="J24" s="23">
        <v>4101285700</v>
      </c>
      <c r="K24" s="23">
        <v>-34155158</v>
      </c>
      <c r="L24" s="23">
        <v>6044843</v>
      </c>
      <c r="M24" s="23">
        <v>-34288537</v>
      </c>
      <c r="N24" s="23">
        <v>-62398852</v>
      </c>
      <c r="O24" s="23">
        <v>9824067</v>
      </c>
      <c r="P24" s="23">
        <v>966946424</v>
      </c>
      <c r="Q24" s="23">
        <v>49594816</v>
      </c>
      <c r="R24" s="23">
        <v>1026365307</v>
      </c>
      <c r="S24" s="23"/>
      <c r="T24" s="23"/>
      <c r="U24" s="23"/>
      <c r="V24" s="23"/>
      <c r="W24" s="23">
        <v>5065252155</v>
      </c>
      <c r="X24" s="23">
        <v>1560796016</v>
      </c>
      <c r="Y24" s="23">
        <v>3504456139</v>
      </c>
      <c r="Z24" s="24">
        <v>224.53</v>
      </c>
      <c r="AA24" s="25">
        <v>287437402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-4339142916</v>
      </c>
      <c r="D26" s="21"/>
      <c r="E26" s="22">
        <v>-4805540820</v>
      </c>
      <c r="F26" s="23">
        <v>-4776369082</v>
      </c>
      <c r="G26" s="23">
        <v>-110611094</v>
      </c>
      <c r="H26" s="23">
        <v>-7225481</v>
      </c>
      <c r="I26" s="23">
        <v>-250970136</v>
      </c>
      <c r="J26" s="23">
        <v>-368806711</v>
      </c>
      <c r="K26" s="23">
        <v>-205617223</v>
      </c>
      <c r="L26" s="23">
        <v>-262250813</v>
      </c>
      <c r="M26" s="23">
        <v>-365218518</v>
      </c>
      <c r="N26" s="23">
        <v>-833086554</v>
      </c>
      <c r="O26" s="23">
        <v>-136992534</v>
      </c>
      <c r="P26" s="23">
        <v>-258998428</v>
      </c>
      <c r="Q26" s="23">
        <v>-310753046</v>
      </c>
      <c r="R26" s="23">
        <v>-706744008</v>
      </c>
      <c r="S26" s="23"/>
      <c r="T26" s="23"/>
      <c r="U26" s="23"/>
      <c r="V26" s="23"/>
      <c r="W26" s="23">
        <v>-1908637273</v>
      </c>
      <c r="X26" s="23">
        <v>-2722751784</v>
      </c>
      <c r="Y26" s="23">
        <v>814114511</v>
      </c>
      <c r="Z26" s="24">
        <v>-29.9</v>
      </c>
      <c r="AA26" s="25">
        <v>-4776369082</v>
      </c>
    </row>
    <row r="27" spans="1:27" ht="12.75">
      <c r="A27" s="27" t="s">
        <v>51</v>
      </c>
      <c r="B27" s="28"/>
      <c r="C27" s="29">
        <f aca="true" t="shared" si="1" ref="C27:Y27">SUM(C21:C26)</f>
        <v>-4335054346</v>
      </c>
      <c r="D27" s="29">
        <f>SUM(D21:D26)</f>
        <v>0</v>
      </c>
      <c r="E27" s="30">
        <f t="shared" si="1"/>
        <v>-4518103416</v>
      </c>
      <c r="F27" s="31">
        <f t="shared" si="1"/>
        <v>-4488931680</v>
      </c>
      <c r="G27" s="31">
        <f t="shared" si="1"/>
        <v>-101684103</v>
      </c>
      <c r="H27" s="31">
        <f t="shared" si="1"/>
        <v>4074412063</v>
      </c>
      <c r="I27" s="31">
        <f t="shared" si="1"/>
        <v>-242245294</v>
      </c>
      <c r="J27" s="31">
        <f t="shared" si="1"/>
        <v>3730482666</v>
      </c>
      <c r="K27" s="31">
        <f t="shared" si="1"/>
        <v>-239772381</v>
      </c>
      <c r="L27" s="31">
        <f t="shared" si="1"/>
        <v>-256205970</v>
      </c>
      <c r="M27" s="31">
        <f t="shared" si="1"/>
        <v>-399507055</v>
      </c>
      <c r="N27" s="31">
        <f t="shared" si="1"/>
        <v>-895485406</v>
      </c>
      <c r="O27" s="31">
        <f t="shared" si="1"/>
        <v>-127168467</v>
      </c>
      <c r="P27" s="31">
        <f t="shared" si="1"/>
        <v>707947996</v>
      </c>
      <c r="Q27" s="31">
        <f t="shared" si="1"/>
        <v>-261158230</v>
      </c>
      <c r="R27" s="31">
        <f t="shared" si="1"/>
        <v>319621299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3154618559</v>
      </c>
      <c r="X27" s="31">
        <f t="shared" si="1"/>
        <v>-1163952091</v>
      </c>
      <c r="Y27" s="31">
        <f t="shared" si="1"/>
        <v>4318570650</v>
      </c>
      <c r="Z27" s="32">
        <f>+IF(X27&lt;&gt;0,+(Y27/X27)*100,0)</f>
        <v>-371.0264952820983</v>
      </c>
      <c r="AA27" s="33">
        <f>SUM(AA21:AA26)</f>
        <v>-4488931680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1790950140</v>
      </c>
      <c r="F32" s="23">
        <v>1800763098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1840657398</v>
      </c>
      <c r="Y32" s="23">
        <v>-1840657398</v>
      </c>
      <c r="Z32" s="24">
        <v>-100</v>
      </c>
      <c r="AA32" s="25">
        <v>1800763098</v>
      </c>
    </row>
    <row r="33" spans="1:27" ht="12.75">
      <c r="A33" s="26" t="s">
        <v>55</v>
      </c>
      <c r="B33" s="20"/>
      <c r="C33" s="21">
        <v>37148585</v>
      </c>
      <c r="D33" s="21"/>
      <c r="E33" s="22">
        <v>17842470</v>
      </c>
      <c r="F33" s="23">
        <v>17842469</v>
      </c>
      <c r="G33" s="23">
        <v>11629141</v>
      </c>
      <c r="H33" s="40">
        <v>-33630570</v>
      </c>
      <c r="I33" s="40">
        <v>9102166</v>
      </c>
      <c r="J33" s="40">
        <v>-12899263</v>
      </c>
      <c r="K33" s="23">
        <v>5275469</v>
      </c>
      <c r="L33" s="23">
        <v>3921891</v>
      </c>
      <c r="M33" s="23">
        <v>4725198</v>
      </c>
      <c r="N33" s="23">
        <v>13922558</v>
      </c>
      <c r="O33" s="40">
        <v>-2007707</v>
      </c>
      <c r="P33" s="40">
        <v>7953821</v>
      </c>
      <c r="Q33" s="40">
        <v>3964645</v>
      </c>
      <c r="R33" s="23">
        <v>9910759</v>
      </c>
      <c r="S33" s="23"/>
      <c r="T33" s="23"/>
      <c r="U33" s="23"/>
      <c r="V33" s="40"/>
      <c r="W33" s="40">
        <v>10934054</v>
      </c>
      <c r="X33" s="40">
        <v>5071150</v>
      </c>
      <c r="Y33" s="23">
        <v>5862904</v>
      </c>
      <c r="Z33" s="24">
        <v>115.61</v>
      </c>
      <c r="AA33" s="25">
        <v>17842469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-344699586</v>
      </c>
      <c r="D35" s="21"/>
      <c r="E35" s="22">
        <v>-381507419</v>
      </c>
      <c r="F35" s="23">
        <v>-381507419</v>
      </c>
      <c r="G35" s="23"/>
      <c r="H35" s="23">
        <v>-229250649</v>
      </c>
      <c r="I35" s="23">
        <v>-5027398</v>
      </c>
      <c r="J35" s="23">
        <v>-234278047</v>
      </c>
      <c r="K35" s="23">
        <v>-31339885</v>
      </c>
      <c r="L35" s="23">
        <v>-26666667</v>
      </c>
      <c r="M35" s="23">
        <v>-104648433</v>
      </c>
      <c r="N35" s="23">
        <v>-162654985</v>
      </c>
      <c r="O35" s="23"/>
      <c r="P35" s="23">
        <v>-11068331</v>
      </c>
      <c r="Q35" s="23">
        <v>-5470566</v>
      </c>
      <c r="R35" s="23">
        <v>-16538897</v>
      </c>
      <c r="S35" s="23"/>
      <c r="T35" s="23"/>
      <c r="U35" s="23"/>
      <c r="V35" s="23"/>
      <c r="W35" s="23">
        <v>-413471929</v>
      </c>
      <c r="X35" s="23">
        <v>-411584192</v>
      </c>
      <c r="Y35" s="23">
        <v>-1887737</v>
      </c>
      <c r="Z35" s="24">
        <v>0.46</v>
      </c>
      <c r="AA35" s="25">
        <v>-381507419</v>
      </c>
    </row>
    <row r="36" spans="1:27" ht="12.75">
      <c r="A36" s="27" t="s">
        <v>57</v>
      </c>
      <c r="B36" s="28"/>
      <c r="C36" s="29">
        <f aca="true" t="shared" si="2" ref="C36:Y36">SUM(C31:C35)</f>
        <v>-307551001</v>
      </c>
      <c r="D36" s="29">
        <f>SUM(D31:D35)</f>
        <v>0</v>
      </c>
      <c r="E36" s="30">
        <f t="shared" si="2"/>
        <v>1427285191</v>
      </c>
      <c r="F36" s="31">
        <f t="shared" si="2"/>
        <v>1437098148</v>
      </c>
      <c r="G36" s="31">
        <f t="shared" si="2"/>
        <v>11629141</v>
      </c>
      <c r="H36" s="31">
        <f t="shared" si="2"/>
        <v>-262881219</v>
      </c>
      <c r="I36" s="31">
        <f t="shared" si="2"/>
        <v>4074768</v>
      </c>
      <c r="J36" s="31">
        <f t="shared" si="2"/>
        <v>-247177310</v>
      </c>
      <c r="K36" s="31">
        <f t="shared" si="2"/>
        <v>-26064416</v>
      </c>
      <c r="L36" s="31">
        <f t="shared" si="2"/>
        <v>-22744776</v>
      </c>
      <c r="M36" s="31">
        <f t="shared" si="2"/>
        <v>-99923235</v>
      </c>
      <c r="N36" s="31">
        <f t="shared" si="2"/>
        <v>-148732427</v>
      </c>
      <c r="O36" s="31">
        <f t="shared" si="2"/>
        <v>-2007707</v>
      </c>
      <c r="P36" s="31">
        <f t="shared" si="2"/>
        <v>-3114510</v>
      </c>
      <c r="Q36" s="31">
        <f t="shared" si="2"/>
        <v>-1505921</v>
      </c>
      <c r="R36" s="31">
        <f t="shared" si="2"/>
        <v>-6628138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-402537875</v>
      </c>
      <c r="X36" s="31">
        <f t="shared" si="2"/>
        <v>1434144356</v>
      </c>
      <c r="Y36" s="31">
        <f t="shared" si="2"/>
        <v>-1836682231</v>
      </c>
      <c r="Z36" s="32">
        <f>+IF(X36&lt;&gt;0,+(Y36/X36)*100,0)</f>
        <v>-128.0681559925199</v>
      </c>
      <c r="AA36" s="33">
        <f>SUM(AA31:AA35)</f>
        <v>1437098148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271210122</v>
      </c>
      <c r="D38" s="35">
        <f>+D17+D27+D36</f>
        <v>0</v>
      </c>
      <c r="E38" s="36">
        <f t="shared" si="3"/>
        <v>1611553743</v>
      </c>
      <c r="F38" s="37">
        <f t="shared" si="3"/>
        <v>1587470203</v>
      </c>
      <c r="G38" s="37">
        <f t="shared" si="3"/>
        <v>-2467408386</v>
      </c>
      <c r="H38" s="37">
        <f t="shared" si="3"/>
        <v>2661920455</v>
      </c>
      <c r="I38" s="37">
        <f t="shared" si="3"/>
        <v>-958707537</v>
      </c>
      <c r="J38" s="37">
        <f t="shared" si="3"/>
        <v>-764195468</v>
      </c>
      <c r="K38" s="37">
        <f t="shared" si="3"/>
        <v>194901013</v>
      </c>
      <c r="L38" s="37">
        <f t="shared" si="3"/>
        <v>2151593759</v>
      </c>
      <c r="M38" s="37">
        <f t="shared" si="3"/>
        <v>-1254450575</v>
      </c>
      <c r="N38" s="37">
        <f t="shared" si="3"/>
        <v>1092044197</v>
      </c>
      <c r="O38" s="37">
        <f t="shared" si="3"/>
        <v>290256068</v>
      </c>
      <c r="P38" s="37">
        <f t="shared" si="3"/>
        <v>311744540</v>
      </c>
      <c r="Q38" s="37">
        <f t="shared" si="3"/>
        <v>1197760237</v>
      </c>
      <c r="R38" s="37">
        <f t="shared" si="3"/>
        <v>1799760845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2127609574</v>
      </c>
      <c r="X38" s="37">
        <f t="shared" si="3"/>
        <v>1730970165</v>
      </c>
      <c r="Y38" s="37">
        <f t="shared" si="3"/>
        <v>396639409</v>
      </c>
      <c r="Z38" s="38">
        <f>+IF(X38&lt;&gt;0,+(Y38/X38)*100,0)</f>
        <v>22.914283389742884</v>
      </c>
      <c r="AA38" s="39">
        <f>+AA17+AA27+AA36</f>
        <v>1587470203</v>
      </c>
    </row>
    <row r="39" spans="1:27" ht="12.75">
      <c r="A39" s="26" t="s">
        <v>59</v>
      </c>
      <c r="B39" s="20"/>
      <c r="C39" s="35">
        <v>7701376113</v>
      </c>
      <c r="D39" s="35"/>
      <c r="E39" s="36">
        <v>7701376113</v>
      </c>
      <c r="F39" s="37">
        <v>6701376113</v>
      </c>
      <c r="G39" s="37">
        <v>7701376113</v>
      </c>
      <c r="H39" s="37">
        <v>5233967727</v>
      </c>
      <c r="I39" s="37">
        <v>7895888182</v>
      </c>
      <c r="J39" s="37">
        <v>7701376113</v>
      </c>
      <c r="K39" s="37">
        <v>6937180645</v>
      </c>
      <c r="L39" s="37">
        <v>7132081658</v>
      </c>
      <c r="M39" s="37">
        <v>9283675417</v>
      </c>
      <c r="N39" s="37">
        <v>6937180645</v>
      </c>
      <c r="O39" s="37">
        <v>8029224842</v>
      </c>
      <c r="P39" s="37">
        <v>8319480910</v>
      </c>
      <c r="Q39" s="37">
        <v>8631225450</v>
      </c>
      <c r="R39" s="37">
        <v>8029224842</v>
      </c>
      <c r="S39" s="37"/>
      <c r="T39" s="37"/>
      <c r="U39" s="37"/>
      <c r="V39" s="37"/>
      <c r="W39" s="37">
        <v>7701376113</v>
      </c>
      <c r="X39" s="37">
        <v>6701376113</v>
      </c>
      <c r="Y39" s="37">
        <v>1000000000</v>
      </c>
      <c r="Z39" s="38">
        <v>14.92</v>
      </c>
      <c r="AA39" s="39">
        <v>6701376113</v>
      </c>
    </row>
    <row r="40" spans="1:27" ht="12.75">
      <c r="A40" s="45" t="s">
        <v>60</v>
      </c>
      <c r="B40" s="46"/>
      <c r="C40" s="47">
        <v>7972586235</v>
      </c>
      <c r="D40" s="47"/>
      <c r="E40" s="48">
        <v>9312929856</v>
      </c>
      <c r="F40" s="49">
        <v>8288846316</v>
      </c>
      <c r="G40" s="49">
        <v>5233967727</v>
      </c>
      <c r="H40" s="49">
        <v>7895888182</v>
      </c>
      <c r="I40" s="49">
        <v>6937180645</v>
      </c>
      <c r="J40" s="49">
        <v>6937180645</v>
      </c>
      <c r="K40" s="49">
        <v>7132081658</v>
      </c>
      <c r="L40" s="49">
        <v>9283675417</v>
      </c>
      <c r="M40" s="49">
        <v>8029224842</v>
      </c>
      <c r="N40" s="49">
        <v>8029224842</v>
      </c>
      <c r="O40" s="49">
        <v>8319480910</v>
      </c>
      <c r="P40" s="49">
        <v>8631225450</v>
      </c>
      <c r="Q40" s="49">
        <v>9828985687</v>
      </c>
      <c r="R40" s="49">
        <v>9828985687</v>
      </c>
      <c r="S40" s="49"/>
      <c r="T40" s="49"/>
      <c r="U40" s="49"/>
      <c r="V40" s="49"/>
      <c r="W40" s="49">
        <v>9828985687</v>
      </c>
      <c r="X40" s="49">
        <v>8432346278</v>
      </c>
      <c r="Y40" s="49">
        <v>1396639409</v>
      </c>
      <c r="Z40" s="50">
        <v>16.56</v>
      </c>
      <c r="AA40" s="51">
        <v>8288846316</v>
      </c>
    </row>
    <row r="41" spans="1:27" ht="12.75">
      <c r="A41" s="52" t="s">
        <v>69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7603215000</v>
      </c>
      <c r="D6" s="21"/>
      <c r="E6" s="22">
        <v>7851647004</v>
      </c>
      <c r="F6" s="23">
        <v>7939918997</v>
      </c>
      <c r="G6" s="23">
        <v>648846489</v>
      </c>
      <c r="H6" s="23">
        <v>481861571</v>
      </c>
      <c r="I6" s="23">
        <v>555261912</v>
      </c>
      <c r="J6" s="23">
        <v>1685969972</v>
      </c>
      <c r="K6" s="23">
        <v>595246167</v>
      </c>
      <c r="L6" s="23">
        <v>619159429</v>
      </c>
      <c r="M6" s="23">
        <v>560773758</v>
      </c>
      <c r="N6" s="23">
        <v>1775179354</v>
      </c>
      <c r="O6" s="23">
        <v>524269484</v>
      </c>
      <c r="P6" s="23">
        <v>540221119</v>
      </c>
      <c r="Q6" s="23">
        <v>675701338</v>
      </c>
      <c r="R6" s="23">
        <v>1740191941</v>
      </c>
      <c r="S6" s="23"/>
      <c r="T6" s="23"/>
      <c r="U6" s="23"/>
      <c r="V6" s="23"/>
      <c r="W6" s="23">
        <v>5201341267</v>
      </c>
      <c r="X6" s="23">
        <v>5926235247</v>
      </c>
      <c r="Y6" s="23">
        <v>-724893980</v>
      </c>
      <c r="Z6" s="24">
        <v>-12.23</v>
      </c>
      <c r="AA6" s="25">
        <v>7939918997</v>
      </c>
    </row>
    <row r="7" spans="1:27" ht="12.75">
      <c r="A7" s="26" t="s">
        <v>34</v>
      </c>
      <c r="B7" s="20"/>
      <c r="C7" s="21">
        <v>21577176000</v>
      </c>
      <c r="D7" s="21"/>
      <c r="E7" s="22">
        <v>23905817997</v>
      </c>
      <c r="F7" s="23">
        <v>27088307678</v>
      </c>
      <c r="G7" s="23">
        <v>1785895858</v>
      </c>
      <c r="H7" s="23">
        <v>2496883665</v>
      </c>
      <c r="I7" s="23">
        <v>2334996659</v>
      </c>
      <c r="J7" s="23">
        <v>6617776182</v>
      </c>
      <c r="K7" s="23">
        <v>2084193822</v>
      </c>
      <c r="L7" s="23">
        <v>2144576770</v>
      </c>
      <c r="M7" s="23">
        <v>1942346864</v>
      </c>
      <c r="N7" s="23">
        <v>6171117456</v>
      </c>
      <c r="O7" s="23">
        <v>1905953516</v>
      </c>
      <c r="P7" s="23">
        <v>1871158882</v>
      </c>
      <c r="Q7" s="23">
        <v>2340420456</v>
      </c>
      <c r="R7" s="23">
        <v>6117532854</v>
      </c>
      <c r="S7" s="23"/>
      <c r="T7" s="23"/>
      <c r="U7" s="23"/>
      <c r="V7" s="23"/>
      <c r="W7" s="23">
        <v>18906426492</v>
      </c>
      <c r="X7" s="23">
        <v>17970519163</v>
      </c>
      <c r="Y7" s="23">
        <v>935907329</v>
      </c>
      <c r="Z7" s="24">
        <v>5.21</v>
      </c>
      <c r="AA7" s="25">
        <v>27088307678</v>
      </c>
    </row>
    <row r="8" spans="1:27" ht="12.75">
      <c r="A8" s="26" t="s">
        <v>35</v>
      </c>
      <c r="B8" s="20"/>
      <c r="C8" s="21">
        <v>615295000</v>
      </c>
      <c r="D8" s="21"/>
      <c r="E8" s="22">
        <v>3747024286</v>
      </c>
      <c r="F8" s="23">
        <v>4205470997</v>
      </c>
      <c r="G8" s="23">
        <v>610454382</v>
      </c>
      <c r="H8" s="23">
        <v>446379410</v>
      </c>
      <c r="I8" s="23">
        <v>491964576</v>
      </c>
      <c r="J8" s="23">
        <v>1548798368</v>
      </c>
      <c r="K8" s="23">
        <v>484135844</v>
      </c>
      <c r="L8" s="23">
        <v>467503689</v>
      </c>
      <c r="M8" s="23">
        <v>255905617</v>
      </c>
      <c r="N8" s="23">
        <v>1207545150</v>
      </c>
      <c r="O8" s="23">
        <v>454244833</v>
      </c>
      <c r="P8" s="23">
        <v>393930267</v>
      </c>
      <c r="Q8" s="23">
        <v>371478155</v>
      </c>
      <c r="R8" s="23">
        <v>1219653255</v>
      </c>
      <c r="S8" s="23"/>
      <c r="T8" s="23"/>
      <c r="U8" s="23"/>
      <c r="V8" s="23"/>
      <c r="W8" s="23">
        <v>3975996773</v>
      </c>
      <c r="X8" s="23">
        <v>2625588523</v>
      </c>
      <c r="Y8" s="23">
        <v>1350408250</v>
      </c>
      <c r="Z8" s="24">
        <v>51.43</v>
      </c>
      <c r="AA8" s="25">
        <v>4205470997</v>
      </c>
    </row>
    <row r="9" spans="1:27" ht="12.75">
      <c r="A9" s="26" t="s">
        <v>36</v>
      </c>
      <c r="B9" s="20"/>
      <c r="C9" s="21">
        <v>5981799000</v>
      </c>
      <c r="D9" s="21"/>
      <c r="E9" s="22">
        <v>6725515004</v>
      </c>
      <c r="F9" s="23">
        <v>6812055998</v>
      </c>
      <c r="G9" s="23">
        <v>1553487099</v>
      </c>
      <c r="H9" s="23">
        <v>914212269</v>
      </c>
      <c r="I9" s="23">
        <v>12186000</v>
      </c>
      <c r="J9" s="23">
        <v>2479885368</v>
      </c>
      <c r="K9" s="23"/>
      <c r="L9" s="23"/>
      <c r="M9" s="23">
        <v>1925970000</v>
      </c>
      <c r="N9" s="23">
        <v>1925970000</v>
      </c>
      <c r="O9" s="23"/>
      <c r="P9" s="23"/>
      <c r="Q9" s="23">
        <v>1660778000</v>
      </c>
      <c r="R9" s="23">
        <v>1660778000</v>
      </c>
      <c r="S9" s="23"/>
      <c r="T9" s="23"/>
      <c r="U9" s="23"/>
      <c r="V9" s="23"/>
      <c r="W9" s="23">
        <v>6066633368</v>
      </c>
      <c r="X9" s="23">
        <v>5049276249</v>
      </c>
      <c r="Y9" s="23">
        <v>1017357119</v>
      </c>
      <c r="Z9" s="24">
        <v>20.15</v>
      </c>
      <c r="AA9" s="25">
        <v>6812055998</v>
      </c>
    </row>
    <row r="10" spans="1:27" ht="12.75">
      <c r="A10" s="26" t="s">
        <v>37</v>
      </c>
      <c r="B10" s="20"/>
      <c r="C10" s="21">
        <v>2839999000</v>
      </c>
      <c r="D10" s="21"/>
      <c r="E10" s="22">
        <v>2756793072</v>
      </c>
      <c r="F10" s="23">
        <v>2917001004</v>
      </c>
      <c r="G10" s="23">
        <v>666797000</v>
      </c>
      <c r="H10" s="23">
        <v>66273000</v>
      </c>
      <c r="I10" s="23">
        <v>2194000</v>
      </c>
      <c r="J10" s="23">
        <v>735264000</v>
      </c>
      <c r="K10" s="23">
        <v>256877000</v>
      </c>
      <c r="L10" s="23">
        <v>746364000</v>
      </c>
      <c r="M10" s="23">
        <v>3000000</v>
      </c>
      <c r="N10" s="23">
        <v>1006241000</v>
      </c>
      <c r="O10" s="23">
        <v>253877000</v>
      </c>
      <c r="P10" s="23">
        <v>714874600</v>
      </c>
      <c r="Q10" s="23">
        <v>307494000</v>
      </c>
      <c r="R10" s="23">
        <v>1276245600</v>
      </c>
      <c r="S10" s="23"/>
      <c r="T10" s="23"/>
      <c r="U10" s="23"/>
      <c r="V10" s="23"/>
      <c r="W10" s="23">
        <v>3017750600</v>
      </c>
      <c r="X10" s="23">
        <v>2624239503</v>
      </c>
      <c r="Y10" s="23">
        <v>393511097</v>
      </c>
      <c r="Z10" s="24">
        <v>15</v>
      </c>
      <c r="AA10" s="25">
        <v>2917001004</v>
      </c>
    </row>
    <row r="11" spans="1:27" ht="12.75">
      <c r="A11" s="26" t="s">
        <v>38</v>
      </c>
      <c r="B11" s="20"/>
      <c r="C11" s="21">
        <v>624799000</v>
      </c>
      <c r="D11" s="21"/>
      <c r="E11" s="22">
        <v>450206494</v>
      </c>
      <c r="F11" s="23">
        <v>465015571</v>
      </c>
      <c r="G11" s="23">
        <v>26357892</v>
      </c>
      <c r="H11" s="23">
        <v>16551846</v>
      </c>
      <c r="I11" s="23">
        <v>19399285</v>
      </c>
      <c r="J11" s="23">
        <v>62309023</v>
      </c>
      <c r="K11" s="23">
        <v>11200601</v>
      </c>
      <c r="L11" s="23">
        <v>24966506</v>
      </c>
      <c r="M11" s="23">
        <v>19795592</v>
      </c>
      <c r="N11" s="23">
        <v>55962699</v>
      </c>
      <c r="O11" s="23">
        <v>21713244</v>
      </c>
      <c r="P11" s="23">
        <v>16021847</v>
      </c>
      <c r="Q11" s="23">
        <v>22503091</v>
      </c>
      <c r="R11" s="23">
        <v>60238182</v>
      </c>
      <c r="S11" s="23"/>
      <c r="T11" s="23"/>
      <c r="U11" s="23"/>
      <c r="V11" s="23"/>
      <c r="W11" s="23">
        <v>178509904</v>
      </c>
      <c r="X11" s="23">
        <v>324132119</v>
      </c>
      <c r="Y11" s="23">
        <v>-145622215</v>
      </c>
      <c r="Z11" s="24">
        <v>-44.93</v>
      </c>
      <c r="AA11" s="25">
        <v>465015571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-31325070000</v>
      </c>
      <c r="D14" s="21"/>
      <c r="E14" s="22">
        <v>-35522057988</v>
      </c>
      <c r="F14" s="23">
        <v>-38679049916</v>
      </c>
      <c r="G14" s="23">
        <v>-4761932142</v>
      </c>
      <c r="H14" s="23">
        <v>-4129325953</v>
      </c>
      <c r="I14" s="23">
        <v>-4188903042</v>
      </c>
      <c r="J14" s="23">
        <v>-13080161137</v>
      </c>
      <c r="K14" s="23">
        <v>-3798060006</v>
      </c>
      <c r="L14" s="23">
        <v>-3501847359</v>
      </c>
      <c r="M14" s="23">
        <v>-3415362485</v>
      </c>
      <c r="N14" s="23">
        <v>-10715269850</v>
      </c>
      <c r="O14" s="23">
        <v>-2800335799</v>
      </c>
      <c r="P14" s="23">
        <v>-2978877240</v>
      </c>
      <c r="Q14" s="23">
        <v>-3232126474</v>
      </c>
      <c r="R14" s="23">
        <v>-9011339513</v>
      </c>
      <c r="S14" s="23"/>
      <c r="T14" s="23"/>
      <c r="U14" s="23"/>
      <c r="V14" s="23"/>
      <c r="W14" s="23">
        <v>-32806770500</v>
      </c>
      <c r="X14" s="23">
        <v>-35327703085</v>
      </c>
      <c r="Y14" s="23">
        <v>2520932585</v>
      </c>
      <c r="Z14" s="24">
        <v>-7.14</v>
      </c>
      <c r="AA14" s="25">
        <v>-38679049916</v>
      </c>
    </row>
    <row r="15" spans="1:27" ht="12.75">
      <c r="A15" s="26" t="s">
        <v>42</v>
      </c>
      <c r="B15" s="20"/>
      <c r="C15" s="21">
        <v>-1941504000</v>
      </c>
      <c r="D15" s="21"/>
      <c r="E15" s="22">
        <v>-2321693004</v>
      </c>
      <c r="F15" s="23">
        <v>-2675818001</v>
      </c>
      <c r="G15" s="23">
        <v>-201400800</v>
      </c>
      <c r="H15" s="23">
        <v>-9916667</v>
      </c>
      <c r="I15" s="23">
        <v>-116623925</v>
      </c>
      <c r="J15" s="23">
        <v>-327941392</v>
      </c>
      <c r="K15" s="23">
        <v>-155944863</v>
      </c>
      <c r="L15" s="23">
        <v>-90023597</v>
      </c>
      <c r="M15" s="23">
        <v>-640296247</v>
      </c>
      <c r="N15" s="23">
        <v>-886264707</v>
      </c>
      <c r="O15" s="23"/>
      <c r="P15" s="23"/>
      <c r="Q15" s="23">
        <v>-110248407</v>
      </c>
      <c r="R15" s="23">
        <v>-110248407</v>
      </c>
      <c r="S15" s="23"/>
      <c r="T15" s="23"/>
      <c r="U15" s="23"/>
      <c r="V15" s="23"/>
      <c r="W15" s="23">
        <v>-1324454506</v>
      </c>
      <c r="X15" s="23">
        <v>-1741657543</v>
      </c>
      <c r="Y15" s="23">
        <v>417203037</v>
      </c>
      <c r="Z15" s="24">
        <v>-23.95</v>
      </c>
      <c r="AA15" s="25">
        <v>-2675818001</v>
      </c>
    </row>
    <row r="16" spans="1:27" ht="12.75">
      <c r="A16" s="26" t="s">
        <v>43</v>
      </c>
      <c r="B16" s="20"/>
      <c r="C16" s="21"/>
      <c r="D16" s="21"/>
      <c r="E16" s="22"/>
      <c r="F16" s="23"/>
      <c r="G16" s="23"/>
      <c r="H16" s="23">
        <v>-71179211</v>
      </c>
      <c r="I16" s="23">
        <v>-85303499</v>
      </c>
      <c r="J16" s="23">
        <v>-156482710</v>
      </c>
      <c r="K16" s="23">
        <v>-55215171</v>
      </c>
      <c r="L16" s="23">
        <v>-60181494</v>
      </c>
      <c r="M16" s="23">
        <v>-34364005</v>
      </c>
      <c r="N16" s="23">
        <v>-149760670</v>
      </c>
      <c r="O16" s="23">
        <v>-27780783</v>
      </c>
      <c r="P16" s="23">
        <v>-36387651</v>
      </c>
      <c r="Q16" s="23">
        <v>-65836112</v>
      </c>
      <c r="R16" s="23">
        <v>-130004546</v>
      </c>
      <c r="S16" s="23"/>
      <c r="T16" s="23"/>
      <c r="U16" s="23"/>
      <c r="V16" s="23"/>
      <c r="W16" s="23">
        <v>-436247926</v>
      </c>
      <c r="X16" s="23"/>
      <c r="Y16" s="23">
        <v>-436247926</v>
      </c>
      <c r="Z16" s="24"/>
      <c r="AA16" s="25"/>
    </row>
    <row r="17" spans="1:27" ht="12.75">
      <c r="A17" s="27" t="s">
        <v>44</v>
      </c>
      <c r="B17" s="28"/>
      <c r="C17" s="29">
        <f aca="true" t="shared" si="0" ref="C17:Y17">SUM(C6:C16)</f>
        <v>5975709000</v>
      </c>
      <c r="D17" s="29">
        <f>SUM(D6:D16)</f>
        <v>0</v>
      </c>
      <c r="E17" s="30">
        <f t="shared" si="0"/>
        <v>7593252865</v>
      </c>
      <c r="F17" s="31">
        <f t="shared" si="0"/>
        <v>8072902328</v>
      </c>
      <c r="G17" s="31">
        <f t="shared" si="0"/>
        <v>328505778</v>
      </c>
      <c r="H17" s="31">
        <f t="shared" si="0"/>
        <v>211739930</v>
      </c>
      <c r="I17" s="31">
        <f t="shared" si="0"/>
        <v>-974828034</v>
      </c>
      <c r="J17" s="31">
        <f t="shared" si="0"/>
        <v>-434582326</v>
      </c>
      <c r="K17" s="31">
        <f t="shared" si="0"/>
        <v>-577566606</v>
      </c>
      <c r="L17" s="31">
        <f t="shared" si="0"/>
        <v>350517944</v>
      </c>
      <c r="M17" s="31">
        <f t="shared" si="0"/>
        <v>617769094</v>
      </c>
      <c r="N17" s="31">
        <f t="shared" si="0"/>
        <v>390720432</v>
      </c>
      <c r="O17" s="31">
        <f t="shared" si="0"/>
        <v>331941495</v>
      </c>
      <c r="P17" s="31">
        <f t="shared" si="0"/>
        <v>520941824</v>
      </c>
      <c r="Q17" s="31">
        <f t="shared" si="0"/>
        <v>1970164047</v>
      </c>
      <c r="R17" s="31">
        <f t="shared" si="0"/>
        <v>2823047366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2779185472</v>
      </c>
      <c r="X17" s="31">
        <f t="shared" si="0"/>
        <v>-2549369824</v>
      </c>
      <c r="Y17" s="31">
        <f t="shared" si="0"/>
        <v>5328555296</v>
      </c>
      <c r="Z17" s="32">
        <f>+IF(X17&lt;&gt;0,+(Y17/X17)*100,0)</f>
        <v>-209.01460611310662</v>
      </c>
      <c r="AA17" s="33">
        <f>SUM(AA6:AA16)</f>
        <v>8072902328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/>
      <c r="D21" s="21"/>
      <c r="E21" s="22">
        <v>24975000</v>
      </c>
      <c r="F21" s="23">
        <v>24969996</v>
      </c>
      <c r="G21" s="40">
        <v>512029294</v>
      </c>
      <c r="H21" s="40">
        <v>98727770</v>
      </c>
      <c r="I21" s="40">
        <v>-2506240</v>
      </c>
      <c r="J21" s="23">
        <v>608250824</v>
      </c>
      <c r="K21" s="40">
        <v>65363726</v>
      </c>
      <c r="L21" s="40">
        <v>250967336</v>
      </c>
      <c r="M21" s="23">
        <v>75698314</v>
      </c>
      <c r="N21" s="40">
        <v>392029376</v>
      </c>
      <c r="O21" s="40">
        <v>200495195</v>
      </c>
      <c r="P21" s="40">
        <v>-31515144</v>
      </c>
      <c r="Q21" s="23">
        <v>30061113</v>
      </c>
      <c r="R21" s="40">
        <v>199041164</v>
      </c>
      <c r="S21" s="40"/>
      <c r="T21" s="23"/>
      <c r="U21" s="40"/>
      <c r="V21" s="40"/>
      <c r="W21" s="40">
        <v>1199321364</v>
      </c>
      <c r="X21" s="23">
        <v>18749997</v>
      </c>
      <c r="Y21" s="40">
        <v>1180571367</v>
      </c>
      <c r="Z21" s="41">
        <v>6296.38</v>
      </c>
      <c r="AA21" s="42">
        <v>24969996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/>
      <c r="D23" s="44"/>
      <c r="E23" s="22">
        <v>-46284912</v>
      </c>
      <c r="F23" s="23">
        <v>-42529647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>
        <v>-29121030</v>
      </c>
      <c r="Y23" s="40">
        <v>29121030</v>
      </c>
      <c r="Z23" s="41">
        <v>-100</v>
      </c>
      <c r="AA23" s="42">
        <v>-42529647</v>
      </c>
    </row>
    <row r="24" spans="1:27" ht="12.75">
      <c r="A24" s="26" t="s">
        <v>49</v>
      </c>
      <c r="B24" s="20"/>
      <c r="C24" s="21">
        <v>1100000000</v>
      </c>
      <c r="D24" s="21"/>
      <c r="E24" s="22">
        <v>-610602960</v>
      </c>
      <c r="F24" s="23">
        <v>1932383982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>
        <v>-462253230</v>
      </c>
      <c r="Y24" s="23">
        <v>462253230</v>
      </c>
      <c r="Z24" s="24">
        <v>-100</v>
      </c>
      <c r="AA24" s="25">
        <v>1932383982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-9695440000</v>
      </c>
      <c r="D26" s="21"/>
      <c r="E26" s="22">
        <v>-9066399999</v>
      </c>
      <c r="F26" s="23">
        <v>-9064440002</v>
      </c>
      <c r="G26" s="23">
        <v>-1670044314</v>
      </c>
      <c r="H26" s="23">
        <v>-931165312</v>
      </c>
      <c r="I26" s="23">
        <v>-390799064</v>
      </c>
      <c r="J26" s="23">
        <v>-2992008690</v>
      </c>
      <c r="K26" s="23">
        <v>-499606774</v>
      </c>
      <c r="L26" s="23">
        <v>-787699047</v>
      </c>
      <c r="M26" s="23">
        <v>-797763064</v>
      </c>
      <c r="N26" s="23">
        <v>-2085068885</v>
      </c>
      <c r="O26" s="23">
        <v>-261034147</v>
      </c>
      <c r="P26" s="23">
        <v>-397293708</v>
      </c>
      <c r="Q26" s="23">
        <v>-158085966</v>
      </c>
      <c r="R26" s="23">
        <v>-816413821</v>
      </c>
      <c r="S26" s="23"/>
      <c r="T26" s="23"/>
      <c r="U26" s="23"/>
      <c r="V26" s="23"/>
      <c r="W26" s="23">
        <v>-5893491396</v>
      </c>
      <c r="X26" s="23">
        <v>-3803068776</v>
      </c>
      <c r="Y26" s="23">
        <v>-2090422620</v>
      </c>
      <c r="Z26" s="24">
        <v>54.97</v>
      </c>
      <c r="AA26" s="25">
        <v>-9064440002</v>
      </c>
    </row>
    <row r="27" spans="1:27" ht="12.75">
      <c r="A27" s="27" t="s">
        <v>51</v>
      </c>
      <c r="B27" s="28"/>
      <c r="C27" s="29">
        <f aca="true" t="shared" si="1" ref="C27:Y27">SUM(C21:C26)</f>
        <v>-8595440000</v>
      </c>
      <c r="D27" s="29">
        <f>SUM(D21:D26)</f>
        <v>0</v>
      </c>
      <c r="E27" s="30">
        <f t="shared" si="1"/>
        <v>-9698312871</v>
      </c>
      <c r="F27" s="31">
        <f t="shared" si="1"/>
        <v>-7149615671</v>
      </c>
      <c r="G27" s="31">
        <f t="shared" si="1"/>
        <v>-1158015020</v>
      </c>
      <c r="H27" s="31">
        <f t="shared" si="1"/>
        <v>-832437542</v>
      </c>
      <c r="I27" s="31">
        <f t="shared" si="1"/>
        <v>-393305304</v>
      </c>
      <c r="J27" s="31">
        <f t="shared" si="1"/>
        <v>-2383757866</v>
      </c>
      <c r="K27" s="31">
        <f t="shared" si="1"/>
        <v>-434243048</v>
      </c>
      <c r="L27" s="31">
        <f t="shared" si="1"/>
        <v>-536731711</v>
      </c>
      <c r="M27" s="31">
        <f t="shared" si="1"/>
        <v>-722064750</v>
      </c>
      <c r="N27" s="31">
        <f t="shared" si="1"/>
        <v>-1693039509</v>
      </c>
      <c r="O27" s="31">
        <f t="shared" si="1"/>
        <v>-60538952</v>
      </c>
      <c r="P27" s="31">
        <f t="shared" si="1"/>
        <v>-428808852</v>
      </c>
      <c r="Q27" s="31">
        <f t="shared" si="1"/>
        <v>-128024853</v>
      </c>
      <c r="R27" s="31">
        <f t="shared" si="1"/>
        <v>-617372657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-4694170032</v>
      </c>
      <c r="X27" s="31">
        <f t="shared" si="1"/>
        <v>-4275693039</v>
      </c>
      <c r="Y27" s="31">
        <f t="shared" si="1"/>
        <v>-418476993</v>
      </c>
      <c r="Z27" s="32">
        <f>+IF(X27&lt;&gt;0,+(Y27/X27)*100,0)</f>
        <v>9.787348838724716</v>
      </c>
      <c r="AA27" s="33">
        <f>SUM(AA21:AA26)</f>
        <v>-7149615671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>
        <v>1725000000</v>
      </c>
      <c r="J31" s="23">
        <v>1725000000</v>
      </c>
      <c r="K31" s="23">
        <v>-225000000</v>
      </c>
      <c r="L31" s="23"/>
      <c r="M31" s="23"/>
      <c r="N31" s="23">
        <v>-225000000</v>
      </c>
      <c r="O31" s="23"/>
      <c r="P31" s="23"/>
      <c r="Q31" s="23"/>
      <c r="R31" s="23"/>
      <c r="S31" s="23"/>
      <c r="T31" s="23"/>
      <c r="U31" s="23"/>
      <c r="V31" s="23"/>
      <c r="W31" s="23">
        <v>1500000000</v>
      </c>
      <c r="X31" s="23"/>
      <c r="Y31" s="23">
        <v>1500000000</v>
      </c>
      <c r="Z31" s="24"/>
      <c r="AA31" s="25"/>
    </row>
    <row r="32" spans="1:27" ht="12.75">
      <c r="A32" s="26" t="s">
        <v>54</v>
      </c>
      <c r="B32" s="20"/>
      <c r="C32" s="21">
        <v>3940000000</v>
      </c>
      <c r="D32" s="21"/>
      <c r="E32" s="22">
        <v>2626777066</v>
      </c>
      <c r="F32" s="23">
        <v>1961566803</v>
      </c>
      <c r="G32" s="23"/>
      <c r="H32" s="23"/>
      <c r="I32" s="23"/>
      <c r="J32" s="23"/>
      <c r="K32" s="23"/>
      <c r="L32" s="23">
        <v>2506000000</v>
      </c>
      <c r="M32" s="23"/>
      <c r="N32" s="23">
        <v>2506000000</v>
      </c>
      <c r="O32" s="23"/>
      <c r="P32" s="23"/>
      <c r="Q32" s="23"/>
      <c r="R32" s="23"/>
      <c r="S32" s="23"/>
      <c r="T32" s="23"/>
      <c r="U32" s="23"/>
      <c r="V32" s="23"/>
      <c r="W32" s="23">
        <v>2506000000</v>
      </c>
      <c r="X32" s="23"/>
      <c r="Y32" s="23">
        <v>2506000000</v>
      </c>
      <c r="Z32" s="24"/>
      <c r="AA32" s="25">
        <v>1961566803</v>
      </c>
    </row>
    <row r="33" spans="1:27" ht="12.75">
      <c r="A33" s="26" t="s">
        <v>55</v>
      </c>
      <c r="B33" s="20"/>
      <c r="C33" s="21"/>
      <c r="D33" s="21"/>
      <c r="E33" s="22"/>
      <c r="F33" s="23">
        <v>2481982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2481982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-1830058000</v>
      </c>
      <c r="D35" s="21"/>
      <c r="E35" s="22">
        <v>-584417004</v>
      </c>
      <c r="F35" s="23">
        <v>-3263120552</v>
      </c>
      <c r="G35" s="23">
        <v>-9070000</v>
      </c>
      <c r="H35" s="23"/>
      <c r="I35" s="23">
        <v>-9070000</v>
      </c>
      <c r="J35" s="23">
        <v>-18140000</v>
      </c>
      <c r="K35" s="23"/>
      <c r="L35" s="23">
        <v>-20524792</v>
      </c>
      <c r="M35" s="23">
        <v>-137577459</v>
      </c>
      <c r="N35" s="23">
        <v>-158102251</v>
      </c>
      <c r="O35" s="23"/>
      <c r="P35" s="23"/>
      <c r="Q35" s="23"/>
      <c r="R35" s="23"/>
      <c r="S35" s="23"/>
      <c r="T35" s="23"/>
      <c r="U35" s="23"/>
      <c r="V35" s="23"/>
      <c r="W35" s="23">
        <v>-176242251</v>
      </c>
      <c r="X35" s="23">
        <v>-438312753</v>
      </c>
      <c r="Y35" s="23">
        <v>262070502</v>
      </c>
      <c r="Z35" s="24">
        <v>-59.79</v>
      </c>
      <c r="AA35" s="25">
        <v>-3263120552</v>
      </c>
    </row>
    <row r="36" spans="1:27" ht="12.75">
      <c r="A36" s="27" t="s">
        <v>57</v>
      </c>
      <c r="B36" s="28"/>
      <c r="C36" s="29">
        <f aca="true" t="shared" si="2" ref="C36:Y36">SUM(C31:C35)</f>
        <v>2109942000</v>
      </c>
      <c r="D36" s="29">
        <f>SUM(D31:D35)</f>
        <v>0</v>
      </c>
      <c r="E36" s="30">
        <f t="shared" si="2"/>
        <v>2042360062</v>
      </c>
      <c r="F36" s="31">
        <f t="shared" si="2"/>
        <v>-1299071767</v>
      </c>
      <c r="G36" s="31">
        <f t="shared" si="2"/>
        <v>-9070000</v>
      </c>
      <c r="H36" s="31">
        <f t="shared" si="2"/>
        <v>0</v>
      </c>
      <c r="I36" s="31">
        <f t="shared" si="2"/>
        <v>1715930000</v>
      </c>
      <c r="J36" s="31">
        <f t="shared" si="2"/>
        <v>1706860000</v>
      </c>
      <c r="K36" s="31">
        <f t="shared" si="2"/>
        <v>-225000000</v>
      </c>
      <c r="L36" s="31">
        <f t="shared" si="2"/>
        <v>2485475208</v>
      </c>
      <c r="M36" s="31">
        <f t="shared" si="2"/>
        <v>-137577459</v>
      </c>
      <c r="N36" s="31">
        <f t="shared" si="2"/>
        <v>2122897749</v>
      </c>
      <c r="O36" s="31">
        <f t="shared" si="2"/>
        <v>0</v>
      </c>
      <c r="P36" s="31">
        <f t="shared" si="2"/>
        <v>0</v>
      </c>
      <c r="Q36" s="31">
        <f t="shared" si="2"/>
        <v>0</v>
      </c>
      <c r="R36" s="31">
        <f t="shared" si="2"/>
        <v>0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3829757749</v>
      </c>
      <c r="X36" s="31">
        <f t="shared" si="2"/>
        <v>-438312753</v>
      </c>
      <c r="Y36" s="31">
        <f t="shared" si="2"/>
        <v>4268070502</v>
      </c>
      <c r="Z36" s="32">
        <f>+IF(X36&lt;&gt;0,+(Y36/X36)*100,0)</f>
        <v>-973.7500158933317</v>
      </c>
      <c r="AA36" s="33">
        <f>SUM(AA31:AA35)</f>
        <v>-1299071767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-509789000</v>
      </c>
      <c r="D38" s="35">
        <f>+D17+D27+D36</f>
        <v>0</v>
      </c>
      <c r="E38" s="36">
        <f t="shared" si="3"/>
        <v>-62699944</v>
      </c>
      <c r="F38" s="37">
        <f t="shared" si="3"/>
        <v>-375785110</v>
      </c>
      <c r="G38" s="37">
        <f t="shared" si="3"/>
        <v>-838579242</v>
      </c>
      <c r="H38" s="37">
        <f t="shared" si="3"/>
        <v>-620697612</v>
      </c>
      <c r="I38" s="37">
        <f t="shared" si="3"/>
        <v>347796662</v>
      </c>
      <c r="J38" s="37">
        <f t="shared" si="3"/>
        <v>-1111480192</v>
      </c>
      <c r="K38" s="37">
        <f t="shared" si="3"/>
        <v>-1236809654</v>
      </c>
      <c r="L38" s="37">
        <f t="shared" si="3"/>
        <v>2299261441</v>
      </c>
      <c r="M38" s="37">
        <f t="shared" si="3"/>
        <v>-241873115</v>
      </c>
      <c r="N38" s="37">
        <f t="shared" si="3"/>
        <v>820578672</v>
      </c>
      <c r="O38" s="37">
        <f t="shared" si="3"/>
        <v>271402543</v>
      </c>
      <c r="P38" s="37">
        <f t="shared" si="3"/>
        <v>92132972</v>
      </c>
      <c r="Q38" s="37">
        <f t="shared" si="3"/>
        <v>1842139194</v>
      </c>
      <c r="R38" s="37">
        <f t="shared" si="3"/>
        <v>2205674709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1914773189</v>
      </c>
      <c r="X38" s="37">
        <f t="shared" si="3"/>
        <v>-7263375616</v>
      </c>
      <c r="Y38" s="37">
        <f t="shared" si="3"/>
        <v>9178148805</v>
      </c>
      <c r="Z38" s="38">
        <f>+IF(X38&lt;&gt;0,+(Y38/X38)*100,0)</f>
        <v>-126.36202903760167</v>
      </c>
      <c r="AA38" s="39">
        <f>+AA17+AA27+AA36</f>
        <v>-375785110</v>
      </c>
    </row>
    <row r="39" spans="1:27" ht="12.75">
      <c r="A39" s="26" t="s">
        <v>59</v>
      </c>
      <c r="B39" s="20"/>
      <c r="C39" s="35">
        <v>4879554000</v>
      </c>
      <c r="D39" s="35"/>
      <c r="E39" s="36">
        <v>3752745272</v>
      </c>
      <c r="F39" s="37">
        <v>4369765000</v>
      </c>
      <c r="G39" s="37">
        <v>6890020510</v>
      </c>
      <c r="H39" s="37">
        <v>6051441268</v>
      </c>
      <c r="I39" s="37">
        <v>5430743656</v>
      </c>
      <c r="J39" s="37">
        <v>6890020510</v>
      </c>
      <c r="K39" s="37">
        <v>5778540318</v>
      </c>
      <c r="L39" s="37">
        <v>4541730664</v>
      </c>
      <c r="M39" s="37">
        <v>6840992105</v>
      </c>
      <c r="N39" s="37">
        <v>5778540318</v>
      </c>
      <c r="O39" s="37">
        <v>6599118990</v>
      </c>
      <c r="P39" s="37">
        <v>6870521533</v>
      </c>
      <c r="Q39" s="37">
        <v>6962654505</v>
      </c>
      <c r="R39" s="37">
        <v>6599118990</v>
      </c>
      <c r="S39" s="37"/>
      <c r="T39" s="37"/>
      <c r="U39" s="37"/>
      <c r="V39" s="37"/>
      <c r="W39" s="37">
        <v>6890020510</v>
      </c>
      <c r="X39" s="37">
        <v>4369765000</v>
      </c>
      <c r="Y39" s="37">
        <v>2520255510</v>
      </c>
      <c r="Z39" s="38">
        <v>57.67</v>
      </c>
      <c r="AA39" s="39">
        <v>4369765000</v>
      </c>
    </row>
    <row r="40" spans="1:27" ht="12.75">
      <c r="A40" s="45" t="s">
        <v>60</v>
      </c>
      <c r="B40" s="46"/>
      <c r="C40" s="47">
        <v>4369765000</v>
      </c>
      <c r="D40" s="47"/>
      <c r="E40" s="48">
        <v>3690045328</v>
      </c>
      <c r="F40" s="49">
        <v>3993979890</v>
      </c>
      <c r="G40" s="49">
        <v>6051441268</v>
      </c>
      <c r="H40" s="49">
        <v>5430743656</v>
      </c>
      <c r="I40" s="49">
        <v>5778540318</v>
      </c>
      <c r="J40" s="49">
        <v>5778540318</v>
      </c>
      <c r="K40" s="49">
        <v>4541730664</v>
      </c>
      <c r="L40" s="49">
        <v>6840992105</v>
      </c>
      <c r="M40" s="49">
        <v>6599118990</v>
      </c>
      <c r="N40" s="49">
        <v>6599118990</v>
      </c>
      <c r="O40" s="49">
        <v>6870521533</v>
      </c>
      <c r="P40" s="49">
        <v>6962654505</v>
      </c>
      <c r="Q40" s="49">
        <v>8804793699</v>
      </c>
      <c r="R40" s="49">
        <v>8804793699</v>
      </c>
      <c r="S40" s="49"/>
      <c r="T40" s="49"/>
      <c r="U40" s="49"/>
      <c r="V40" s="49"/>
      <c r="W40" s="49">
        <v>8804793699</v>
      </c>
      <c r="X40" s="49">
        <v>-2893610616</v>
      </c>
      <c r="Y40" s="49">
        <v>11698404315</v>
      </c>
      <c r="Z40" s="50">
        <v>-404.28</v>
      </c>
      <c r="AA40" s="51">
        <v>3993979890</v>
      </c>
    </row>
    <row r="41" spans="1:27" ht="12.75">
      <c r="A41" s="52" t="s">
        <v>69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5360554242</v>
      </c>
      <c r="D6" s="21"/>
      <c r="E6" s="22">
        <v>5533559323</v>
      </c>
      <c r="F6" s="23">
        <v>5648759324</v>
      </c>
      <c r="G6" s="23">
        <v>482769742</v>
      </c>
      <c r="H6" s="23">
        <v>483009972</v>
      </c>
      <c r="I6" s="23">
        <v>510180310</v>
      </c>
      <c r="J6" s="23">
        <v>1475960024</v>
      </c>
      <c r="K6" s="23">
        <v>445599734</v>
      </c>
      <c r="L6" s="23">
        <v>546146477</v>
      </c>
      <c r="M6" s="23">
        <v>413776622</v>
      </c>
      <c r="N6" s="23">
        <v>1405522833</v>
      </c>
      <c r="O6" s="23">
        <v>467497760</v>
      </c>
      <c r="P6" s="23">
        <v>506213022</v>
      </c>
      <c r="Q6" s="23">
        <v>544775480</v>
      </c>
      <c r="R6" s="23">
        <v>1518486262</v>
      </c>
      <c r="S6" s="23"/>
      <c r="T6" s="23"/>
      <c r="U6" s="23"/>
      <c r="V6" s="23"/>
      <c r="W6" s="23">
        <v>4399969119</v>
      </c>
      <c r="X6" s="23">
        <v>4254729468</v>
      </c>
      <c r="Y6" s="23">
        <v>145239651</v>
      </c>
      <c r="Z6" s="24">
        <v>3.41</v>
      </c>
      <c r="AA6" s="25">
        <v>5648759324</v>
      </c>
    </row>
    <row r="7" spans="1:27" ht="12.75">
      <c r="A7" s="26" t="s">
        <v>34</v>
      </c>
      <c r="B7" s="20"/>
      <c r="C7" s="21">
        <v>14601284542</v>
      </c>
      <c r="D7" s="21"/>
      <c r="E7" s="22">
        <v>17011228982</v>
      </c>
      <c r="F7" s="23">
        <v>16103510239</v>
      </c>
      <c r="G7" s="23">
        <v>2157187067</v>
      </c>
      <c r="H7" s="23">
        <v>1511596354</v>
      </c>
      <c r="I7" s="23">
        <v>1411131599</v>
      </c>
      <c r="J7" s="23">
        <v>5079915020</v>
      </c>
      <c r="K7" s="23">
        <v>1189107714</v>
      </c>
      <c r="L7" s="23">
        <v>1318695569</v>
      </c>
      <c r="M7" s="23">
        <v>1331855317</v>
      </c>
      <c r="N7" s="23">
        <v>3839658600</v>
      </c>
      <c r="O7" s="23">
        <v>631876722</v>
      </c>
      <c r="P7" s="23">
        <v>1145518711</v>
      </c>
      <c r="Q7" s="23">
        <v>1464556968</v>
      </c>
      <c r="R7" s="23">
        <v>3241952401</v>
      </c>
      <c r="S7" s="23"/>
      <c r="T7" s="23"/>
      <c r="U7" s="23"/>
      <c r="V7" s="23"/>
      <c r="W7" s="23">
        <v>12161526021</v>
      </c>
      <c r="X7" s="23">
        <v>12292073969</v>
      </c>
      <c r="Y7" s="23">
        <v>-130547948</v>
      </c>
      <c r="Z7" s="24">
        <v>-1.06</v>
      </c>
      <c r="AA7" s="25">
        <v>16103510239</v>
      </c>
    </row>
    <row r="8" spans="1:27" ht="12.75">
      <c r="A8" s="26" t="s">
        <v>35</v>
      </c>
      <c r="B8" s="20"/>
      <c r="C8" s="21">
        <v>1094669831</v>
      </c>
      <c r="D8" s="21"/>
      <c r="E8" s="22">
        <v>2187493226</v>
      </c>
      <c r="F8" s="23">
        <v>1492012802</v>
      </c>
      <c r="G8" s="23">
        <v>59444673</v>
      </c>
      <c r="H8" s="23">
        <v>74741447</v>
      </c>
      <c r="I8" s="23">
        <v>137574794</v>
      </c>
      <c r="J8" s="23">
        <v>271760914</v>
      </c>
      <c r="K8" s="23">
        <v>82137637</v>
      </c>
      <c r="L8" s="23">
        <v>122378418</v>
      </c>
      <c r="M8" s="23">
        <v>154250285</v>
      </c>
      <c r="N8" s="23">
        <v>358766340</v>
      </c>
      <c r="O8" s="23">
        <v>93410610</v>
      </c>
      <c r="P8" s="23">
        <v>95479593</v>
      </c>
      <c r="Q8" s="23">
        <v>188001195</v>
      </c>
      <c r="R8" s="23">
        <v>376891398</v>
      </c>
      <c r="S8" s="23"/>
      <c r="T8" s="23"/>
      <c r="U8" s="23"/>
      <c r="V8" s="23"/>
      <c r="W8" s="23">
        <v>1007418652</v>
      </c>
      <c r="X8" s="23">
        <v>1074398562</v>
      </c>
      <c r="Y8" s="23">
        <v>-66979910</v>
      </c>
      <c r="Z8" s="24">
        <v>-6.23</v>
      </c>
      <c r="AA8" s="25">
        <v>1492012802</v>
      </c>
    </row>
    <row r="9" spans="1:27" ht="12.75">
      <c r="A9" s="26" t="s">
        <v>36</v>
      </c>
      <c r="B9" s="20"/>
      <c r="C9" s="21">
        <v>3516826178</v>
      </c>
      <c r="D9" s="21"/>
      <c r="E9" s="22">
        <v>4240323308</v>
      </c>
      <c r="F9" s="23">
        <v>4220130824</v>
      </c>
      <c r="G9" s="23">
        <v>1177984470</v>
      </c>
      <c r="H9" s="23">
        <v>595189560</v>
      </c>
      <c r="I9" s="23">
        <v>7589400</v>
      </c>
      <c r="J9" s="23">
        <v>1780763430</v>
      </c>
      <c r="K9" s="23">
        <v>5059600</v>
      </c>
      <c r="L9" s="23">
        <v>62793000</v>
      </c>
      <c r="M9" s="23">
        <v>1085854900</v>
      </c>
      <c r="N9" s="23">
        <v>1153707500</v>
      </c>
      <c r="O9" s="23">
        <v>18855000</v>
      </c>
      <c r="P9" s="23">
        <v>15074000</v>
      </c>
      <c r="Q9" s="23">
        <v>1024622000</v>
      </c>
      <c r="R9" s="23">
        <v>1058551000</v>
      </c>
      <c r="S9" s="23"/>
      <c r="T9" s="23"/>
      <c r="U9" s="23"/>
      <c r="V9" s="23"/>
      <c r="W9" s="23">
        <v>3993021930</v>
      </c>
      <c r="X9" s="23">
        <v>4045069073</v>
      </c>
      <c r="Y9" s="23">
        <v>-52047143</v>
      </c>
      <c r="Z9" s="24">
        <v>-1.29</v>
      </c>
      <c r="AA9" s="25">
        <v>4220130824</v>
      </c>
    </row>
    <row r="10" spans="1:27" ht="12.75">
      <c r="A10" s="26" t="s">
        <v>37</v>
      </c>
      <c r="B10" s="20"/>
      <c r="C10" s="21">
        <v>2452489025</v>
      </c>
      <c r="D10" s="21"/>
      <c r="E10" s="22">
        <v>2370208687</v>
      </c>
      <c r="F10" s="23">
        <v>2416086409</v>
      </c>
      <c r="G10" s="23">
        <v>309050783</v>
      </c>
      <c r="H10" s="23">
        <v>16565000</v>
      </c>
      <c r="I10" s="23">
        <v>5358000</v>
      </c>
      <c r="J10" s="23">
        <v>330973783</v>
      </c>
      <c r="K10" s="23">
        <v>243222000</v>
      </c>
      <c r="L10" s="23">
        <v>469222000</v>
      </c>
      <c r="M10" s="23">
        <v>11775272</v>
      </c>
      <c r="N10" s="23">
        <v>724219272</v>
      </c>
      <c r="O10" s="23">
        <v>240422000</v>
      </c>
      <c r="P10" s="23">
        <v>778341000</v>
      </c>
      <c r="Q10" s="23">
        <v>250582000</v>
      </c>
      <c r="R10" s="23">
        <v>1269345000</v>
      </c>
      <c r="S10" s="23"/>
      <c r="T10" s="23"/>
      <c r="U10" s="23"/>
      <c r="V10" s="23"/>
      <c r="W10" s="23">
        <v>2324538055</v>
      </c>
      <c r="X10" s="23">
        <v>2255372084</v>
      </c>
      <c r="Y10" s="23">
        <v>69165971</v>
      </c>
      <c r="Z10" s="24">
        <v>3.07</v>
      </c>
      <c r="AA10" s="25">
        <v>2416086409</v>
      </c>
    </row>
    <row r="11" spans="1:27" ht="12.75">
      <c r="A11" s="26" t="s">
        <v>38</v>
      </c>
      <c r="B11" s="20"/>
      <c r="C11" s="21">
        <v>463280797</v>
      </c>
      <c r="D11" s="21"/>
      <c r="E11" s="22">
        <v>246630509</v>
      </c>
      <c r="F11" s="23">
        <v>258567807</v>
      </c>
      <c r="G11" s="23">
        <v>43486582</v>
      </c>
      <c r="H11" s="23">
        <v>53991596</v>
      </c>
      <c r="I11" s="23">
        <v>54030599</v>
      </c>
      <c r="J11" s="23">
        <v>151508777</v>
      </c>
      <c r="K11" s="23">
        <v>48250946</v>
      </c>
      <c r="L11" s="23">
        <v>58741873</v>
      </c>
      <c r="M11" s="23">
        <v>59471358</v>
      </c>
      <c r="N11" s="23">
        <v>166464177</v>
      </c>
      <c r="O11" s="23">
        <v>64717673</v>
      </c>
      <c r="P11" s="23">
        <v>61602550</v>
      </c>
      <c r="Q11" s="23">
        <v>65677356</v>
      </c>
      <c r="R11" s="23">
        <v>191997579</v>
      </c>
      <c r="S11" s="23"/>
      <c r="T11" s="23"/>
      <c r="U11" s="23"/>
      <c r="V11" s="23"/>
      <c r="W11" s="23">
        <v>509970533</v>
      </c>
      <c r="X11" s="23">
        <v>275835350</v>
      </c>
      <c r="Y11" s="23">
        <v>234135183</v>
      </c>
      <c r="Z11" s="24">
        <v>84.88</v>
      </c>
      <c r="AA11" s="25">
        <v>258567807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-23175168213</v>
      </c>
      <c r="D14" s="21"/>
      <c r="E14" s="22">
        <v>-24550778913</v>
      </c>
      <c r="F14" s="23">
        <v>-24337640825</v>
      </c>
      <c r="G14" s="23">
        <v>-5830372567</v>
      </c>
      <c r="H14" s="23">
        <v>-2162290093</v>
      </c>
      <c r="I14" s="23">
        <v>-2180515162</v>
      </c>
      <c r="J14" s="23">
        <v>-10173177822</v>
      </c>
      <c r="K14" s="23">
        <v>-1661191468</v>
      </c>
      <c r="L14" s="23">
        <v>-2039651836</v>
      </c>
      <c r="M14" s="23">
        <v>-2136744779</v>
      </c>
      <c r="N14" s="23">
        <v>-5837588083</v>
      </c>
      <c r="O14" s="23">
        <v>-930399639</v>
      </c>
      <c r="P14" s="23">
        <v>-1783707175</v>
      </c>
      <c r="Q14" s="23">
        <v>-2239707881</v>
      </c>
      <c r="R14" s="23">
        <v>-4953814695</v>
      </c>
      <c r="S14" s="23"/>
      <c r="T14" s="23"/>
      <c r="U14" s="23"/>
      <c r="V14" s="23"/>
      <c r="W14" s="23">
        <v>-20964580600</v>
      </c>
      <c r="X14" s="23">
        <v>-17947425734</v>
      </c>
      <c r="Y14" s="23">
        <v>-3017154866</v>
      </c>
      <c r="Z14" s="24">
        <v>16.81</v>
      </c>
      <c r="AA14" s="25">
        <v>-24337640825</v>
      </c>
    </row>
    <row r="15" spans="1:27" ht="12.75">
      <c r="A15" s="26" t="s">
        <v>42</v>
      </c>
      <c r="B15" s="20"/>
      <c r="C15" s="21">
        <v>-1137968467</v>
      </c>
      <c r="D15" s="21"/>
      <c r="E15" s="22">
        <v>-1057998985</v>
      </c>
      <c r="F15" s="23">
        <v>-1284416392</v>
      </c>
      <c r="G15" s="23">
        <v>-627710</v>
      </c>
      <c r="H15" s="23">
        <v>-12312378</v>
      </c>
      <c r="I15" s="23">
        <v>-111145828</v>
      </c>
      <c r="J15" s="23">
        <v>-124085916</v>
      </c>
      <c r="K15" s="23">
        <v>-69492621</v>
      </c>
      <c r="L15" s="23">
        <v>-12613083</v>
      </c>
      <c r="M15" s="23">
        <v>-347482082</v>
      </c>
      <c r="N15" s="23">
        <v>-429587786</v>
      </c>
      <c r="O15" s="23">
        <v>-56245103</v>
      </c>
      <c r="P15" s="23">
        <v>-11499875</v>
      </c>
      <c r="Q15" s="23">
        <v>-113687543</v>
      </c>
      <c r="R15" s="23">
        <v>-181432521</v>
      </c>
      <c r="S15" s="23"/>
      <c r="T15" s="23"/>
      <c r="U15" s="23"/>
      <c r="V15" s="23"/>
      <c r="W15" s="23">
        <v>-735106223</v>
      </c>
      <c r="X15" s="23">
        <v>-919021888</v>
      </c>
      <c r="Y15" s="23">
        <v>183915665</v>
      </c>
      <c r="Z15" s="24">
        <v>-20.01</v>
      </c>
      <c r="AA15" s="25">
        <v>-1284416392</v>
      </c>
    </row>
    <row r="16" spans="1:27" ht="12.75">
      <c r="A16" s="26" t="s">
        <v>43</v>
      </c>
      <c r="B16" s="20"/>
      <c r="C16" s="21"/>
      <c r="D16" s="21"/>
      <c r="E16" s="22">
        <v>-288054588</v>
      </c>
      <c r="F16" s="23">
        <v>-282780484</v>
      </c>
      <c r="G16" s="23">
        <v>-22598883</v>
      </c>
      <c r="H16" s="23">
        <v>-279599341</v>
      </c>
      <c r="I16" s="23">
        <v>-13245884</v>
      </c>
      <c r="J16" s="23">
        <v>-315444108</v>
      </c>
      <c r="K16" s="23">
        <v>-4986038</v>
      </c>
      <c r="L16" s="23">
        <v>-35647790</v>
      </c>
      <c r="M16" s="23">
        <v>-2541895</v>
      </c>
      <c r="N16" s="23">
        <v>-43175723</v>
      </c>
      <c r="O16" s="23">
        <v>-39962476</v>
      </c>
      <c r="P16" s="23">
        <v>-3209390</v>
      </c>
      <c r="Q16" s="23">
        <v>-12041870</v>
      </c>
      <c r="R16" s="23">
        <v>-55213736</v>
      </c>
      <c r="S16" s="23"/>
      <c r="T16" s="23"/>
      <c r="U16" s="23"/>
      <c r="V16" s="23"/>
      <c r="W16" s="23">
        <v>-413833567</v>
      </c>
      <c r="X16" s="23">
        <v>-62104955</v>
      </c>
      <c r="Y16" s="23">
        <v>-351728612</v>
      </c>
      <c r="Z16" s="24">
        <v>566.35</v>
      </c>
      <c r="AA16" s="25">
        <v>-282780484</v>
      </c>
    </row>
    <row r="17" spans="1:27" ht="12.75">
      <c r="A17" s="27" t="s">
        <v>44</v>
      </c>
      <c r="B17" s="28"/>
      <c r="C17" s="29">
        <f aca="true" t="shared" si="0" ref="C17:Y17">SUM(C6:C16)</f>
        <v>3175967935</v>
      </c>
      <c r="D17" s="29">
        <f>SUM(D6:D16)</f>
        <v>0</v>
      </c>
      <c r="E17" s="30">
        <f t="shared" si="0"/>
        <v>5692611549</v>
      </c>
      <c r="F17" s="31">
        <f t="shared" si="0"/>
        <v>4234229704</v>
      </c>
      <c r="G17" s="31">
        <f t="shared" si="0"/>
        <v>-1623675843</v>
      </c>
      <c r="H17" s="31">
        <f t="shared" si="0"/>
        <v>280892117</v>
      </c>
      <c r="I17" s="31">
        <f t="shared" si="0"/>
        <v>-179042172</v>
      </c>
      <c r="J17" s="31">
        <f t="shared" si="0"/>
        <v>-1521825898</v>
      </c>
      <c r="K17" s="31">
        <f t="shared" si="0"/>
        <v>277707504</v>
      </c>
      <c r="L17" s="31">
        <f t="shared" si="0"/>
        <v>490064628</v>
      </c>
      <c r="M17" s="31">
        <f t="shared" si="0"/>
        <v>570214998</v>
      </c>
      <c r="N17" s="31">
        <f t="shared" si="0"/>
        <v>1337987130</v>
      </c>
      <c r="O17" s="31">
        <f t="shared" si="0"/>
        <v>490172547</v>
      </c>
      <c r="P17" s="31">
        <f t="shared" si="0"/>
        <v>803812436</v>
      </c>
      <c r="Q17" s="31">
        <f t="shared" si="0"/>
        <v>1172777705</v>
      </c>
      <c r="R17" s="31">
        <f t="shared" si="0"/>
        <v>2466762688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2282923920</v>
      </c>
      <c r="X17" s="31">
        <f t="shared" si="0"/>
        <v>5268925929</v>
      </c>
      <c r="Y17" s="31">
        <f t="shared" si="0"/>
        <v>-2986002009</v>
      </c>
      <c r="Z17" s="32">
        <f>+IF(X17&lt;&gt;0,+(Y17/X17)*100,0)</f>
        <v>-56.67192990064902</v>
      </c>
      <c r="AA17" s="33">
        <f>SUM(AA6:AA16)</f>
        <v>4234229704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592462061</v>
      </c>
      <c r="D21" s="21"/>
      <c r="E21" s="22"/>
      <c r="F21" s="23"/>
      <c r="G21" s="40">
        <v>8234450</v>
      </c>
      <c r="H21" s="40">
        <v>9327459</v>
      </c>
      <c r="I21" s="40">
        <v>11529079</v>
      </c>
      <c r="J21" s="23">
        <v>29090988</v>
      </c>
      <c r="K21" s="40">
        <v>11689167</v>
      </c>
      <c r="L21" s="40">
        <v>51610387</v>
      </c>
      <c r="M21" s="23">
        <v>-3942769</v>
      </c>
      <c r="N21" s="40">
        <v>59356785</v>
      </c>
      <c r="O21" s="40">
        <v>17016283</v>
      </c>
      <c r="P21" s="40">
        <v>11279648</v>
      </c>
      <c r="Q21" s="23">
        <v>10110992</v>
      </c>
      <c r="R21" s="40">
        <v>38406923</v>
      </c>
      <c r="S21" s="40"/>
      <c r="T21" s="23"/>
      <c r="U21" s="40"/>
      <c r="V21" s="40"/>
      <c r="W21" s="40">
        <v>126854696</v>
      </c>
      <c r="X21" s="23"/>
      <c r="Y21" s="40">
        <v>126854696</v>
      </c>
      <c r="Z21" s="41"/>
      <c r="AA21" s="42"/>
    </row>
    <row r="22" spans="1:27" ht="12.75">
      <c r="A22" s="26" t="s">
        <v>47</v>
      </c>
      <c r="B22" s="20"/>
      <c r="C22" s="21">
        <v>-66503418</v>
      </c>
      <c r="D22" s="21"/>
      <c r="E22" s="43">
        <v>-241572240</v>
      </c>
      <c r="F22" s="40">
        <v>-27789708</v>
      </c>
      <c r="G22" s="23">
        <v>942263285</v>
      </c>
      <c r="H22" s="23">
        <v>-281663101</v>
      </c>
      <c r="I22" s="23">
        <v>-145660545</v>
      </c>
      <c r="J22" s="23">
        <v>514939639</v>
      </c>
      <c r="K22" s="23">
        <v>42052995</v>
      </c>
      <c r="L22" s="23">
        <v>-115177610</v>
      </c>
      <c r="M22" s="40">
        <v>1081402</v>
      </c>
      <c r="N22" s="23">
        <v>-72043213</v>
      </c>
      <c r="O22" s="23">
        <v>-87737998</v>
      </c>
      <c r="P22" s="23">
        <v>-107434232</v>
      </c>
      <c r="Q22" s="23">
        <v>-150177014</v>
      </c>
      <c r="R22" s="23">
        <v>-345349244</v>
      </c>
      <c r="S22" s="23"/>
      <c r="T22" s="40"/>
      <c r="U22" s="23"/>
      <c r="V22" s="23"/>
      <c r="W22" s="23">
        <v>97547182</v>
      </c>
      <c r="X22" s="23">
        <v>-20842281</v>
      </c>
      <c r="Y22" s="23">
        <v>118389463</v>
      </c>
      <c r="Z22" s="24">
        <v>-568.03</v>
      </c>
      <c r="AA22" s="25">
        <v>-27789708</v>
      </c>
    </row>
    <row r="23" spans="1:27" ht="12.75">
      <c r="A23" s="26" t="s">
        <v>48</v>
      </c>
      <c r="B23" s="20"/>
      <c r="C23" s="44">
        <v>140433054</v>
      </c>
      <c r="D23" s="44"/>
      <c r="E23" s="22">
        <v>2758711</v>
      </c>
      <c r="F23" s="23">
        <v>10690044</v>
      </c>
      <c r="G23" s="40">
        <v>664900239</v>
      </c>
      <c r="H23" s="40">
        <v>-12632552</v>
      </c>
      <c r="I23" s="40">
        <v>-28632960</v>
      </c>
      <c r="J23" s="23">
        <v>623634727</v>
      </c>
      <c r="K23" s="40">
        <v>12739568</v>
      </c>
      <c r="L23" s="40">
        <v>-160864643</v>
      </c>
      <c r="M23" s="23">
        <v>-97550784</v>
      </c>
      <c r="N23" s="40">
        <v>-245675859</v>
      </c>
      <c r="O23" s="40">
        <v>-92172396</v>
      </c>
      <c r="P23" s="40">
        <v>-12932919</v>
      </c>
      <c r="Q23" s="23">
        <v>59550757</v>
      </c>
      <c r="R23" s="40">
        <v>-45554558</v>
      </c>
      <c r="S23" s="40"/>
      <c r="T23" s="23"/>
      <c r="U23" s="40"/>
      <c r="V23" s="40"/>
      <c r="W23" s="40">
        <v>332404310</v>
      </c>
      <c r="X23" s="23">
        <v>8017533</v>
      </c>
      <c r="Y23" s="40">
        <v>324386777</v>
      </c>
      <c r="Z23" s="41">
        <v>4045.97</v>
      </c>
      <c r="AA23" s="42">
        <v>10690044</v>
      </c>
    </row>
    <row r="24" spans="1:27" ht="12.75">
      <c r="A24" s="26" t="s">
        <v>49</v>
      </c>
      <c r="B24" s="20"/>
      <c r="C24" s="21">
        <v>5096572</v>
      </c>
      <c r="D24" s="21"/>
      <c r="E24" s="22">
        <v>-302990864</v>
      </c>
      <c r="F24" s="23">
        <v>-313142184</v>
      </c>
      <c r="G24" s="23">
        <v>165520</v>
      </c>
      <c r="H24" s="23">
        <v>-771951</v>
      </c>
      <c r="I24" s="23">
        <v>32065</v>
      </c>
      <c r="J24" s="23">
        <v>-574366</v>
      </c>
      <c r="K24" s="23">
        <v>1040530</v>
      </c>
      <c r="L24" s="23">
        <v>15363</v>
      </c>
      <c r="M24" s="23">
        <v>10071151</v>
      </c>
      <c r="N24" s="23">
        <v>11127044</v>
      </c>
      <c r="O24" s="23">
        <v>10797098</v>
      </c>
      <c r="P24" s="23">
        <v>-3569299</v>
      </c>
      <c r="Q24" s="23">
        <v>-7649416</v>
      </c>
      <c r="R24" s="23">
        <v>-421617</v>
      </c>
      <c r="S24" s="23"/>
      <c r="T24" s="23"/>
      <c r="U24" s="23"/>
      <c r="V24" s="23"/>
      <c r="W24" s="23">
        <v>10131061</v>
      </c>
      <c r="X24" s="23">
        <v>-234856638</v>
      </c>
      <c r="Y24" s="23">
        <v>244987699</v>
      </c>
      <c r="Z24" s="24">
        <v>-104.31</v>
      </c>
      <c r="AA24" s="25">
        <v>-313142184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-3968594186</v>
      </c>
      <c r="D26" s="21"/>
      <c r="E26" s="22">
        <v>-4339234426</v>
      </c>
      <c r="F26" s="23">
        <v>-3446948478</v>
      </c>
      <c r="G26" s="23">
        <v>-124340</v>
      </c>
      <c r="H26" s="23">
        <v>-128494433</v>
      </c>
      <c r="I26" s="23">
        <v>-152136025</v>
      </c>
      <c r="J26" s="23">
        <v>-280754798</v>
      </c>
      <c r="K26" s="23">
        <v>-352182162</v>
      </c>
      <c r="L26" s="23">
        <v>-286123056</v>
      </c>
      <c r="M26" s="23">
        <v>-249294131</v>
      </c>
      <c r="N26" s="23">
        <v>-887599349</v>
      </c>
      <c r="O26" s="23">
        <v>-155968539</v>
      </c>
      <c r="P26" s="23">
        <v>-167945209</v>
      </c>
      <c r="Q26" s="23">
        <v>-224096409</v>
      </c>
      <c r="R26" s="23">
        <v>-548010157</v>
      </c>
      <c r="S26" s="23"/>
      <c r="T26" s="23"/>
      <c r="U26" s="23"/>
      <c r="V26" s="23"/>
      <c r="W26" s="23">
        <v>-1716364304</v>
      </c>
      <c r="X26" s="23">
        <v>-2031640792</v>
      </c>
      <c r="Y26" s="23">
        <v>315276488</v>
      </c>
      <c r="Z26" s="24">
        <v>-15.52</v>
      </c>
      <c r="AA26" s="25">
        <v>-3446948478</v>
      </c>
    </row>
    <row r="27" spans="1:27" ht="12.75">
      <c r="A27" s="27" t="s">
        <v>51</v>
      </c>
      <c r="B27" s="28"/>
      <c r="C27" s="29">
        <f aca="true" t="shared" si="1" ref="C27:Y27">SUM(C21:C26)</f>
        <v>-3297105917</v>
      </c>
      <c r="D27" s="29">
        <f>SUM(D21:D26)</f>
        <v>0</v>
      </c>
      <c r="E27" s="30">
        <f t="shared" si="1"/>
        <v>-4881038819</v>
      </c>
      <c r="F27" s="31">
        <f t="shared" si="1"/>
        <v>-3777190326</v>
      </c>
      <c r="G27" s="31">
        <f t="shared" si="1"/>
        <v>1615439154</v>
      </c>
      <c r="H27" s="31">
        <f t="shared" si="1"/>
        <v>-414234578</v>
      </c>
      <c r="I27" s="31">
        <f t="shared" si="1"/>
        <v>-314868386</v>
      </c>
      <c r="J27" s="31">
        <f t="shared" si="1"/>
        <v>886336190</v>
      </c>
      <c r="K27" s="31">
        <f t="shared" si="1"/>
        <v>-284659902</v>
      </c>
      <c r="L27" s="31">
        <f t="shared" si="1"/>
        <v>-510539559</v>
      </c>
      <c r="M27" s="31">
        <f t="shared" si="1"/>
        <v>-339635131</v>
      </c>
      <c r="N27" s="31">
        <f t="shared" si="1"/>
        <v>-1134834592</v>
      </c>
      <c r="O27" s="31">
        <f t="shared" si="1"/>
        <v>-308065552</v>
      </c>
      <c r="P27" s="31">
        <f t="shared" si="1"/>
        <v>-280602011</v>
      </c>
      <c r="Q27" s="31">
        <f t="shared" si="1"/>
        <v>-312261090</v>
      </c>
      <c r="R27" s="31">
        <f t="shared" si="1"/>
        <v>-900928653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-1149427055</v>
      </c>
      <c r="X27" s="31">
        <f t="shared" si="1"/>
        <v>-2279322178</v>
      </c>
      <c r="Y27" s="31">
        <f t="shared" si="1"/>
        <v>1129895123</v>
      </c>
      <c r="Z27" s="32">
        <f>+IF(X27&lt;&gt;0,+(Y27/X27)*100,0)</f>
        <v>-49.57154078110321</v>
      </c>
      <c r="AA27" s="33">
        <f>SUM(AA21:AA26)</f>
        <v>-3777190326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>
        <v>160000000</v>
      </c>
      <c r="H31" s="23">
        <v>190000000</v>
      </c>
      <c r="I31" s="23">
        <v>605000000</v>
      </c>
      <c r="J31" s="23">
        <v>955000000</v>
      </c>
      <c r="K31" s="23">
        <v>25000000</v>
      </c>
      <c r="L31" s="23">
        <v>-60000000</v>
      </c>
      <c r="M31" s="23">
        <v>-20000000</v>
      </c>
      <c r="N31" s="23">
        <v>-55000000</v>
      </c>
      <c r="O31" s="23">
        <v>-100000000</v>
      </c>
      <c r="P31" s="23">
        <v>-460000000</v>
      </c>
      <c r="Q31" s="23"/>
      <c r="R31" s="23">
        <v>-560000000</v>
      </c>
      <c r="S31" s="23"/>
      <c r="T31" s="23"/>
      <c r="U31" s="23"/>
      <c r="V31" s="23"/>
      <c r="W31" s="23">
        <v>340000000</v>
      </c>
      <c r="X31" s="23"/>
      <c r="Y31" s="23">
        <v>340000000</v>
      </c>
      <c r="Z31" s="24"/>
      <c r="AA31" s="25"/>
    </row>
    <row r="32" spans="1:27" ht="12.75">
      <c r="A32" s="26" t="s">
        <v>54</v>
      </c>
      <c r="B32" s="20"/>
      <c r="C32" s="21">
        <v>1200000000</v>
      </c>
      <c r="D32" s="21"/>
      <c r="E32" s="22">
        <v>1000000000</v>
      </c>
      <c r="F32" s="23">
        <v>1000000000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>
        <v>402704216</v>
      </c>
      <c r="Y32" s="23">
        <v>-402704216</v>
      </c>
      <c r="Z32" s="24">
        <v>-100</v>
      </c>
      <c r="AA32" s="25">
        <v>1000000000</v>
      </c>
    </row>
    <row r="33" spans="1:27" ht="12.75">
      <c r="A33" s="26" t="s">
        <v>55</v>
      </c>
      <c r="B33" s="20"/>
      <c r="C33" s="21">
        <v>24899810</v>
      </c>
      <c r="D33" s="21"/>
      <c r="E33" s="22">
        <v>7365698</v>
      </c>
      <c r="F33" s="23">
        <v>369562340</v>
      </c>
      <c r="G33" s="23">
        <v>2226779</v>
      </c>
      <c r="H33" s="40">
        <v>1642617</v>
      </c>
      <c r="I33" s="40">
        <v>1840277</v>
      </c>
      <c r="J33" s="40">
        <v>5709673</v>
      </c>
      <c r="K33" s="23">
        <v>5402004</v>
      </c>
      <c r="L33" s="23">
        <v>2195982</v>
      </c>
      <c r="M33" s="23">
        <v>1512685</v>
      </c>
      <c r="N33" s="23">
        <v>9110671</v>
      </c>
      <c r="O33" s="40">
        <v>282568</v>
      </c>
      <c r="P33" s="40">
        <v>448366</v>
      </c>
      <c r="Q33" s="40">
        <v>888687</v>
      </c>
      <c r="R33" s="23">
        <v>1619621</v>
      </c>
      <c r="S33" s="23"/>
      <c r="T33" s="23"/>
      <c r="U33" s="23"/>
      <c r="V33" s="40"/>
      <c r="W33" s="40">
        <v>16439965</v>
      </c>
      <c r="X33" s="40">
        <v>277155087</v>
      </c>
      <c r="Y33" s="23">
        <v>-260715122</v>
      </c>
      <c r="Z33" s="24">
        <v>-94.07</v>
      </c>
      <c r="AA33" s="25">
        <v>369562340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-518231162</v>
      </c>
      <c r="D35" s="21"/>
      <c r="E35" s="22">
        <v>-702082801</v>
      </c>
      <c r="F35" s="23">
        <v>-620959428</v>
      </c>
      <c r="G35" s="23">
        <v>-18932</v>
      </c>
      <c r="H35" s="23">
        <v>-18996</v>
      </c>
      <c r="I35" s="23">
        <v>-85494694</v>
      </c>
      <c r="J35" s="23">
        <v>-85532622</v>
      </c>
      <c r="K35" s="23"/>
      <c r="L35" s="23"/>
      <c r="M35" s="23">
        <v>-126149776</v>
      </c>
      <c r="N35" s="23">
        <v>-126149776</v>
      </c>
      <c r="O35" s="23">
        <v>-56644609</v>
      </c>
      <c r="P35" s="23"/>
      <c r="Q35" s="23">
        <v>-249081351</v>
      </c>
      <c r="R35" s="23">
        <v>-305725960</v>
      </c>
      <c r="S35" s="23"/>
      <c r="T35" s="23"/>
      <c r="U35" s="23"/>
      <c r="V35" s="23"/>
      <c r="W35" s="23">
        <v>-517408358</v>
      </c>
      <c r="X35" s="23">
        <v>-465719571</v>
      </c>
      <c r="Y35" s="23">
        <v>-51688787</v>
      </c>
      <c r="Z35" s="24">
        <v>11.1</v>
      </c>
      <c r="AA35" s="25">
        <v>-620959428</v>
      </c>
    </row>
    <row r="36" spans="1:27" ht="12.75">
      <c r="A36" s="27" t="s">
        <v>57</v>
      </c>
      <c r="B36" s="28"/>
      <c r="C36" s="29">
        <f aca="true" t="shared" si="2" ref="C36:Y36">SUM(C31:C35)</f>
        <v>706668648</v>
      </c>
      <c r="D36" s="29">
        <f>SUM(D31:D35)</f>
        <v>0</v>
      </c>
      <c r="E36" s="30">
        <f t="shared" si="2"/>
        <v>305282897</v>
      </c>
      <c r="F36" s="31">
        <f t="shared" si="2"/>
        <v>748602912</v>
      </c>
      <c r="G36" s="31">
        <f t="shared" si="2"/>
        <v>162207847</v>
      </c>
      <c r="H36" s="31">
        <f t="shared" si="2"/>
        <v>191623621</v>
      </c>
      <c r="I36" s="31">
        <f t="shared" si="2"/>
        <v>521345583</v>
      </c>
      <c r="J36" s="31">
        <f t="shared" si="2"/>
        <v>875177051</v>
      </c>
      <c r="K36" s="31">
        <f t="shared" si="2"/>
        <v>30402004</v>
      </c>
      <c r="L36" s="31">
        <f t="shared" si="2"/>
        <v>-57804018</v>
      </c>
      <c r="M36" s="31">
        <f t="shared" si="2"/>
        <v>-144637091</v>
      </c>
      <c r="N36" s="31">
        <f t="shared" si="2"/>
        <v>-172039105</v>
      </c>
      <c r="O36" s="31">
        <f t="shared" si="2"/>
        <v>-156362041</v>
      </c>
      <c r="P36" s="31">
        <f t="shared" si="2"/>
        <v>-459551634</v>
      </c>
      <c r="Q36" s="31">
        <f t="shared" si="2"/>
        <v>-248192664</v>
      </c>
      <c r="R36" s="31">
        <f t="shared" si="2"/>
        <v>-864106339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-160968393</v>
      </c>
      <c r="X36" s="31">
        <f t="shared" si="2"/>
        <v>214139732</v>
      </c>
      <c r="Y36" s="31">
        <f t="shared" si="2"/>
        <v>-375108125</v>
      </c>
      <c r="Z36" s="32">
        <f>+IF(X36&lt;&gt;0,+(Y36/X36)*100,0)</f>
        <v>-175.1697928715069</v>
      </c>
      <c r="AA36" s="33">
        <f>SUM(AA31:AA35)</f>
        <v>748602912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585530666</v>
      </c>
      <c r="D38" s="35">
        <f>+D17+D27+D36</f>
        <v>0</v>
      </c>
      <c r="E38" s="36">
        <f t="shared" si="3"/>
        <v>1116855627</v>
      </c>
      <c r="F38" s="37">
        <f t="shared" si="3"/>
        <v>1205642290</v>
      </c>
      <c r="G38" s="37">
        <f t="shared" si="3"/>
        <v>153971158</v>
      </c>
      <c r="H38" s="37">
        <f t="shared" si="3"/>
        <v>58281160</v>
      </c>
      <c r="I38" s="37">
        <f t="shared" si="3"/>
        <v>27435025</v>
      </c>
      <c r="J38" s="37">
        <f t="shared" si="3"/>
        <v>239687343</v>
      </c>
      <c r="K38" s="37">
        <f t="shared" si="3"/>
        <v>23449606</v>
      </c>
      <c r="L38" s="37">
        <f t="shared" si="3"/>
        <v>-78278949</v>
      </c>
      <c r="M38" s="37">
        <f t="shared" si="3"/>
        <v>85942776</v>
      </c>
      <c r="N38" s="37">
        <f t="shared" si="3"/>
        <v>31113433</v>
      </c>
      <c r="O38" s="37">
        <f t="shared" si="3"/>
        <v>25744954</v>
      </c>
      <c r="P38" s="37">
        <f t="shared" si="3"/>
        <v>63658791</v>
      </c>
      <c r="Q38" s="37">
        <f t="shared" si="3"/>
        <v>612323951</v>
      </c>
      <c r="R38" s="37">
        <f t="shared" si="3"/>
        <v>701727696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972528472</v>
      </c>
      <c r="X38" s="37">
        <f t="shared" si="3"/>
        <v>3203743483</v>
      </c>
      <c r="Y38" s="37">
        <f t="shared" si="3"/>
        <v>-2231215011</v>
      </c>
      <c r="Z38" s="38">
        <f>+IF(X38&lt;&gt;0,+(Y38/X38)*100,0)</f>
        <v>-69.64399686927119</v>
      </c>
      <c r="AA38" s="39">
        <f>+AA17+AA27+AA36</f>
        <v>1205642290</v>
      </c>
    </row>
    <row r="39" spans="1:27" ht="12.75">
      <c r="A39" s="26" t="s">
        <v>59</v>
      </c>
      <c r="B39" s="20"/>
      <c r="C39" s="35">
        <v>600518420</v>
      </c>
      <c r="D39" s="35"/>
      <c r="E39" s="36">
        <v>2012796013</v>
      </c>
      <c r="F39" s="37">
        <v>1178005455</v>
      </c>
      <c r="G39" s="37">
        <v>1186049086</v>
      </c>
      <c r="H39" s="37">
        <v>1340020244</v>
      </c>
      <c r="I39" s="37">
        <v>1398301404</v>
      </c>
      <c r="J39" s="37">
        <v>1186049086</v>
      </c>
      <c r="K39" s="37">
        <v>1425736429</v>
      </c>
      <c r="L39" s="37">
        <v>1449186035</v>
      </c>
      <c r="M39" s="37">
        <v>1370907086</v>
      </c>
      <c r="N39" s="37">
        <v>1425736429</v>
      </c>
      <c r="O39" s="37">
        <v>1456849862</v>
      </c>
      <c r="P39" s="37">
        <v>1482594816</v>
      </c>
      <c r="Q39" s="37">
        <v>1546253607</v>
      </c>
      <c r="R39" s="37">
        <v>1456849862</v>
      </c>
      <c r="S39" s="37"/>
      <c r="T39" s="37"/>
      <c r="U39" s="37"/>
      <c r="V39" s="37"/>
      <c r="W39" s="37">
        <v>1186049086</v>
      </c>
      <c r="X39" s="37">
        <v>1178005455</v>
      </c>
      <c r="Y39" s="37">
        <v>8043631</v>
      </c>
      <c r="Z39" s="38">
        <v>0.68</v>
      </c>
      <c r="AA39" s="39">
        <v>1178005455</v>
      </c>
    </row>
    <row r="40" spans="1:27" ht="12.75">
      <c r="A40" s="45" t="s">
        <v>60</v>
      </c>
      <c r="B40" s="46"/>
      <c r="C40" s="47">
        <v>1186049086</v>
      </c>
      <c r="D40" s="47"/>
      <c r="E40" s="48">
        <v>3129651640</v>
      </c>
      <c r="F40" s="49">
        <v>2383647745</v>
      </c>
      <c r="G40" s="49">
        <v>1340020244</v>
      </c>
      <c r="H40" s="49">
        <v>1398301404</v>
      </c>
      <c r="I40" s="49">
        <v>1425736429</v>
      </c>
      <c r="J40" s="49">
        <v>1425736429</v>
      </c>
      <c r="K40" s="49">
        <v>1449186035</v>
      </c>
      <c r="L40" s="49">
        <v>1370907086</v>
      </c>
      <c r="M40" s="49">
        <v>1456849862</v>
      </c>
      <c r="N40" s="49">
        <v>1456849862</v>
      </c>
      <c r="O40" s="49">
        <v>1482594816</v>
      </c>
      <c r="P40" s="49">
        <v>1546253607</v>
      </c>
      <c r="Q40" s="49">
        <v>2158577558</v>
      </c>
      <c r="R40" s="49">
        <v>2158577558</v>
      </c>
      <c r="S40" s="49"/>
      <c r="T40" s="49"/>
      <c r="U40" s="49"/>
      <c r="V40" s="49"/>
      <c r="W40" s="49">
        <v>2158577558</v>
      </c>
      <c r="X40" s="49">
        <v>4381748938</v>
      </c>
      <c r="Y40" s="49">
        <v>-2223171380</v>
      </c>
      <c r="Z40" s="50">
        <v>-50.74</v>
      </c>
      <c r="AA40" s="51">
        <v>2383647745</v>
      </c>
    </row>
    <row r="41" spans="1:27" ht="12.75">
      <c r="A41" s="52" t="s">
        <v>69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6332869000</v>
      </c>
      <c r="D6" s="21"/>
      <c r="E6" s="22">
        <v>6137543021</v>
      </c>
      <c r="F6" s="23">
        <v>6137543023</v>
      </c>
      <c r="G6" s="23">
        <v>155500823</v>
      </c>
      <c r="H6" s="23">
        <v>194800829</v>
      </c>
      <c r="I6" s="23">
        <v>1247200348</v>
      </c>
      <c r="J6" s="23">
        <v>1597502000</v>
      </c>
      <c r="K6" s="23">
        <v>705619000</v>
      </c>
      <c r="L6" s="23">
        <v>575780000</v>
      </c>
      <c r="M6" s="23">
        <v>575780000</v>
      </c>
      <c r="N6" s="23">
        <v>1857179000</v>
      </c>
      <c r="O6" s="23">
        <v>579852115</v>
      </c>
      <c r="P6" s="23">
        <v>579828000</v>
      </c>
      <c r="Q6" s="23">
        <v>596393771</v>
      </c>
      <c r="R6" s="23">
        <v>1756073886</v>
      </c>
      <c r="S6" s="23"/>
      <c r="T6" s="23"/>
      <c r="U6" s="23"/>
      <c r="V6" s="23"/>
      <c r="W6" s="23">
        <v>5210754886</v>
      </c>
      <c r="X6" s="23">
        <v>4672809465</v>
      </c>
      <c r="Y6" s="23">
        <v>537945421</v>
      </c>
      <c r="Z6" s="24">
        <v>11.51</v>
      </c>
      <c r="AA6" s="25">
        <v>6137543023</v>
      </c>
    </row>
    <row r="7" spans="1:27" ht="12.75">
      <c r="A7" s="26" t="s">
        <v>34</v>
      </c>
      <c r="B7" s="20"/>
      <c r="C7" s="21">
        <v>15597272000</v>
      </c>
      <c r="D7" s="21"/>
      <c r="E7" s="22">
        <v>16724943181</v>
      </c>
      <c r="F7" s="23">
        <v>16724943184</v>
      </c>
      <c r="G7" s="23">
        <v>451836994</v>
      </c>
      <c r="H7" s="23">
        <v>597078586</v>
      </c>
      <c r="I7" s="23">
        <v>2050359725</v>
      </c>
      <c r="J7" s="23">
        <v>3099275305</v>
      </c>
      <c r="K7" s="23">
        <v>1557148000</v>
      </c>
      <c r="L7" s="23">
        <v>1500475000</v>
      </c>
      <c r="M7" s="23">
        <v>1356787000</v>
      </c>
      <c r="N7" s="23">
        <v>4414410000</v>
      </c>
      <c r="O7" s="23">
        <v>1428311582</v>
      </c>
      <c r="P7" s="23">
        <v>1512196000</v>
      </c>
      <c r="Q7" s="23">
        <v>1523041730</v>
      </c>
      <c r="R7" s="23">
        <v>4463549312</v>
      </c>
      <c r="S7" s="23"/>
      <c r="T7" s="23"/>
      <c r="U7" s="23"/>
      <c r="V7" s="23"/>
      <c r="W7" s="23">
        <v>11977234617</v>
      </c>
      <c r="X7" s="23">
        <v>12843781938</v>
      </c>
      <c r="Y7" s="23">
        <v>-866547321</v>
      </c>
      <c r="Z7" s="24">
        <v>-6.75</v>
      </c>
      <c r="AA7" s="25">
        <v>16724943184</v>
      </c>
    </row>
    <row r="8" spans="1:27" ht="12.75">
      <c r="A8" s="26" t="s">
        <v>35</v>
      </c>
      <c r="B8" s="20"/>
      <c r="C8" s="21">
        <v>1915893000</v>
      </c>
      <c r="D8" s="21"/>
      <c r="E8" s="22">
        <v>3348068552</v>
      </c>
      <c r="F8" s="23">
        <v>3420639555</v>
      </c>
      <c r="G8" s="23">
        <v>1755648</v>
      </c>
      <c r="H8" s="23">
        <v>1847440</v>
      </c>
      <c r="I8" s="23">
        <v>837771920</v>
      </c>
      <c r="J8" s="23">
        <v>841375008</v>
      </c>
      <c r="K8" s="23">
        <v>1869020</v>
      </c>
      <c r="L8" s="23">
        <v>1016138950</v>
      </c>
      <c r="M8" s="23">
        <v>1742237</v>
      </c>
      <c r="N8" s="23">
        <v>1019750207</v>
      </c>
      <c r="O8" s="23">
        <v>82105006</v>
      </c>
      <c r="P8" s="23">
        <v>52563890</v>
      </c>
      <c r="Q8" s="23">
        <v>797275417</v>
      </c>
      <c r="R8" s="23">
        <v>931944313</v>
      </c>
      <c r="S8" s="23"/>
      <c r="T8" s="23"/>
      <c r="U8" s="23"/>
      <c r="V8" s="23"/>
      <c r="W8" s="23">
        <v>2793069528</v>
      </c>
      <c r="X8" s="23">
        <v>2411155860</v>
      </c>
      <c r="Y8" s="23">
        <v>381913668</v>
      </c>
      <c r="Z8" s="24">
        <v>15.84</v>
      </c>
      <c r="AA8" s="25">
        <v>3420639555</v>
      </c>
    </row>
    <row r="9" spans="1:27" ht="12.75">
      <c r="A9" s="26" t="s">
        <v>36</v>
      </c>
      <c r="B9" s="20"/>
      <c r="C9" s="21">
        <v>2439256000</v>
      </c>
      <c r="D9" s="21"/>
      <c r="E9" s="22">
        <v>3063681521</v>
      </c>
      <c r="F9" s="23">
        <v>3074830820</v>
      </c>
      <c r="G9" s="23">
        <v>966408000</v>
      </c>
      <c r="H9" s="23">
        <v>729384000</v>
      </c>
      <c r="I9" s="23">
        <v>-715964000</v>
      </c>
      <c r="J9" s="23">
        <v>979828000</v>
      </c>
      <c r="K9" s="23"/>
      <c r="L9" s="23">
        <v>193661093</v>
      </c>
      <c r="M9" s="23">
        <v>721107020</v>
      </c>
      <c r="N9" s="23">
        <v>914768113</v>
      </c>
      <c r="O9" s="23">
        <v>1371694</v>
      </c>
      <c r="P9" s="23">
        <v>45631135</v>
      </c>
      <c r="Q9" s="23">
        <v>713225000</v>
      </c>
      <c r="R9" s="23">
        <v>760227829</v>
      </c>
      <c r="S9" s="23"/>
      <c r="T9" s="23"/>
      <c r="U9" s="23"/>
      <c r="V9" s="23"/>
      <c r="W9" s="23">
        <v>2654823942</v>
      </c>
      <c r="X9" s="23">
        <v>2842297556</v>
      </c>
      <c r="Y9" s="23">
        <v>-187473614</v>
      </c>
      <c r="Z9" s="24">
        <v>-6.6</v>
      </c>
      <c r="AA9" s="25">
        <v>3074830820</v>
      </c>
    </row>
    <row r="10" spans="1:27" ht="12.75">
      <c r="A10" s="26" t="s">
        <v>37</v>
      </c>
      <c r="B10" s="20"/>
      <c r="C10" s="21">
        <v>3331031000</v>
      </c>
      <c r="D10" s="21"/>
      <c r="E10" s="22">
        <v>3689847825</v>
      </c>
      <c r="F10" s="23">
        <v>3739615425</v>
      </c>
      <c r="G10" s="23">
        <v>752422000</v>
      </c>
      <c r="H10" s="23">
        <v>169558622</v>
      </c>
      <c r="I10" s="23">
        <v>83297703</v>
      </c>
      <c r="J10" s="23">
        <v>1005278325</v>
      </c>
      <c r="K10" s="23"/>
      <c r="L10" s="23">
        <v>500069000</v>
      </c>
      <c r="M10" s="23"/>
      <c r="N10" s="23">
        <v>500069000</v>
      </c>
      <c r="O10" s="23">
        <v>308531055</v>
      </c>
      <c r="P10" s="23">
        <v>84650081</v>
      </c>
      <c r="Q10" s="23">
        <v>305359421</v>
      </c>
      <c r="R10" s="23">
        <v>698540557</v>
      </c>
      <c r="S10" s="23"/>
      <c r="T10" s="23"/>
      <c r="U10" s="23"/>
      <c r="V10" s="23"/>
      <c r="W10" s="23">
        <v>2203887882</v>
      </c>
      <c r="X10" s="23">
        <v>2381456440</v>
      </c>
      <c r="Y10" s="23">
        <v>-177568558</v>
      </c>
      <c r="Z10" s="24">
        <v>-7.46</v>
      </c>
      <c r="AA10" s="25">
        <v>3739615425</v>
      </c>
    </row>
    <row r="11" spans="1:27" ht="12.75">
      <c r="A11" s="26" t="s">
        <v>38</v>
      </c>
      <c r="B11" s="20"/>
      <c r="C11" s="21">
        <v>787285000</v>
      </c>
      <c r="D11" s="21"/>
      <c r="E11" s="22">
        <v>969348752</v>
      </c>
      <c r="F11" s="23">
        <v>988586196</v>
      </c>
      <c r="G11" s="23">
        <v>76324316</v>
      </c>
      <c r="H11" s="23">
        <v>94462397</v>
      </c>
      <c r="I11" s="23">
        <v>35630287</v>
      </c>
      <c r="J11" s="23">
        <v>206417000</v>
      </c>
      <c r="K11" s="23">
        <v>62910676</v>
      </c>
      <c r="L11" s="23">
        <v>107497780</v>
      </c>
      <c r="M11" s="23">
        <v>38052908</v>
      </c>
      <c r="N11" s="23">
        <v>208461364</v>
      </c>
      <c r="O11" s="23">
        <v>57089595</v>
      </c>
      <c r="P11" s="23">
        <v>77025513</v>
      </c>
      <c r="Q11" s="23">
        <v>396608700</v>
      </c>
      <c r="R11" s="23">
        <v>530723808</v>
      </c>
      <c r="S11" s="23"/>
      <c r="T11" s="23"/>
      <c r="U11" s="23"/>
      <c r="V11" s="23"/>
      <c r="W11" s="23">
        <v>945602172</v>
      </c>
      <c r="X11" s="23">
        <v>486446285</v>
      </c>
      <c r="Y11" s="23">
        <v>459155887</v>
      </c>
      <c r="Z11" s="24">
        <v>94.39</v>
      </c>
      <c r="AA11" s="25">
        <v>988586196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-22188607000</v>
      </c>
      <c r="D14" s="21"/>
      <c r="E14" s="22">
        <v>-26382679158</v>
      </c>
      <c r="F14" s="23">
        <v>-26891225106</v>
      </c>
      <c r="G14" s="23">
        <v>-2189676340</v>
      </c>
      <c r="H14" s="23">
        <v>-2224165202</v>
      </c>
      <c r="I14" s="23">
        <v>-2897506669</v>
      </c>
      <c r="J14" s="23">
        <v>-7311348211</v>
      </c>
      <c r="K14" s="23">
        <v>-2179457666</v>
      </c>
      <c r="L14" s="23">
        <v>-2670233409</v>
      </c>
      <c r="M14" s="23">
        <v>-2314721877</v>
      </c>
      <c r="N14" s="23">
        <v>-7164412952</v>
      </c>
      <c r="O14" s="23">
        <v>-2435500406</v>
      </c>
      <c r="P14" s="23">
        <v>-2785848813</v>
      </c>
      <c r="Q14" s="23">
        <v>-2129528821</v>
      </c>
      <c r="R14" s="23">
        <v>-7350878040</v>
      </c>
      <c r="S14" s="23"/>
      <c r="T14" s="23"/>
      <c r="U14" s="23"/>
      <c r="V14" s="23"/>
      <c r="W14" s="23">
        <v>-21826639203</v>
      </c>
      <c r="X14" s="23">
        <v>-18254930490</v>
      </c>
      <c r="Y14" s="23">
        <v>-3571708713</v>
      </c>
      <c r="Z14" s="24">
        <v>19.57</v>
      </c>
      <c r="AA14" s="25">
        <v>-26891225106</v>
      </c>
    </row>
    <row r="15" spans="1:27" ht="12.75">
      <c r="A15" s="26" t="s">
        <v>42</v>
      </c>
      <c r="B15" s="20"/>
      <c r="C15" s="21">
        <v>-968805000</v>
      </c>
      <c r="D15" s="21"/>
      <c r="E15" s="22">
        <v>-1421708992</v>
      </c>
      <c r="F15" s="23">
        <v>-1424294097</v>
      </c>
      <c r="G15" s="23"/>
      <c r="H15" s="23">
        <v>-4749005</v>
      </c>
      <c r="I15" s="23">
        <v>-54339080</v>
      </c>
      <c r="J15" s="23">
        <v>-59088085</v>
      </c>
      <c r="K15" s="23"/>
      <c r="L15" s="23">
        <v>-3145110</v>
      </c>
      <c r="M15" s="23">
        <v>-261929002</v>
      </c>
      <c r="N15" s="23">
        <v>-265074112</v>
      </c>
      <c r="O15" s="23">
        <v>-128816922</v>
      </c>
      <c r="P15" s="23">
        <v>-2432926</v>
      </c>
      <c r="Q15" s="23">
        <v>-337205955</v>
      </c>
      <c r="R15" s="23">
        <v>-468455803</v>
      </c>
      <c r="S15" s="23"/>
      <c r="T15" s="23"/>
      <c r="U15" s="23"/>
      <c r="V15" s="23"/>
      <c r="W15" s="23">
        <v>-792618000</v>
      </c>
      <c r="X15" s="23">
        <v>-488730644</v>
      </c>
      <c r="Y15" s="23">
        <v>-303887356</v>
      </c>
      <c r="Z15" s="24">
        <v>62.18</v>
      </c>
      <c r="AA15" s="25">
        <v>-1424294097</v>
      </c>
    </row>
    <row r="16" spans="1:27" ht="12.75">
      <c r="A16" s="26" t="s">
        <v>43</v>
      </c>
      <c r="B16" s="20"/>
      <c r="C16" s="21">
        <v>-208921000</v>
      </c>
      <c r="D16" s="21"/>
      <c r="E16" s="22">
        <v>-216940399</v>
      </c>
      <c r="F16" s="23">
        <v>-213747798</v>
      </c>
      <c r="G16" s="23"/>
      <c r="H16" s="23"/>
      <c r="I16" s="23">
        <v>-51514000</v>
      </c>
      <c r="J16" s="23">
        <v>-51514000</v>
      </c>
      <c r="K16" s="23"/>
      <c r="L16" s="23"/>
      <c r="M16" s="23">
        <v>-66089000</v>
      </c>
      <c r="N16" s="23">
        <v>-66089000</v>
      </c>
      <c r="O16" s="23"/>
      <c r="P16" s="23"/>
      <c r="Q16" s="23">
        <v>-23838000</v>
      </c>
      <c r="R16" s="23">
        <v>-23838000</v>
      </c>
      <c r="S16" s="23"/>
      <c r="T16" s="23"/>
      <c r="U16" s="23"/>
      <c r="V16" s="23"/>
      <c r="W16" s="23">
        <v>-141441000</v>
      </c>
      <c r="X16" s="23">
        <v>-184060890</v>
      </c>
      <c r="Y16" s="23">
        <v>42619890</v>
      </c>
      <c r="Z16" s="24">
        <v>-23.16</v>
      </c>
      <c r="AA16" s="25">
        <v>-213747798</v>
      </c>
    </row>
    <row r="17" spans="1:27" ht="12.75">
      <c r="A17" s="27" t="s">
        <v>44</v>
      </c>
      <c r="B17" s="28"/>
      <c r="C17" s="29">
        <f aca="true" t="shared" si="0" ref="C17:Y17">SUM(C6:C16)</f>
        <v>7037273000</v>
      </c>
      <c r="D17" s="29">
        <f>SUM(D6:D16)</f>
        <v>0</v>
      </c>
      <c r="E17" s="30">
        <f t="shared" si="0"/>
        <v>5912104303</v>
      </c>
      <c r="F17" s="31">
        <f t="shared" si="0"/>
        <v>5556891202</v>
      </c>
      <c r="G17" s="31">
        <f t="shared" si="0"/>
        <v>214571441</v>
      </c>
      <c r="H17" s="31">
        <f t="shared" si="0"/>
        <v>-441782333</v>
      </c>
      <c r="I17" s="31">
        <f t="shared" si="0"/>
        <v>534936234</v>
      </c>
      <c r="J17" s="31">
        <f t="shared" si="0"/>
        <v>307725342</v>
      </c>
      <c r="K17" s="31">
        <f t="shared" si="0"/>
        <v>148089030</v>
      </c>
      <c r="L17" s="31">
        <f t="shared" si="0"/>
        <v>1220243304</v>
      </c>
      <c r="M17" s="31">
        <f t="shared" si="0"/>
        <v>50729286</v>
      </c>
      <c r="N17" s="31">
        <f t="shared" si="0"/>
        <v>1419061620</v>
      </c>
      <c r="O17" s="31">
        <f t="shared" si="0"/>
        <v>-107056281</v>
      </c>
      <c r="P17" s="31">
        <f t="shared" si="0"/>
        <v>-436387120</v>
      </c>
      <c r="Q17" s="31">
        <f t="shared" si="0"/>
        <v>1841331263</v>
      </c>
      <c r="R17" s="31">
        <f t="shared" si="0"/>
        <v>1297887862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3024674824</v>
      </c>
      <c r="X17" s="31">
        <f t="shared" si="0"/>
        <v>6710225520</v>
      </c>
      <c r="Y17" s="31">
        <f t="shared" si="0"/>
        <v>-3685550696</v>
      </c>
      <c r="Z17" s="32">
        <f>+IF(X17&lt;&gt;0,+(Y17/X17)*100,0)</f>
        <v>-54.92439389727098</v>
      </c>
      <c r="AA17" s="33">
        <f>SUM(AA6:AA16)</f>
        <v>5556891202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14543000</v>
      </c>
      <c r="D21" s="21"/>
      <c r="E21" s="22">
        <v>39357900</v>
      </c>
      <c r="F21" s="23">
        <v>39357900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>
        <v>-7573000</v>
      </c>
      <c r="R21" s="40">
        <v>-7573000</v>
      </c>
      <c r="S21" s="40"/>
      <c r="T21" s="23"/>
      <c r="U21" s="40"/>
      <c r="V21" s="40"/>
      <c r="W21" s="40">
        <v>-7573000</v>
      </c>
      <c r="X21" s="23">
        <v>1974</v>
      </c>
      <c r="Y21" s="40">
        <v>-7574974</v>
      </c>
      <c r="Z21" s="41">
        <v>-383737.28</v>
      </c>
      <c r="AA21" s="42">
        <v>39357900</v>
      </c>
    </row>
    <row r="22" spans="1:27" ht="12.75">
      <c r="A22" s="26" t="s">
        <v>47</v>
      </c>
      <c r="B22" s="20"/>
      <c r="C22" s="21"/>
      <c r="D22" s="21"/>
      <c r="E22" s="43">
        <v>-1724000</v>
      </c>
      <c r="F22" s="40">
        <v>-1499000</v>
      </c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>
        <v>-1499000</v>
      </c>
    </row>
    <row r="23" spans="1:27" ht="12.75">
      <c r="A23" s="26" t="s">
        <v>48</v>
      </c>
      <c r="B23" s="20"/>
      <c r="C23" s="44">
        <v>10318000</v>
      </c>
      <c r="D23" s="44"/>
      <c r="E23" s="22">
        <v>-7320000</v>
      </c>
      <c r="F23" s="23">
        <v>-7320000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-7320000</v>
      </c>
    </row>
    <row r="24" spans="1:27" ht="12.75">
      <c r="A24" s="26" t="s">
        <v>49</v>
      </c>
      <c r="B24" s="20"/>
      <c r="C24" s="21"/>
      <c r="D24" s="21"/>
      <c r="E24" s="22"/>
      <c r="F24" s="23"/>
      <c r="G24" s="23">
        <v>1040594473</v>
      </c>
      <c r="H24" s="23">
        <v>1005844070</v>
      </c>
      <c r="I24" s="23">
        <v>-2046438543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/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-4916410000</v>
      </c>
      <c r="D26" s="21"/>
      <c r="E26" s="22">
        <v>-6725067000</v>
      </c>
      <c r="F26" s="23">
        <v>-6693732000</v>
      </c>
      <c r="G26" s="23">
        <v>-472191258</v>
      </c>
      <c r="H26" s="23">
        <v>-472191258</v>
      </c>
      <c r="I26" s="23">
        <v>-472191258</v>
      </c>
      <c r="J26" s="23">
        <v>-1416573774</v>
      </c>
      <c r="K26" s="23">
        <v>-415189402</v>
      </c>
      <c r="L26" s="23">
        <v>-423200000</v>
      </c>
      <c r="M26" s="23">
        <v>-198330000</v>
      </c>
      <c r="N26" s="23">
        <v>-1036719402</v>
      </c>
      <c r="O26" s="23">
        <v>-218620000</v>
      </c>
      <c r="P26" s="23">
        <v>-376627028</v>
      </c>
      <c r="Q26" s="23">
        <v>-651598000</v>
      </c>
      <c r="R26" s="23">
        <v>-1246845028</v>
      </c>
      <c r="S26" s="23"/>
      <c r="T26" s="23"/>
      <c r="U26" s="23"/>
      <c r="V26" s="23"/>
      <c r="W26" s="23">
        <v>-3700138204</v>
      </c>
      <c r="X26" s="23">
        <v>-3732922102</v>
      </c>
      <c r="Y26" s="23">
        <v>32783898</v>
      </c>
      <c r="Z26" s="24">
        <v>-0.88</v>
      </c>
      <c r="AA26" s="25">
        <v>-6693732000</v>
      </c>
    </row>
    <row r="27" spans="1:27" ht="12.75">
      <c r="A27" s="27" t="s">
        <v>51</v>
      </c>
      <c r="B27" s="28"/>
      <c r="C27" s="29">
        <f aca="true" t="shared" si="1" ref="C27:Y27">SUM(C21:C26)</f>
        <v>-4891549000</v>
      </c>
      <c r="D27" s="29">
        <f>SUM(D21:D26)</f>
        <v>0</v>
      </c>
      <c r="E27" s="30">
        <f t="shared" si="1"/>
        <v>-6694753100</v>
      </c>
      <c r="F27" s="31">
        <f t="shared" si="1"/>
        <v>-6663193100</v>
      </c>
      <c r="G27" s="31">
        <f t="shared" si="1"/>
        <v>568403215</v>
      </c>
      <c r="H27" s="31">
        <f t="shared" si="1"/>
        <v>533652812</v>
      </c>
      <c r="I27" s="31">
        <f t="shared" si="1"/>
        <v>-2518629801</v>
      </c>
      <c r="J27" s="31">
        <f t="shared" si="1"/>
        <v>-1416573774</v>
      </c>
      <c r="K27" s="31">
        <f t="shared" si="1"/>
        <v>-415189402</v>
      </c>
      <c r="L27" s="31">
        <f t="shared" si="1"/>
        <v>-423200000</v>
      </c>
      <c r="M27" s="31">
        <f t="shared" si="1"/>
        <v>-198330000</v>
      </c>
      <c r="N27" s="31">
        <f t="shared" si="1"/>
        <v>-1036719402</v>
      </c>
      <c r="O27" s="31">
        <f t="shared" si="1"/>
        <v>-218620000</v>
      </c>
      <c r="P27" s="31">
        <f t="shared" si="1"/>
        <v>-376627028</v>
      </c>
      <c r="Q27" s="31">
        <f t="shared" si="1"/>
        <v>-659171000</v>
      </c>
      <c r="R27" s="31">
        <f t="shared" si="1"/>
        <v>-1254418028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-3707711204</v>
      </c>
      <c r="X27" s="31">
        <f t="shared" si="1"/>
        <v>-3732920128</v>
      </c>
      <c r="Y27" s="31">
        <f t="shared" si="1"/>
        <v>25208924</v>
      </c>
      <c r="Z27" s="32">
        <f>+IF(X27&lt;&gt;0,+(Y27/X27)*100,0)</f>
        <v>-0.6753137794433945</v>
      </c>
      <c r="AA27" s="33">
        <f>SUM(AA21:AA26)</f>
        <v>-6663193100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/>
      <c r="D32" s="21"/>
      <c r="E32" s="22">
        <v>1000000000</v>
      </c>
      <c r="F32" s="23">
        <v>1000000000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4"/>
      <c r="AA32" s="25">
        <v>1000000000</v>
      </c>
    </row>
    <row r="33" spans="1:27" ht="12.75">
      <c r="A33" s="26" t="s">
        <v>55</v>
      </c>
      <c r="B33" s="20"/>
      <c r="C33" s="21"/>
      <c r="D33" s="21"/>
      <c r="E33" s="22">
        <v>88904000</v>
      </c>
      <c r="F33" s="23">
        <v>88904000</v>
      </c>
      <c r="G33" s="23"/>
      <c r="H33" s="40"/>
      <c r="I33" s="40">
        <v>-6120000</v>
      </c>
      <c r="J33" s="40">
        <v>-6120000</v>
      </c>
      <c r="K33" s="23"/>
      <c r="L33" s="23"/>
      <c r="M33" s="23">
        <v>-14367000</v>
      </c>
      <c r="N33" s="23">
        <v>-14367000</v>
      </c>
      <c r="O33" s="40"/>
      <c r="P33" s="40"/>
      <c r="Q33" s="40">
        <v>224122000</v>
      </c>
      <c r="R33" s="23">
        <v>224122000</v>
      </c>
      <c r="S33" s="23"/>
      <c r="T33" s="23"/>
      <c r="U33" s="23"/>
      <c r="V33" s="40"/>
      <c r="W33" s="40">
        <v>203635000</v>
      </c>
      <c r="X33" s="40">
        <v>240430000</v>
      </c>
      <c r="Y33" s="23">
        <v>-36795000</v>
      </c>
      <c r="Z33" s="24">
        <v>-15.3</v>
      </c>
      <c r="AA33" s="25">
        <v>88904000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-1096160000</v>
      </c>
      <c r="D35" s="21"/>
      <c r="E35" s="22">
        <v>-1110477000</v>
      </c>
      <c r="F35" s="23">
        <v>-1110477000</v>
      </c>
      <c r="G35" s="23"/>
      <c r="H35" s="23">
        <v>-45908413</v>
      </c>
      <c r="I35" s="23">
        <v>-213817695</v>
      </c>
      <c r="J35" s="23">
        <v>-259726108</v>
      </c>
      <c r="K35" s="23"/>
      <c r="L35" s="23"/>
      <c r="M35" s="23">
        <v>-151140773</v>
      </c>
      <c r="N35" s="23">
        <v>-151140773</v>
      </c>
      <c r="O35" s="23">
        <v>-123257789</v>
      </c>
      <c r="P35" s="23">
        <v>-48224493</v>
      </c>
      <c r="Q35" s="23">
        <v>-224305999</v>
      </c>
      <c r="R35" s="23">
        <v>-395788281</v>
      </c>
      <c r="S35" s="23"/>
      <c r="T35" s="23"/>
      <c r="U35" s="23"/>
      <c r="V35" s="23"/>
      <c r="W35" s="23">
        <v>-806655162</v>
      </c>
      <c r="X35" s="23">
        <v>-786866881</v>
      </c>
      <c r="Y35" s="23">
        <v>-19788281</v>
      </c>
      <c r="Z35" s="24">
        <v>2.51</v>
      </c>
      <c r="AA35" s="25">
        <v>-1110477000</v>
      </c>
    </row>
    <row r="36" spans="1:27" ht="12.75">
      <c r="A36" s="27" t="s">
        <v>57</v>
      </c>
      <c r="B36" s="28"/>
      <c r="C36" s="29">
        <f aca="true" t="shared" si="2" ref="C36:Y36">SUM(C31:C35)</f>
        <v>-1096160000</v>
      </c>
      <c r="D36" s="29">
        <f>SUM(D31:D35)</f>
        <v>0</v>
      </c>
      <c r="E36" s="30">
        <f t="shared" si="2"/>
        <v>-21573000</v>
      </c>
      <c r="F36" s="31">
        <f t="shared" si="2"/>
        <v>-21573000</v>
      </c>
      <c r="G36" s="31">
        <f t="shared" si="2"/>
        <v>0</v>
      </c>
      <c r="H36" s="31">
        <f t="shared" si="2"/>
        <v>-45908413</v>
      </c>
      <c r="I36" s="31">
        <f t="shared" si="2"/>
        <v>-219937695</v>
      </c>
      <c r="J36" s="31">
        <f t="shared" si="2"/>
        <v>-265846108</v>
      </c>
      <c r="K36" s="31">
        <f t="shared" si="2"/>
        <v>0</v>
      </c>
      <c r="L36" s="31">
        <f t="shared" si="2"/>
        <v>0</v>
      </c>
      <c r="M36" s="31">
        <f t="shared" si="2"/>
        <v>-165507773</v>
      </c>
      <c r="N36" s="31">
        <f t="shared" si="2"/>
        <v>-165507773</v>
      </c>
      <c r="O36" s="31">
        <f t="shared" si="2"/>
        <v>-123257789</v>
      </c>
      <c r="P36" s="31">
        <f t="shared" si="2"/>
        <v>-48224493</v>
      </c>
      <c r="Q36" s="31">
        <f t="shared" si="2"/>
        <v>-183999</v>
      </c>
      <c r="R36" s="31">
        <f t="shared" si="2"/>
        <v>-171666281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-603020162</v>
      </c>
      <c r="X36" s="31">
        <f t="shared" si="2"/>
        <v>-546436881</v>
      </c>
      <c r="Y36" s="31">
        <f t="shared" si="2"/>
        <v>-56583281</v>
      </c>
      <c r="Z36" s="32">
        <f>+IF(X36&lt;&gt;0,+(Y36/X36)*100,0)</f>
        <v>10.354952779989974</v>
      </c>
      <c r="AA36" s="33">
        <f>SUM(AA31:AA35)</f>
        <v>-21573000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1049564000</v>
      </c>
      <c r="D38" s="35">
        <f>+D17+D27+D36</f>
        <v>0</v>
      </c>
      <c r="E38" s="36">
        <f t="shared" si="3"/>
        <v>-804221797</v>
      </c>
      <c r="F38" s="37">
        <f t="shared" si="3"/>
        <v>-1127874898</v>
      </c>
      <c r="G38" s="37">
        <f t="shared" si="3"/>
        <v>782974656</v>
      </c>
      <c r="H38" s="37">
        <f t="shared" si="3"/>
        <v>45962066</v>
      </c>
      <c r="I38" s="37">
        <f t="shared" si="3"/>
        <v>-2203631262</v>
      </c>
      <c r="J38" s="37">
        <f t="shared" si="3"/>
        <v>-1374694540</v>
      </c>
      <c r="K38" s="37">
        <f t="shared" si="3"/>
        <v>-267100372</v>
      </c>
      <c r="L38" s="37">
        <f t="shared" si="3"/>
        <v>797043304</v>
      </c>
      <c r="M38" s="37">
        <f t="shared" si="3"/>
        <v>-313108487</v>
      </c>
      <c r="N38" s="37">
        <f t="shared" si="3"/>
        <v>216834445</v>
      </c>
      <c r="O38" s="37">
        <f t="shared" si="3"/>
        <v>-448934070</v>
      </c>
      <c r="P38" s="37">
        <f t="shared" si="3"/>
        <v>-861238641</v>
      </c>
      <c r="Q38" s="37">
        <f t="shared" si="3"/>
        <v>1181976264</v>
      </c>
      <c r="R38" s="37">
        <f t="shared" si="3"/>
        <v>-128196447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-1286056542</v>
      </c>
      <c r="X38" s="37">
        <f t="shared" si="3"/>
        <v>2430868511</v>
      </c>
      <c r="Y38" s="37">
        <f t="shared" si="3"/>
        <v>-3716925053</v>
      </c>
      <c r="Z38" s="38">
        <f>+IF(X38&lt;&gt;0,+(Y38/X38)*100,0)</f>
        <v>-152.90522857079372</v>
      </c>
      <c r="AA38" s="39">
        <f>+AA17+AA27+AA36</f>
        <v>-1127874898</v>
      </c>
    </row>
    <row r="39" spans="1:27" ht="12.75">
      <c r="A39" s="26" t="s">
        <v>59</v>
      </c>
      <c r="B39" s="20"/>
      <c r="C39" s="35">
        <v>6166765000</v>
      </c>
      <c r="D39" s="35"/>
      <c r="E39" s="36">
        <v>6243060037</v>
      </c>
      <c r="F39" s="37">
        <v>7216329267</v>
      </c>
      <c r="G39" s="37">
        <v>6904509540</v>
      </c>
      <c r="H39" s="37">
        <v>7687484196</v>
      </c>
      <c r="I39" s="37">
        <v>7733446262</v>
      </c>
      <c r="J39" s="37">
        <v>6904509540</v>
      </c>
      <c r="K39" s="37">
        <v>5529815000</v>
      </c>
      <c r="L39" s="37">
        <v>5262714628</v>
      </c>
      <c r="M39" s="37">
        <v>6059757932</v>
      </c>
      <c r="N39" s="37">
        <v>5529815000</v>
      </c>
      <c r="O39" s="37">
        <v>5746649445</v>
      </c>
      <c r="P39" s="37">
        <v>5297715375</v>
      </c>
      <c r="Q39" s="37">
        <v>4436476734</v>
      </c>
      <c r="R39" s="37">
        <v>5746649445</v>
      </c>
      <c r="S39" s="37"/>
      <c r="T39" s="37"/>
      <c r="U39" s="37"/>
      <c r="V39" s="37"/>
      <c r="W39" s="37">
        <v>6904509540</v>
      </c>
      <c r="X39" s="37">
        <v>7216329267</v>
      </c>
      <c r="Y39" s="37">
        <v>-311819727</v>
      </c>
      <c r="Z39" s="38">
        <v>-4.32</v>
      </c>
      <c r="AA39" s="39">
        <v>7216329267</v>
      </c>
    </row>
    <row r="40" spans="1:27" ht="12.75">
      <c r="A40" s="45" t="s">
        <v>60</v>
      </c>
      <c r="B40" s="46"/>
      <c r="C40" s="47">
        <v>7216329000</v>
      </c>
      <c r="D40" s="47"/>
      <c r="E40" s="48">
        <v>5438838242</v>
      </c>
      <c r="F40" s="49">
        <v>6088454369</v>
      </c>
      <c r="G40" s="49">
        <v>7687484196</v>
      </c>
      <c r="H40" s="49">
        <v>7733446262</v>
      </c>
      <c r="I40" s="49">
        <v>5529815000</v>
      </c>
      <c r="J40" s="49">
        <v>5529815000</v>
      </c>
      <c r="K40" s="49">
        <v>5262714628</v>
      </c>
      <c r="L40" s="49">
        <v>6059757932</v>
      </c>
      <c r="M40" s="49">
        <v>5746649445</v>
      </c>
      <c r="N40" s="49">
        <v>5746649445</v>
      </c>
      <c r="O40" s="49">
        <v>5297715375</v>
      </c>
      <c r="P40" s="49">
        <v>4436476734</v>
      </c>
      <c r="Q40" s="49">
        <v>5618452998</v>
      </c>
      <c r="R40" s="49">
        <v>5618452998</v>
      </c>
      <c r="S40" s="49"/>
      <c r="T40" s="49"/>
      <c r="U40" s="49"/>
      <c r="V40" s="49"/>
      <c r="W40" s="49">
        <v>5618452998</v>
      </c>
      <c r="X40" s="49">
        <v>9647197778</v>
      </c>
      <c r="Y40" s="49">
        <v>-4028744780</v>
      </c>
      <c r="Z40" s="50">
        <v>-41.76</v>
      </c>
      <c r="AA40" s="51">
        <v>6088454369</v>
      </c>
    </row>
    <row r="41" spans="1:27" ht="12.75">
      <c r="A41" s="52" t="s">
        <v>69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6739787000</v>
      </c>
      <c r="D6" s="21"/>
      <c r="E6" s="22">
        <v>6864643627</v>
      </c>
      <c r="F6" s="23">
        <v>7392305836</v>
      </c>
      <c r="G6" s="23">
        <v>589653723</v>
      </c>
      <c r="H6" s="23">
        <v>728180073</v>
      </c>
      <c r="I6" s="23">
        <v>826302435</v>
      </c>
      <c r="J6" s="23">
        <v>2144136231</v>
      </c>
      <c r="K6" s="23">
        <v>623727663</v>
      </c>
      <c r="L6" s="23">
        <v>748903355</v>
      </c>
      <c r="M6" s="23">
        <v>592668807</v>
      </c>
      <c r="N6" s="23">
        <v>1965299825</v>
      </c>
      <c r="O6" s="23">
        <v>731809785</v>
      </c>
      <c r="P6" s="23">
        <v>704482537</v>
      </c>
      <c r="Q6" s="23">
        <v>728351772</v>
      </c>
      <c r="R6" s="23">
        <v>2164644094</v>
      </c>
      <c r="S6" s="23"/>
      <c r="T6" s="23"/>
      <c r="U6" s="23"/>
      <c r="V6" s="23"/>
      <c r="W6" s="23">
        <v>6274080150</v>
      </c>
      <c r="X6" s="23">
        <v>5812190395</v>
      </c>
      <c r="Y6" s="23">
        <v>461889755</v>
      </c>
      <c r="Z6" s="24">
        <v>7.95</v>
      </c>
      <c r="AA6" s="25">
        <v>7392305836</v>
      </c>
    </row>
    <row r="7" spans="1:27" ht="12.75">
      <c r="A7" s="26" t="s">
        <v>34</v>
      </c>
      <c r="B7" s="20"/>
      <c r="C7" s="21">
        <v>17552069000</v>
      </c>
      <c r="D7" s="21"/>
      <c r="E7" s="22">
        <v>16909999806</v>
      </c>
      <c r="F7" s="23">
        <v>16975854375</v>
      </c>
      <c r="G7" s="23">
        <v>1372943951</v>
      </c>
      <c r="H7" s="23">
        <v>1535508123</v>
      </c>
      <c r="I7" s="23">
        <v>1502993841</v>
      </c>
      <c r="J7" s="23">
        <v>4411445915</v>
      </c>
      <c r="K7" s="23">
        <v>1512655768</v>
      </c>
      <c r="L7" s="23">
        <v>1494287188</v>
      </c>
      <c r="M7" s="23">
        <v>1408065055</v>
      </c>
      <c r="N7" s="23">
        <v>4415008011</v>
      </c>
      <c r="O7" s="23">
        <v>1518999712</v>
      </c>
      <c r="P7" s="23">
        <v>1418821785</v>
      </c>
      <c r="Q7" s="23">
        <v>1559330916</v>
      </c>
      <c r="R7" s="23">
        <v>4497152413</v>
      </c>
      <c r="S7" s="23"/>
      <c r="T7" s="23"/>
      <c r="U7" s="23"/>
      <c r="V7" s="23"/>
      <c r="W7" s="23">
        <v>13323606339</v>
      </c>
      <c r="X7" s="23">
        <v>13058570278</v>
      </c>
      <c r="Y7" s="23">
        <v>265036061</v>
      </c>
      <c r="Z7" s="24">
        <v>2.03</v>
      </c>
      <c r="AA7" s="25">
        <v>16975854375</v>
      </c>
    </row>
    <row r="8" spans="1:27" ht="12.75">
      <c r="A8" s="26" t="s">
        <v>35</v>
      </c>
      <c r="B8" s="20"/>
      <c r="C8" s="21">
        <v>1363874000</v>
      </c>
      <c r="D8" s="21"/>
      <c r="E8" s="22">
        <v>3422843700</v>
      </c>
      <c r="F8" s="23">
        <v>3369434103</v>
      </c>
      <c r="G8" s="23">
        <v>68690451</v>
      </c>
      <c r="H8" s="23">
        <v>839659991</v>
      </c>
      <c r="I8" s="23">
        <v>89089557</v>
      </c>
      <c r="J8" s="23">
        <v>997439999</v>
      </c>
      <c r="K8" s="23">
        <v>142748736</v>
      </c>
      <c r="L8" s="23">
        <v>192327849</v>
      </c>
      <c r="M8" s="23">
        <v>889366121</v>
      </c>
      <c r="N8" s="23">
        <v>1224442706</v>
      </c>
      <c r="O8" s="23">
        <v>152201826</v>
      </c>
      <c r="P8" s="23">
        <v>161546079</v>
      </c>
      <c r="Q8" s="23">
        <v>832834357</v>
      </c>
      <c r="R8" s="23">
        <v>1146582262</v>
      </c>
      <c r="S8" s="23"/>
      <c r="T8" s="23"/>
      <c r="U8" s="23"/>
      <c r="V8" s="23"/>
      <c r="W8" s="23">
        <v>3368464967</v>
      </c>
      <c r="X8" s="23">
        <v>3074450354</v>
      </c>
      <c r="Y8" s="23">
        <v>294014613</v>
      </c>
      <c r="Z8" s="24">
        <v>9.56</v>
      </c>
      <c r="AA8" s="25">
        <v>3369434103</v>
      </c>
    </row>
    <row r="9" spans="1:27" ht="12.75">
      <c r="A9" s="26" t="s">
        <v>36</v>
      </c>
      <c r="B9" s="20"/>
      <c r="C9" s="21">
        <v>3589931000</v>
      </c>
      <c r="D9" s="21"/>
      <c r="E9" s="22">
        <v>3802940091</v>
      </c>
      <c r="F9" s="23">
        <v>3888894548</v>
      </c>
      <c r="G9" s="23">
        <v>853048006</v>
      </c>
      <c r="H9" s="23">
        <v>297253876</v>
      </c>
      <c r="I9" s="23"/>
      <c r="J9" s="23">
        <v>1150301882</v>
      </c>
      <c r="K9" s="23">
        <v>86298168</v>
      </c>
      <c r="L9" s="23">
        <v>449035453</v>
      </c>
      <c r="M9" s="23">
        <v>542403162</v>
      </c>
      <c r="N9" s="23">
        <v>1077736783</v>
      </c>
      <c r="O9" s="23">
        <v>297220143</v>
      </c>
      <c r="P9" s="23">
        <v>133511380</v>
      </c>
      <c r="Q9" s="23">
        <v>805605305</v>
      </c>
      <c r="R9" s="23">
        <v>1236336828</v>
      </c>
      <c r="S9" s="23"/>
      <c r="T9" s="23"/>
      <c r="U9" s="23"/>
      <c r="V9" s="23"/>
      <c r="W9" s="23">
        <v>3464375493</v>
      </c>
      <c r="X9" s="23">
        <v>3427667407</v>
      </c>
      <c r="Y9" s="23">
        <v>36708086</v>
      </c>
      <c r="Z9" s="24">
        <v>1.07</v>
      </c>
      <c r="AA9" s="25">
        <v>3888894548</v>
      </c>
    </row>
    <row r="10" spans="1:27" ht="12.75">
      <c r="A10" s="26" t="s">
        <v>37</v>
      </c>
      <c r="B10" s="20"/>
      <c r="C10" s="21">
        <v>2131537000</v>
      </c>
      <c r="D10" s="21"/>
      <c r="E10" s="22">
        <v>2264840098</v>
      </c>
      <c r="F10" s="23">
        <v>2286412350</v>
      </c>
      <c r="G10" s="23">
        <v>605689730</v>
      </c>
      <c r="H10" s="23">
        <v>83129235</v>
      </c>
      <c r="I10" s="23">
        <v>120775753</v>
      </c>
      <c r="J10" s="23">
        <v>809594718</v>
      </c>
      <c r="K10" s="23">
        <v>227043006</v>
      </c>
      <c r="L10" s="23">
        <v>114377388</v>
      </c>
      <c r="M10" s="23"/>
      <c r="N10" s="23">
        <v>341420394</v>
      </c>
      <c r="O10" s="23">
        <v>81448031</v>
      </c>
      <c r="P10" s="23">
        <v>802799789</v>
      </c>
      <c r="Q10" s="23">
        <v>117030761</v>
      </c>
      <c r="R10" s="23">
        <v>1001278581</v>
      </c>
      <c r="S10" s="23"/>
      <c r="T10" s="23"/>
      <c r="U10" s="23"/>
      <c r="V10" s="23"/>
      <c r="W10" s="23">
        <v>2152293693</v>
      </c>
      <c r="X10" s="23">
        <v>1729562894</v>
      </c>
      <c r="Y10" s="23">
        <v>422730799</v>
      </c>
      <c r="Z10" s="24">
        <v>24.44</v>
      </c>
      <c r="AA10" s="25">
        <v>2286412350</v>
      </c>
    </row>
    <row r="11" spans="1:27" ht="12.75">
      <c r="A11" s="26" t="s">
        <v>38</v>
      </c>
      <c r="B11" s="20"/>
      <c r="C11" s="21">
        <v>878939000</v>
      </c>
      <c r="D11" s="21"/>
      <c r="E11" s="22">
        <v>610777912</v>
      </c>
      <c r="F11" s="23">
        <v>619314489</v>
      </c>
      <c r="G11" s="23">
        <v>48741860</v>
      </c>
      <c r="H11" s="23">
        <v>48688491</v>
      </c>
      <c r="I11" s="23">
        <v>49406233</v>
      </c>
      <c r="J11" s="23">
        <v>146836584</v>
      </c>
      <c r="K11" s="23">
        <v>45727581</v>
      </c>
      <c r="L11" s="23">
        <v>45701623</v>
      </c>
      <c r="M11" s="23">
        <v>60731890</v>
      </c>
      <c r="N11" s="23">
        <v>152161094</v>
      </c>
      <c r="O11" s="23">
        <v>50807936</v>
      </c>
      <c r="P11" s="23">
        <v>48509678</v>
      </c>
      <c r="Q11" s="23">
        <v>51495155</v>
      </c>
      <c r="R11" s="23">
        <v>150812769</v>
      </c>
      <c r="S11" s="23"/>
      <c r="T11" s="23"/>
      <c r="U11" s="23"/>
      <c r="V11" s="23"/>
      <c r="W11" s="23">
        <v>449810447</v>
      </c>
      <c r="X11" s="23">
        <v>412341463</v>
      </c>
      <c r="Y11" s="23">
        <v>37468984</v>
      </c>
      <c r="Z11" s="24">
        <v>9.09</v>
      </c>
      <c r="AA11" s="25">
        <v>619314489</v>
      </c>
    </row>
    <row r="12" spans="1:27" ht="12.75">
      <c r="A12" s="26" t="s">
        <v>39</v>
      </c>
      <c r="B12" s="20"/>
      <c r="C12" s="21"/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-24938894000</v>
      </c>
      <c r="D14" s="21"/>
      <c r="E14" s="22">
        <v>-28762135588</v>
      </c>
      <c r="F14" s="23">
        <v>-29329726724</v>
      </c>
      <c r="G14" s="23">
        <v>-3437550664</v>
      </c>
      <c r="H14" s="23">
        <v>-2754734833</v>
      </c>
      <c r="I14" s="23">
        <v>-2853893662</v>
      </c>
      <c r="J14" s="23">
        <v>-9046179159</v>
      </c>
      <c r="K14" s="23">
        <v>-2413407232</v>
      </c>
      <c r="L14" s="23">
        <v>-2908135432</v>
      </c>
      <c r="M14" s="23">
        <v>-2349459269</v>
      </c>
      <c r="N14" s="23">
        <v>-7671001933</v>
      </c>
      <c r="O14" s="23">
        <v>-2196465268</v>
      </c>
      <c r="P14" s="23">
        <v>-2239443054</v>
      </c>
      <c r="Q14" s="23">
        <v>-2416693303</v>
      </c>
      <c r="R14" s="23">
        <v>-6852601625</v>
      </c>
      <c r="S14" s="23"/>
      <c r="T14" s="23"/>
      <c r="U14" s="23"/>
      <c r="V14" s="23"/>
      <c r="W14" s="23">
        <v>-23569782717</v>
      </c>
      <c r="X14" s="23">
        <v>-23149823374</v>
      </c>
      <c r="Y14" s="23">
        <v>-419959343</v>
      </c>
      <c r="Z14" s="24">
        <v>1.81</v>
      </c>
      <c r="AA14" s="25">
        <v>-29329726724</v>
      </c>
    </row>
    <row r="15" spans="1:27" ht="12.75">
      <c r="A15" s="26" t="s">
        <v>42</v>
      </c>
      <c r="B15" s="20"/>
      <c r="C15" s="21">
        <v>-710755000</v>
      </c>
      <c r="D15" s="21"/>
      <c r="E15" s="22">
        <v>-818248427</v>
      </c>
      <c r="F15" s="23">
        <v>-813067872</v>
      </c>
      <c r="G15" s="23"/>
      <c r="H15" s="23">
        <v>-3016</v>
      </c>
      <c r="I15" s="23">
        <v>-178815949</v>
      </c>
      <c r="J15" s="23">
        <v>-178818965</v>
      </c>
      <c r="K15" s="23"/>
      <c r="L15" s="23"/>
      <c r="M15" s="23">
        <v>-143504619</v>
      </c>
      <c r="N15" s="23">
        <v>-143504619</v>
      </c>
      <c r="O15" s="23">
        <v>-15363188</v>
      </c>
      <c r="P15" s="23"/>
      <c r="Q15" s="23">
        <v>-175644020</v>
      </c>
      <c r="R15" s="23">
        <v>-191007208</v>
      </c>
      <c r="S15" s="23"/>
      <c r="T15" s="23"/>
      <c r="U15" s="23"/>
      <c r="V15" s="23"/>
      <c r="W15" s="23">
        <v>-513330792</v>
      </c>
      <c r="X15" s="23">
        <v>-567745555</v>
      </c>
      <c r="Y15" s="23">
        <v>54414763</v>
      </c>
      <c r="Z15" s="24">
        <v>-9.58</v>
      </c>
      <c r="AA15" s="25">
        <v>-813067872</v>
      </c>
    </row>
    <row r="16" spans="1:27" ht="12.75">
      <c r="A16" s="26" t="s">
        <v>43</v>
      </c>
      <c r="B16" s="20"/>
      <c r="C16" s="21">
        <v>-148246000</v>
      </c>
      <c r="D16" s="21"/>
      <c r="E16" s="22">
        <v>-115153725</v>
      </c>
      <c r="F16" s="23">
        <v>-124353430</v>
      </c>
      <c r="G16" s="23">
        <v>-1160000</v>
      </c>
      <c r="H16" s="23">
        <v>-45000</v>
      </c>
      <c r="I16" s="23"/>
      <c r="J16" s="23">
        <v>-1205000</v>
      </c>
      <c r="K16" s="23"/>
      <c r="L16" s="23"/>
      <c r="M16" s="23">
        <v>-38000</v>
      </c>
      <c r="N16" s="23">
        <v>-38000</v>
      </c>
      <c r="O16" s="23"/>
      <c r="P16" s="23">
        <v>-114000</v>
      </c>
      <c r="Q16" s="23"/>
      <c r="R16" s="23">
        <v>-114000</v>
      </c>
      <c r="S16" s="23"/>
      <c r="T16" s="23"/>
      <c r="U16" s="23"/>
      <c r="V16" s="23"/>
      <c r="W16" s="23">
        <v>-1357000</v>
      </c>
      <c r="X16" s="23">
        <v>-32612974</v>
      </c>
      <c r="Y16" s="23">
        <v>31255974</v>
      </c>
      <c r="Z16" s="24">
        <v>-95.84</v>
      </c>
      <c r="AA16" s="25">
        <v>-124353430</v>
      </c>
    </row>
    <row r="17" spans="1:27" ht="12.75">
      <c r="A17" s="27" t="s">
        <v>44</v>
      </c>
      <c r="B17" s="28"/>
      <c r="C17" s="29">
        <f aca="true" t="shared" si="0" ref="C17:Y17">SUM(C6:C16)</f>
        <v>6458242000</v>
      </c>
      <c r="D17" s="29">
        <f>SUM(D6:D16)</f>
        <v>0</v>
      </c>
      <c r="E17" s="30">
        <f t="shared" si="0"/>
        <v>4180507494</v>
      </c>
      <c r="F17" s="31">
        <f t="shared" si="0"/>
        <v>4265067675</v>
      </c>
      <c r="G17" s="31">
        <f t="shared" si="0"/>
        <v>100057057</v>
      </c>
      <c r="H17" s="31">
        <f t="shared" si="0"/>
        <v>777636940</v>
      </c>
      <c r="I17" s="31">
        <f t="shared" si="0"/>
        <v>-444141792</v>
      </c>
      <c r="J17" s="31">
        <f t="shared" si="0"/>
        <v>433552205</v>
      </c>
      <c r="K17" s="31">
        <f t="shared" si="0"/>
        <v>224793690</v>
      </c>
      <c r="L17" s="31">
        <f t="shared" si="0"/>
        <v>136497424</v>
      </c>
      <c r="M17" s="31">
        <f t="shared" si="0"/>
        <v>1000233147</v>
      </c>
      <c r="N17" s="31">
        <f t="shared" si="0"/>
        <v>1361524261</v>
      </c>
      <c r="O17" s="31">
        <f t="shared" si="0"/>
        <v>620658977</v>
      </c>
      <c r="P17" s="31">
        <f t="shared" si="0"/>
        <v>1030114194</v>
      </c>
      <c r="Q17" s="31">
        <f t="shared" si="0"/>
        <v>1502310943</v>
      </c>
      <c r="R17" s="31">
        <f t="shared" si="0"/>
        <v>3153084114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4948160580</v>
      </c>
      <c r="X17" s="31">
        <f t="shared" si="0"/>
        <v>3764600888</v>
      </c>
      <c r="Y17" s="31">
        <f t="shared" si="0"/>
        <v>1183559692</v>
      </c>
      <c r="Z17" s="32">
        <f>+IF(X17&lt;&gt;0,+(Y17/X17)*100,0)</f>
        <v>31.43918113000243</v>
      </c>
      <c r="AA17" s="33">
        <f>SUM(AA6:AA16)</f>
        <v>4265067675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130308000</v>
      </c>
      <c r="D21" s="21"/>
      <c r="E21" s="22">
        <v>79500000</v>
      </c>
      <c r="F21" s="23">
        <v>40500000</v>
      </c>
      <c r="G21" s="40"/>
      <c r="H21" s="40"/>
      <c r="I21" s="40"/>
      <c r="J21" s="23"/>
      <c r="K21" s="40"/>
      <c r="L21" s="40"/>
      <c r="M21" s="23"/>
      <c r="N21" s="40"/>
      <c r="O21" s="40"/>
      <c r="P21" s="40"/>
      <c r="Q21" s="23"/>
      <c r="R21" s="40"/>
      <c r="S21" s="40"/>
      <c r="T21" s="23"/>
      <c r="U21" s="40"/>
      <c r="V21" s="40"/>
      <c r="W21" s="40"/>
      <c r="X21" s="23"/>
      <c r="Y21" s="40"/>
      <c r="Z21" s="41"/>
      <c r="AA21" s="42">
        <v>40500000</v>
      </c>
    </row>
    <row r="22" spans="1:27" ht="12.75">
      <c r="A22" s="26" t="s">
        <v>47</v>
      </c>
      <c r="B22" s="20"/>
      <c r="C22" s="21"/>
      <c r="D22" s="21"/>
      <c r="E22" s="43"/>
      <c r="F22" s="40"/>
      <c r="G22" s="23"/>
      <c r="H22" s="23"/>
      <c r="I22" s="23"/>
      <c r="J22" s="23"/>
      <c r="K22" s="23"/>
      <c r="L22" s="23"/>
      <c r="M22" s="40"/>
      <c r="N22" s="23"/>
      <c r="O22" s="23"/>
      <c r="P22" s="23"/>
      <c r="Q22" s="23"/>
      <c r="R22" s="23"/>
      <c r="S22" s="23"/>
      <c r="T22" s="40"/>
      <c r="U22" s="23"/>
      <c r="V22" s="23"/>
      <c r="W22" s="23"/>
      <c r="X22" s="23"/>
      <c r="Y22" s="23"/>
      <c r="Z22" s="24"/>
      <c r="AA22" s="25"/>
    </row>
    <row r="23" spans="1:27" ht="12.75">
      <c r="A23" s="26" t="s">
        <v>48</v>
      </c>
      <c r="B23" s="20"/>
      <c r="C23" s="44">
        <v>26374000</v>
      </c>
      <c r="D23" s="44"/>
      <c r="E23" s="22">
        <v>3577890</v>
      </c>
      <c r="F23" s="23">
        <v>2584750</v>
      </c>
      <c r="G23" s="40"/>
      <c r="H23" s="40"/>
      <c r="I23" s="40"/>
      <c r="J23" s="23"/>
      <c r="K23" s="40"/>
      <c r="L23" s="40"/>
      <c r="M23" s="23"/>
      <c r="N23" s="40"/>
      <c r="O23" s="40"/>
      <c r="P23" s="40"/>
      <c r="Q23" s="23"/>
      <c r="R23" s="40"/>
      <c r="S23" s="40"/>
      <c r="T23" s="23"/>
      <c r="U23" s="40"/>
      <c r="V23" s="40"/>
      <c r="W23" s="40"/>
      <c r="X23" s="23"/>
      <c r="Y23" s="40"/>
      <c r="Z23" s="41"/>
      <c r="AA23" s="42">
        <v>2584750</v>
      </c>
    </row>
    <row r="24" spans="1:27" ht="12.75">
      <c r="A24" s="26" t="s">
        <v>49</v>
      </c>
      <c r="B24" s="20"/>
      <c r="C24" s="21">
        <v>-554355000</v>
      </c>
      <c r="D24" s="21"/>
      <c r="E24" s="22">
        <v>-89309927</v>
      </c>
      <c r="F24" s="23">
        <v>-89309927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4"/>
      <c r="AA24" s="25">
        <v>-89309927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-5874989000</v>
      </c>
      <c r="D26" s="21"/>
      <c r="E26" s="22">
        <v>-6124128505</v>
      </c>
      <c r="F26" s="23">
        <v>-6135414021</v>
      </c>
      <c r="G26" s="23">
        <v>-594798794</v>
      </c>
      <c r="H26" s="23">
        <v>-120578597</v>
      </c>
      <c r="I26" s="23">
        <v>-137238474</v>
      </c>
      <c r="J26" s="23">
        <v>-852615865</v>
      </c>
      <c r="K26" s="23">
        <v>-164993433</v>
      </c>
      <c r="L26" s="23">
        <v>-286162148</v>
      </c>
      <c r="M26" s="23">
        <v>-537976850</v>
      </c>
      <c r="N26" s="23">
        <v>-989132431</v>
      </c>
      <c r="O26" s="23">
        <v>-266759649</v>
      </c>
      <c r="P26" s="23">
        <v>-172749735</v>
      </c>
      <c r="Q26" s="23">
        <v>-423914027</v>
      </c>
      <c r="R26" s="23">
        <v>-863423411</v>
      </c>
      <c r="S26" s="23"/>
      <c r="T26" s="23"/>
      <c r="U26" s="23"/>
      <c r="V26" s="23"/>
      <c r="W26" s="23">
        <v>-2705171707</v>
      </c>
      <c r="X26" s="23">
        <v>-2754563294</v>
      </c>
      <c r="Y26" s="23">
        <v>49391587</v>
      </c>
      <c r="Z26" s="24">
        <v>-1.79</v>
      </c>
      <c r="AA26" s="25">
        <v>-6135414021</v>
      </c>
    </row>
    <row r="27" spans="1:27" ht="12.75">
      <c r="A27" s="27" t="s">
        <v>51</v>
      </c>
      <c r="B27" s="28"/>
      <c r="C27" s="29">
        <f aca="true" t="shared" si="1" ref="C27:Y27">SUM(C21:C26)</f>
        <v>-6272662000</v>
      </c>
      <c r="D27" s="29">
        <f>SUM(D21:D26)</f>
        <v>0</v>
      </c>
      <c r="E27" s="30">
        <f t="shared" si="1"/>
        <v>-6130360542</v>
      </c>
      <c r="F27" s="31">
        <f t="shared" si="1"/>
        <v>-6181639198</v>
      </c>
      <c r="G27" s="31">
        <f t="shared" si="1"/>
        <v>-594798794</v>
      </c>
      <c r="H27" s="31">
        <f t="shared" si="1"/>
        <v>-120578597</v>
      </c>
      <c r="I27" s="31">
        <f t="shared" si="1"/>
        <v>-137238474</v>
      </c>
      <c r="J27" s="31">
        <f t="shared" si="1"/>
        <v>-852615865</v>
      </c>
      <c r="K27" s="31">
        <f t="shared" si="1"/>
        <v>-164993433</v>
      </c>
      <c r="L27" s="31">
        <f t="shared" si="1"/>
        <v>-286162148</v>
      </c>
      <c r="M27" s="31">
        <f t="shared" si="1"/>
        <v>-537976850</v>
      </c>
      <c r="N27" s="31">
        <f t="shared" si="1"/>
        <v>-989132431</v>
      </c>
      <c r="O27" s="31">
        <f t="shared" si="1"/>
        <v>-266759649</v>
      </c>
      <c r="P27" s="31">
        <f t="shared" si="1"/>
        <v>-172749735</v>
      </c>
      <c r="Q27" s="31">
        <f t="shared" si="1"/>
        <v>-423914027</v>
      </c>
      <c r="R27" s="31">
        <f t="shared" si="1"/>
        <v>-863423411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-2705171707</v>
      </c>
      <c r="X27" s="31">
        <f t="shared" si="1"/>
        <v>-2754563294</v>
      </c>
      <c r="Y27" s="31">
        <f t="shared" si="1"/>
        <v>49391587</v>
      </c>
      <c r="Z27" s="32">
        <f>+IF(X27&lt;&gt;0,+(Y27/X27)*100,0)</f>
        <v>-1.7930823048279536</v>
      </c>
      <c r="AA27" s="33">
        <f>SUM(AA21:AA26)</f>
        <v>-6181639198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4"/>
      <c r="AA31" s="25"/>
    </row>
    <row r="32" spans="1:27" ht="12.75">
      <c r="A32" s="26" t="s">
        <v>54</v>
      </c>
      <c r="B32" s="20"/>
      <c r="C32" s="21">
        <v>50000000</v>
      </c>
      <c r="D32" s="21"/>
      <c r="E32" s="22">
        <v>2840001400</v>
      </c>
      <c r="F32" s="23">
        <v>2741212000</v>
      </c>
      <c r="G32" s="23">
        <v>60000000</v>
      </c>
      <c r="H32" s="23">
        <v>90500000</v>
      </c>
      <c r="I32" s="23"/>
      <c r="J32" s="23">
        <v>150500000</v>
      </c>
      <c r="K32" s="23">
        <v>37500000</v>
      </c>
      <c r="L32" s="23"/>
      <c r="M32" s="23">
        <v>5000000</v>
      </c>
      <c r="N32" s="23">
        <v>42500000</v>
      </c>
      <c r="O32" s="23"/>
      <c r="P32" s="23"/>
      <c r="Q32" s="23"/>
      <c r="R32" s="23"/>
      <c r="S32" s="23"/>
      <c r="T32" s="23"/>
      <c r="U32" s="23"/>
      <c r="V32" s="23"/>
      <c r="W32" s="23">
        <v>193000000</v>
      </c>
      <c r="X32" s="23">
        <v>241212000</v>
      </c>
      <c r="Y32" s="23">
        <v>-48212000</v>
      </c>
      <c r="Z32" s="24">
        <v>-19.99</v>
      </c>
      <c r="AA32" s="25">
        <v>2741212000</v>
      </c>
    </row>
    <row r="33" spans="1:27" ht="12.75">
      <c r="A33" s="26" t="s">
        <v>55</v>
      </c>
      <c r="B33" s="20"/>
      <c r="C33" s="21">
        <v>62566000</v>
      </c>
      <c r="D33" s="21"/>
      <c r="E33" s="22">
        <v>29948380</v>
      </c>
      <c r="F33" s="23">
        <v>32463300</v>
      </c>
      <c r="G33" s="23"/>
      <c r="H33" s="40"/>
      <c r="I33" s="40"/>
      <c r="J33" s="40"/>
      <c r="K33" s="23"/>
      <c r="L33" s="23"/>
      <c r="M33" s="23"/>
      <c r="N33" s="23"/>
      <c r="O33" s="40"/>
      <c r="P33" s="40"/>
      <c r="Q33" s="40"/>
      <c r="R33" s="23"/>
      <c r="S33" s="23"/>
      <c r="T33" s="23"/>
      <c r="U33" s="23"/>
      <c r="V33" s="40"/>
      <c r="W33" s="40"/>
      <c r="X33" s="40"/>
      <c r="Y33" s="23"/>
      <c r="Z33" s="24"/>
      <c r="AA33" s="25">
        <v>32463300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-286957000</v>
      </c>
      <c r="D35" s="21"/>
      <c r="E35" s="22">
        <v>-494800073</v>
      </c>
      <c r="F35" s="23">
        <v>-491821355</v>
      </c>
      <c r="G35" s="23"/>
      <c r="H35" s="23"/>
      <c r="I35" s="23">
        <v>-88055140</v>
      </c>
      <c r="J35" s="23">
        <v>-88055140</v>
      </c>
      <c r="K35" s="23"/>
      <c r="L35" s="23"/>
      <c r="M35" s="23">
        <v>-20000000</v>
      </c>
      <c r="N35" s="23">
        <v>-20000000</v>
      </c>
      <c r="O35" s="23">
        <v>-34020991</v>
      </c>
      <c r="P35" s="23"/>
      <c r="Q35" s="23">
        <v>-88055140</v>
      </c>
      <c r="R35" s="23">
        <v>-122076131</v>
      </c>
      <c r="S35" s="23"/>
      <c r="T35" s="23"/>
      <c r="U35" s="23"/>
      <c r="V35" s="23"/>
      <c r="W35" s="23">
        <v>-230131271</v>
      </c>
      <c r="X35" s="23">
        <v>-313819896</v>
      </c>
      <c r="Y35" s="23">
        <v>83688625</v>
      </c>
      <c r="Z35" s="24">
        <v>-26.67</v>
      </c>
      <c r="AA35" s="25">
        <v>-491821355</v>
      </c>
    </row>
    <row r="36" spans="1:27" ht="12.75">
      <c r="A36" s="27" t="s">
        <v>57</v>
      </c>
      <c r="B36" s="28"/>
      <c r="C36" s="29">
        <f aca="true" t="shared" si="2" ref="C36:Y36">SUM(C31:C35)</f>
        <v>-174391000</v>
      </c>
      <c r="D36" s="29">
        <f>SUM(D31:D35)</f>
        <v>0</v>
      </c>
      <c r="E36" s="30">
        <f t="shared" si="2"/>
        <v>2375149707</v>
      </c>
      <c r="F36" s="31">
        <f t="shared" si="2"/>
        <v>2281853945</v>
      </c>
      <c r="G36" s="31">
        <f t="shared" si="2"/>
        <v>60000000</v>
      </c>
      <c r="H36" s="31">
        <f t="shared" si="2"/>
        <v>90500000</v>
      </c>
      <c r="I36" s="31">
        <f t="shared" si="2"/>
        <v>-88055140</v>
      </c>
      <c r="J36" s="31">
        <f t="shared" si="2"/>
        <v>62444860</v>
      </c>
      <c r="K36" s="31">
        <f t="shared" si="2"/>
        <v>37500000</v>
      </c>
      <c r="L36" s="31">
        <f t="shared" si="2"/>
        <v>0</v>
      </c>
      <c r="M36" s="31">
        <f t="shared" si="2"/>
        <v>-15000000</v>
      </c>
      <c r="N36" s="31">
        <f t="shared" si="2"/>
        <v>22500000</v>
      </c>
      <c r="O36" s="31">
        <f t="shared" si="2"/>
        <v>-34020991</v>
      </c>
      <c r="P36" s="31">
        <f t="shared" si="2"/>
        <v>0</v>
      </c>
      <c r="Q36" s="31">
        <f t="shared" si="2"/>
        <v>-88055140</v>
      </c>
      <c r="R36" s="31">
        <f t="shared" si="2"/>
        <v>-122076131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-37131271</v>
      </c>
      <c r="X36" s="31">
        <f t="shared" si="2"/>
        <v>-72607896</v>
      </c>
      <c r="Y36" s="31">
        <f t="shared" si="2"/>
        <v>35476625</v>
      </c>
      <c r="Z36" s="32">
        <f>+IF(X36&lt;&gt;0,+(Y36/X36)*100,0)</f>
        <v>-48.86056056492809</v>
      </c>
      <c r="AA36" s="33">
        <f>SUM(AA31:AA35)</f>
        <v>2281853945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11189000</v>
      </c>
      <c r="D38" s="35">
        <f>+D17+D27+D36</f>
        <v>0</v>
      </c>
      <c r="E38" s="36">
        <f t="shared" si="3"/>
        <v>425296659</v>
      </c>
      <c r="F38" s="37">
        <f t="shared" si="3"/>
        <v>365282422</v>
      </c>
      <c r="G38" s="37">
        <f t="shared" si="3"/>
        <v>-434741737</v>
      </c>
      <c r="H38" s="37">
        <f t="shared" si="3"/>
        <v>747558343</v>
      </c>
      <c r="I38" s="37">
        <f t="shared" si="3"/>
        <v>-669435406</v>
      </c>
      <c r="J38" s="37">
        <f t="shared" si="3"/>
        <v>-356618800</v>
      </c>
      <c r="K38" s="37">
        <f t="shared" si="3"/>
        <v>97300257</v>
      </c>
      <c r="L38" s="37">
        <f t="shared" si="3"/>
        <v>-149664724</v>
      </c>
      <c r="M38" s="37">
        <f t="shared" si="3"/>
        <v>447256297</v>
      </c>
      <c r="N38" s="37">
        <f t="shared" si="3"/>
        <v>394891830</v>
      </c>
      <c r="O38" s="37">
        <f t="shared" si="3"/>
        <v>319878337</v>
      </c>
      <c r="P38" s="37">
        <f t="shared" si="3"/>
        <v>857364459</v>
      </c>
      <c r="Q38" s="37">
        <f t="shared" si="3"/>
        <v>990341776</v>
      </c>
      <c r="R38" s="37">
        <f t="shared" si="3"/>
        <v>2167584572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2205857602</v>
      </c>
      <c r="X38" s="37">
        <f t="shared" si="3"/>
        <v>937429698</v>
      </c>
      <c r="Y38" s="37">
        <f t="shared" si="3"/>
        <v>1268427904</v>
      </c>
      <c r="Z38" s="38">
        <f>+IF(X38&lt;&gt;0,+(Y38/X38)*100,0)</f>
        <v>135.30912309543666</v>
      </c>
      <c r="AA38" s="39">
        <f>+AA17+AA27+AA36</f>
        <v>365282422</v>
      </c>
    </row>
    <row r="39" spans="1:27" ht="12.75">
      <c r="A39" s="26" t="s">
        <v>59</v>
      </c>
      <c r="B39" s="20"/>
      <c r="C39" s="35">
        <v>3199148000</v>
      </c>
      <c r="D39" s="35"/>
      <c r="E39" s="36">
        <v>1347361649</v>
      </c>
      <c r="F39" s="37">
        <v>3481910806</v>
      </c>
      <c r="G39" s="37">
        <v>1197922305</v>
      </c>
      <c r="H39" s="37">
        <v>763180568</v>
      </c>
      <c r="I39" s="37">
        <v>1510738911</v>
      </c>
      <c r="J39" s="37">
        <v>1197922305</v>
      </c>
      <c r="K39" s="37">
        <v>841303505</v>
      </c>
      <c r="L39" s="37">
        <v>938603762</v>
      </c>
      <c r="M39" s="37">
        <v>788939038</v>
      </c>
      <c r="N39" s="37">
        <v>841303505</v>
      </c>
      <c r="O39" s="37">
        <v>1236195335</v>
      </c>
      <c r="P39" s="37">
        <v>1556073672</v>
      </c>
      <c r="Q39" s="37">
        <v>2413438131</v>
      </c>
      <c r="R39" s="37">
        <v>1236195335</v>
      </c>
      <c r="S39" s="37"/>
      <c r="T39" s="37"/>
      <c r="U39" s="37"/>
      <c r="V39" s="37"/>
      <c r="W39" s="37">
        <v>1197922305</v>
      </c>
      <c r="X39" s="37">
        <v>3481910806</v>
      </c>
      <c r="Y39" s="37">
        <v>-2283988501</v>
      </c>
      <c r="Z39" s="38">
        <v>-65.6</v>
      </c>
      <c r="AA39" s="39">
        <v>3481910806</v>
      </c>
    </row>
    <row r="40" spans="1:27" ht="12.75">
      <c r="A40" s="45" t="s">
        <v>60</v>
      </c>
      <c r="B40" s="46"/>
      <c r="C40" s="47">
        <v>3210337000</v>
      </c>
      <c r="D40" s="47"/>
      <c r="E40" s="48">
        <v>1772658306</v>
      </c>
      <c r="F40" s="49">
        <v>3847193228</v>
      </c>
      <c r="G40" s="49">
        <v>763180568</v>
      </c>
      <c r="H40" s="49">
        <v>1510738911</v>
      </c>
      <c r="I40" s="49">
        <v>841303505</v>
      </c>
      <c r="J40" s="49">
        <v>841303505</v>
      </c>
      <c r="K40" s="49">
        <v>938603762</v>
      </c>
      <c r="L40" s="49">
        <v>788939038</v>
      </c>
      <c r="M40" s="49">
        <v>1236195335</v>
      </c>
      <c r="N40" s="49">
        <v>1236195335</v>
      </c>
      <c r="O40" s="49">
        <v>1556073672</v>
      </c>
      <c r="P40" s="49">
        <v>2413438131</v>
      </c>
      <c r="Q40" s="49">
        <v>3403779907</v>
      </c>
      <c r="R40" s="49">
        <v>3403779907</v>
      </c>
      <c r="S40" s="49"/>
      <c r="T40" s="49"/>
      <c r="U40" s="49"/>
      <c r="V40" s="49"/>
      <c r="W40" s="49">
        <v>3403779907</v>
      </c>
      <c r="X40" s="49">
        <v>4419340504</v>
      </c>
      <c r="Y40" s="49">
        <v>-1015560597</v>
      </c>
      <c r="Z40" s="50">
        <v>-22.98</v>
      </c>
      <c r="AA40" s="51">
        <v>3847193228</v>
      </c>
    </row>
    <row r="41" spans="1:27" ht="12.75">
      <c r="A41" s="52" t="s">
        <v>69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2" t="s">
        <v>68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75" customHeight="1">
      <c r="A2" s="3" t="s">
        <v>1</v>
      </c>
      <c r="B2" s="1" t="s">
        <v>71</v>
      </c>
      <c r="C2" s="4" t="s">
        <v>2</v>
      </c>
      <c r="D2" s="4" t="s">
        <v>3</v>
      </c>
      <c r="E2" s="5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24.75" customHeight="1">
      <c r="A3" s="8" t="s">
        <v>5</v>
      </c>
      <c r="B3" s="9" t="s">
        <v>6</v>
      </c>
      <c r="C3" s="10" t="s">
        <v>7</v>
      </c>
      <c r="D3" s="10" t="s">
        <v>7</v>
      </c>
      <c r="E3" s="11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12" t="s">
        <v>22</v>
      </c>
      <c r="T3" s="12" t="s">
        <v>23</v>
      </c>
      <c r="U3" s="12" t="s">
        <v>24</v>
      </c>
      <c r="V3" s="12" t="s">
        <v>25</v>
      </c>
      <c r="W3" s="12" t="s">
        <v>26</v>
      </c>
      <c r="X3" s="12" t="s">
        <v>27</v>
      </c>
      <c r="Y3" s="12" t="s">
        <v>28</v>
      </c>
      <c r="Z3" s="12" t="s">
        <v>29</v>
      </c>
      <c r="AA3" s="10" t="s">
        <v>30</v>
      </c>
    </row>
    <row r="4" spans="1:27" ht="12.75">
      <c r="A4" s="13" t="s">
        <v>31</v>
      </c>
      <c r="B4" s="14"/>
      <c r="C4" s="15"/>
      <c r="D4" s="15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9"/>
    </row>
    <row r="5" spans="1:27" ht="12.75">
      <c r="A5" s="13" t="s">
        <v>32</v>
      </c>
      <c r="B5" s="20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12.75">
      <c r="A6" s="26" t="s">
        <v>33</v>
      </c>
      <c r="B6" s="20"/>
      <c r="C6" s="21">
        <v>32102835445</v>
      </c>
      <c r="D6" s="21"/>
      <c r="E6" s="22">
        <v>34333960928</v>
      </c>
      <c r="F6" s="23">
        <v>35046950635</v>
      </c>
      <c r="G6" s="23">
        <v>2506690136</v>
      </c>
      <c r="H6" s="23">
        <v>2522775226</v>
      </c>
      <c r="I6" s="23">
        <v>3701760766</v>
      </c>
      <c r="J6" s="23">
        <v>8731226128</v>
      </c>
      <c r="K6" s="23">
        <v>3042393633</v>
      </c>
      <c r="L6" s="23">
        <v>3156088721</v>
      </c>
      <c r="M6" s="23">
        <v>2731244031</v>
      </c>
      <c r="N6" s="23">
        <v>8929726385</v>
      </c>
      <c r="O6" s="23">
        <v>2914194300</v>
      </c>
      <c r="P6" s="23">
        <v>2976428974</v>
      </c>
      <c r="Q6" s="23">
        <v>3248100186</v>
      </c>
      <c r="R6" s="23">
        <v>9138723460</v>
      </c>
      <c r="S6" s="23"/>
      <c r="T6" s="23"/>
      <c r="U6" s="23"/>
      <c r="V6" s="23"/>
      <c r="W6" s="23">
        <v>26799675973</v>
      </c>
      <c r="X6" s="23">
        <v>26393112573</v>
      </c>
      <c r="Y6" s="23">
        <v>406563400</v>
      </c>
      <c r="Z6" s="24">
        <v>1.54</v>
      </c>
      <c r="AA6" s="25">
        <v>35046950635</v>
      </c>
    </row>
    <row r="7" spans="1:27" ht="12.75">
      <c r="A7" s="26" t="s">
        <v>34</v>
      </c>
      <c r="B7" s="20"/>
      <c r="C7" s="21">
        <v>94809899806</v>
      </c>
      <c r="D7" s="21"/>
      <c r="E7" s="22">
        <v>104614949737</v>
      </c>
      <c r="F7" s="23">
        <v>106864736247</v>
      </c>
      <c r="G7" s="23">
        <v>7897721626</v>
      </c>
      <c r="H7" s="23">
        <v>9786752433</v>
      </c>
      <c r="I7" s="23">
        <v>9860350392</v>
      </c>
      <c r="J7" s="23">
        <v>27544824451</v>
      </c>
      <c r="K7" s="23">
        <v>9571002313</v>
      </c>
      <c r="L7" s="23">
        <v>8845222425</v>
      </c>
      <c r="M7" s="23">
        <v>8311615674</v>
      </c>
      <c r="N7" s="23">
        <v>26727840412</v>
      </c>
      <c r="O7" s="23">
        <v>7488089770</v>
      </c>
      <c r="P7" s="23">
        <v>7985722482</v>
      </c>
      <c r="Q7" s="23">
        <v>9073683766</v>
      </c>
      <c r="R7" s="23">
        <v>24547496018</v>
      </c>
      <c r="S7" s="23"/>
      <c r="T7" s="23"/>
      <c r="U7" s="23"/>
      <c r="V7" s="23"/>
      <c r="W7" s="23">
        <v>78820160881</v>
      </c>
      <c r="X7" s="23">
        <v>79305310178</v>
      </c>
      <c r="Y7" s="23">
        <v>-485149297</v>
      </c>
      <c r="Z7" s="24">
        <v>-0.61</v>
      </c>
      <c r="AA7" s="25">
        <v>106864736247</v>
      </c>
    </row>
    <row r="8" spans="1:27" ht="12.75">
      <c r="A8" s="26" t="s">
        <v>35</v>
      </c>
      <c r="B8" s="20"/>
      <c r="C8" s="21">
        <v>7735979554</v>
      </c>
      <c r="D8" s="21"/>
      <c r="E8" s="22">
        <v>16811045919</v>
      </c>
      <c r="F8" s="23">
        <v>16519829250</v>
      </c>
      <c r="G8" s="23">
        <v>-1426573214</v>
      </c>
      <c r="H8" s="23">
        <v>3698835313</v>
      </c>
      <c r="I8" s="23">
        <v>1149576918</v>
      </c>
      <c r="J8" s="23">
        <v>3421839017</v>
      </c>
      <c r="K8" s="23">
        <v>715812844</v>
      </c>
      <c r="L8" s="23">
        <v>4063656046</v>
      </c>
      <c r="M8" s="23">
        <v>3233462582</v>
      </c>
      <c r="N8" s="23">
        <v>8012931472</v>
      </c>
      <c r="O8" s="23">
        <v>1211256992</v>
      </c>
      <c r="P8" s="23">
        <v>534791857</v>
      </c>
      <c r="Q8" s="23">
        <v>3439460511</v>
      </c>
      <c r="R8" s="23">
        <v>5185509360</v>
      </c>
      <c r="S8" s="23"/>
      <c r="T8" s="23"/>
      <c r="U8" s="23"/>
      <c r="V8" s="23"/>
      <c r="W8" s="23">
        <v>16620279849</v>
      </c>
      <c r="X8" s="23">
        <v>12897433031</v>
      </c>
      <c r="Y8" s="23">
        <v>3722846818</v>
      </c>
      <c r="Z8" s="24">
        <v>28.87</v>
      </c>
      <c r="AA8" s="25">
        <v>16519829250</v>
      </c>
    </row>
    <row r="9" spans="1:27" ht="12.75">
      <c r="A9" s="26" t="s">
        <v>36</v>
      </c>
      <c r="B9" s="20"/>
      <c r="C9" s="21">
        <v>22961842573</v>
      </c>
      <c r="D9" s="21"/>
      <c r="E9" s="22">
        <v>25258117254</v>
      </c>
      <c r="F9" s="23">
        <v>25480628594</v>
      </c>
      <c r="G9" s="23">
        <v>6861488283</v>
      </c>
      <c r="H9" s="23">
        <v>2373491627</v>
      </c>
      <c r="I9" s="23">
        <v>-881126880</v>
      </c>
      <c r="J9" s="23">
        <v>8353853030</v>
      </c>
      <c r="K9" s="23">
        <v>341728968</v>
      </c>
      <c r="L9" s="23">
        <v>1200775267</v>
      </c>
      <c r="M9" s="23">
        <v>5418246083</v>
      </c>
      <c r="N9" s="23">
        <v>6960750318</v>
      </c>
      <c r="O9" s="23">
        <v>452355477</v>
      </c>
      <c r="P9" s="23">
        <v>270262057</v>
      </c>
      <c r="Q9" s="23">
        <v>5572139573</v>
      </c>
      <c r="R9" s="23">
        <v>6294757107</v>
      </c>
      <c r="S9" s="23"/>
      <c r="T9" s="23"/>
      <c r="U9" s="23"/>
      <c r="V9" s="23"/>
      <c r="W9" s="23">
        <v>21609360455</v>
      </c>
      <c r="X9" s="23">
        <v>20909415738</v>
      </c>
      <c r="Y9" s="23">
        <v>699944717</v>
      </c>
      <c r="Z9" s="24">
        <v>3.35</v>
      </c>
      <c r="AA9" s="25">
        <v>25480628594</v>
      </c>
    </row>
    <row r="10" spans="1:27" ht="12.75">
      <c r="A10" s="26" t="s">
        <v>37</v>
      </c>
      <c r="B10" s="20"/>
      <c r="C10" s="21">
        <v>15294538174</v>
      </c>
      <c r="D10" s="21"/>
      <c r="E10" s="22">
        <v>15602300983</v>
      </c>
      <c r="F10" s="23">
        <v>14741929413</v>
      </c>
      <c r="G10" s="23">
        <v>2907240240</v>
      </c>
      <c r="H10" s="23">
        <v>373940526</v>
      </c>
      <c r="I10" s="23">
        <v>661802328</v>
      </c>
      <c r="J10" s="23">
        <v>3942983094</v>
      </c>
      <c r="K10" s="23">
        <v>795487000</v>
      </c>
      <c r="L10" s="23">
        <v>2806002455</v>
      </c>
      <c r="M10" s="23">
        <v>195527588</v>
      </c>
      <c r="N10" s="23">
        <v>3797017043</v>
      </c>
      <c r="O10" s="23">
        <v>970244772</v>
      </c>
      <c r="P10" s="23">
        <v>3276349410</v>
      </c>
      <c r="Q10" s="23">
        <v>1084194410</v>
      </c>
      <c r="R10" s="23">
        <v>5330788592</v>
      </c>
      <c r="S10" s="23"/>
      <c r="T10" s="23"/>
      <c r="U10" s="23"/>
      <c r="V10" s="23"/>
      <c r="W10" s="23">
        <v>13070788729</v>
      </c>
      <c r="X10" s="23">
        <v>11807876064</v>
      </c>
      <c r="Y10" s="23">
        <v>1262912665</v>
      </c>
      <c r="Z10" s="24">
        <v>10.7</v>
      </c>
      <c r="AA10" s="25">
        <v>14741929413</v>
      </c>
    </row>
    <row r="11" spans="1:27" ht="12.75">
      <c r="A11" s="26" t="s">
        <v>38</v>
      </c>
      <c r="B11" s="20"/>
      <c r="C11" s="21">
        <v>4257979162</v>
      </c>
      <c r="D11" s="21"/>
      <c r="E11" s="22">
        <v>3441947741</v>
      </c>
      <c r="F11" s="23">
        <v>3502138436</v>
      </c>
      <c r="G11" s="23">
        <v>332283554</v>
      </c>
      <c r="H11" s="23">
        <v>353160330</v>
      </c>
      <c r="I11" s="23">
        <v>223963945</v>
      </c>
      <c r="J11" s="23">
        <v>909407829</v>
      </c>
      <c r="K11" s="23">
        <v>271261202</v>
      </c>
      <c r="L11" s="23">
        <v>329656212</v>
      </c>
      <c r="M11" s="23">
        <v>268417854</v>
      </c>
      <c r="N11" s="23">
        <v>869335268</v>
      </c>
      <c r="O11" s="23">
        <v>291547627</v>
      </c>
      <c r="P11" s="23">
        <v>310623373</v>
      </c>
      <c r="Q11" s="23">
        <v>629539146</v>
      </c>
      <c r="R11" s="23">
        <v>1231710146</v>
      </c>
      <c r="S11" s="23"/>
      <c r="T11" s="23"/>
      <c r="U11" s="23"/>
      <c r="V11" s="23"/>
      <c r="W11" s="23">
        <v>3010453243</v>
      </c>
      <c r="X11" s="23">
        <v>2418699712</v>
      </c>
      <c r="Y11" s="23">
        <v>591753531</v>
      </c>
      <c r="Z11" s="24">
        <v>24.47</v>
      </c>
      <c r="AA11" s="25">
        <v>3502138436</v>
      </c>
    </row>
    <row r="12" spans="1:27" ht="12.75">
      <c r="A12" s="26" t="s">
        <v>39</v>
      </c>
      <c r="B12" s="20"/>
      <c r="C12" s="21">
        <v>76692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/>
      <c r="AA12" s="25"/>
    </row>
    <row r="13" spans="1:27" ht="12.75">
      <c r="A13" s="13" t="s">
        <v>40</v>
      </c>
      <c r="B13" s="20"/>
      <c r="C13" s="21"/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5"/>
    </row>
    <row r="14" spans="1:27" ht="12.75">
      <c r="A14" s="26" t="s">
        <v>41</v>
      </c>
      <c r="B14" s="20"/>
      <c r="C14" s="21">
        <v>-137140245301</v>
      </c>
      <c r="D14" s="21"/>
      <c r="E14" s="22">
        <v>-157503891979</v>
      </c>
      <c r="F14" s="23">
        <v>-146337473928</v>
      </c>
      <c r="G14" s="23">
        <v>-21768990948</v>
      </c>
      <c r="H14" s="23">
        <v>-18468844115</v>
      </c>
      <c r="I14" s="23">
        <v>-15339221396</v>
      </c>
      <c r="J14" s="23">
        <v>-55577056459</v>
      </c>
      <c r="K14" s="23">
        <v>-13365602508</v>
      </c>
      <c r="L14" s="23">
        <v>-14620329758</v>
      </c>
      <c r="M14" s="23">
        <v>-16176464872</v>
      </c>
      <c r="N14" s="23">
        <v>-44162397138</v>
      </c>
      <c r="O14" s="23">
        <v>-11168903323</v>
      </c>
      <c r="P14" s="23">
        <v>-12853705860</v>
      </c>
      <c r="Q14" s="23">
        <v>-13209392851</v>
      </c>
      <c r="R14" s="23">
        <v>-37232002034</v>
      </c>
      <c r="S14" s="23"/>
      <c r="T14" s="23"/>
      <c r="U14" s="23"/>
      <c r="V14" s="23"/>
      <c r="W14" s="23">
        <v>-136971455631</v>
      </c>
      <c r="X14" s="23">
        <v>-117853241737</v>
      </c>
      <c r="Y14" s="23">
        <v>-19118213894</v>
      </c>
      <c r="Z14" s="24">
        <v>16.22</v>
      </c>
      <c r="AA14" s="25">
        <v>-146337473928</v>
      </c>
    </row>
    <row r="15" spans="1:27" ht="12.75">
      <c r="A15" s="26" t="s">
        <v>42</v>
      </c>
      <c r="B15" s="20"/>
      <c r="C15" s="21">
        <v>-5882319164</v>
      </c>
      <c r="D15" s="21"/>
      <c r="E15" s="22">
        <v>-6658103217</v>
      </c>
      <c r="F15" s="23">
        <v>-17912065317</v>
      </c>
      <c r="G15" s="23">
        <v>-249132129</v>
      </c>
      <c r="H15" s="23">
        <v>-89958017</v>
      </c>
      <c r="I15" s="23">
        <v>-762099446</v>
      </c>
      <c r="J15" s="23">
        <v>-1101189592</v>
      </c>
      <c r="K15" s="23">
        <v>-315553271</v>
      </c>
      <c r="L15" s="23">
        <v>-164378980</v>
      </c>
      <c r="M15" s="23">
        <v>-1462842530</v>
      </c>
      <c r="N15" s="23">
        <v>-1942774781</v>
      </c>
      <c r="O15" s="23">
        <v>-300615823</v>
      </c>
      <c r="P15" s="23">
        <v>-40062022</v>
      </c>
      <c r="Q15" s="23">
        <v>-822863012</v>
      </c>
      <c r="R15" s="23">
        <v>-1163540857</v>
      </c>
      <c r="S15" s="23"/>
      <c r="T15" s="23"/>
      <c r="U15" s="23"/>
      <c r="V15" s="23"/>
      <c r="W15" s="23">
        <v>-4207505230</v>
      </c>
      <c r="X15" s="23">
        <v>-12790481505</v>
      </c>
      <c r="Y15" s="23">
        <v>8582976275</v>
      </c>
      <c r="Z15" s="24">
        <v>-67.1</v>
      </c>
      <c r="AA15" s="25">
        <v>-17912065317</v>
      </c>
    </row>
    <row r="16" spans="1:27" ht="12.75">
      <c r="A16" s="26" t="s">
        <v>43</v>
      </c>
      <c r="B16" s="20"/>
      <c r="C16" s="21">
        <v>-2217904703</v>
      </c>
      <c r="D16" s="21"/>
      <c r="E16" s="22">
        <v>-2954226735</v>
      </c>
      <c r="F16" s="23">
        <v>-7552034715</v>
      </c>
      <c r="G16" s="23">
        <v>-59064567</v>
      </c>
      <c r="H16" s="23">
        <v>-602955627</v>
      </c>
      <c r="I16" s="23">
        <v>-663438094</v>
      </c>
      <c r="J16" s="23">
        <v>-1325458288</v>
      </c>
      <c r="K16" s="23">
        <v>-349127251</v>
      </c>
      <c r="L16" s="23">
        <v>-840382382</v>
      </c>
      <c r="M16" s="23">
        <v>-359445217</v>
      </c>
      <c r="N16" s="23">
        <v>-1548954850</v>
      </c>
      <c r="O16" s="23">
        <v>-220454195</v>
      </c>
      <c r="P16" s="23">
        <v>-190119080</v>
      </c>
      <c r="Q16" s="23">
        <v>-271396297</v>
      </c>
      <c r="R16" s="23">
        <v>-681969572</v>
      </c>
      <c r="S16" s="23"/>
      <c r="T16" s="23"/>
      <c r="U16" s="23"/>
      <c r="V16" s="23"/>
      <c r="W16" s="23">
        <v>-3556382710</v>
      </c>
      <c r="X16" s="23">
        <v>-5383999551</v>
      </c>
      <c r="Y16" s="23">
        <v>1827616841</v>
      </c>
      <c r="Z16" s="24">
        <v>-33.95</v>
      </c>
      <c r="AA16" s="25">
        <v>-7552034715</v>
      </c>
    </row>
    <row r="17" spans="1:27" ht="12.75">
      <c r="A17" s="27" t="s">
        <v>44</v>
      </c>
      <c r="B17" s="28"/>
      <c r="C17" s="29">
        <f aca="true" t="shared" si="0" ref="C17:Y17">SUM(C6:C16)</f>
        <v>31922682238</v>
      </c>
      <c r="D17" s="29">
        <f>SUM(D6:D16)</f>
        <v>0</v>
      </c>
      <c r="E17" s="30">
        <f t="shared" si="0"/>
        <v>32946100631</v>
      </c>
      <c r="F17" s="31">
        <f t="shared" si="0"/>
        <v>30354638615</v>
      </c>
      <c r="G17" s="31">
        <f t="shared" si="0"/>
        <v>-2998337019</v>
      </c>
      <c r="H17" s="31">
        <f t="shared" si="0"/>
        <v>-52802304</v>
      </c>
      <c r="I17" s="31">
        <f t="shared" si="0"/>
        <v>-2048431467</v>
      </c>
      <c r="J17" s="31">
        <f t="shared" si="0"/>
        <v>-5099570790</v>
      </c>
      <c r="K17" s="31">
        <f t="shared" si="0"/>
        <v>707402930</v>
      </c>
      <c r="L17" s="31">
        <f t="shared" si="0"/>
        <v>4776310006</v>
      </c>
      <c r="M17" s="31">
        <f t="shared" si="0"/>
        <v>2159761193</v>
      </c>
      <c r="N17" s="31">
        <f t="shared" si="0"/>
        <v>7643474129</v>
      </c>
      <c r="O17" s="31">
        <f t="shared" si="0"/>
        <v>1637715597</v>
      </c>
      <c r="P17" s="31">
        <f t="shared" si="0"/>
        <v>2270291191</v>
      </c>
      <c r="Q17" s="31">
        <f t="shared" si="0"/>
        <v>8743465432</v>
      </c>
      <c r="R17" s="31">
        <f t="shared" si="0"/>
        <v>12651472220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15195375559</v>
      </c>
      <c r="X17" s="31">
        <f t="shared" si="0"/>
        <v>17704124503</v>
      </c>
      <c r="Y17" s="31">
        <f t="shared" si="0"/>
        <v>-2508748944</v>
      </c>
      <c r="Z17" s="32">
        <f>+IF(X17&lt;&gt;0,+(Y17/X17)*100,0)</f>
        <v>-14.170420816770054</v>
      </c>
      <c r="AA17" s="33">
        <f>SUM(AA6:AA16)</f>
        <v>30354638615</v>
      </c>
    </row>
    <row r="18" spans="1:27" ht="4.5" customHeight="1">
      <c r="A18" s="34"/>
      <c r="B18" s="20"/>
      <c r="C18" s="21"/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5"/>
    </row>
    <row r="19" spans="1:27" ht="12.75">
      <c r="A19" s="13" t="s">
        <v>45</v>
      </c>
      <c r="B19" s="20"/>
      <c r="C19" s="21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4"/>
      <c r="AA19" s="25"/>
    </row>
    <row r="20" spans="1:27" ht="12.75">
      <c r="A20" s="13" t="s">
        <v>32</v>
      </c>
      <c r="B20" s="20"/>
      <c r="C20" s="35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8"/>
      <c r="AA20" s="39"/>
    </row>
    <row r="21" spans="1:27" ht="12.75">
      <c r="A21" s="26" t="s">
        <v>46</v>
      </c>
      <c r="B21" s="20"/>
      <c r="C21" s="21">
        <v>748329630</v>
      </c>
      <c r="D21" s="21"/>
      <c r="E21" s="22">
        <v>241678953</v>
      </c>
      <c r="F21" s="23">
        <v>1179462973</v>
      </c>
      <c r="G21" s="40">
        <v>520263744</v>
      </c>
      <c r="H21" s="40">
        <v>108055229</v>
      </c>
      <c r="I21" s="40">
        <v>9022839</v>
      </c>
      <c r="J21" s="23">
        <v>637341812</v>
      </c>
      <c r="K21" s="40">
        <v>77052893</v>
      </c>
      <c r="L21" s="40">
        <v>302577723</v>
      </c>
      <c r="M21" s="23">
        <v>71755545</v>
      </c>
      <c r="N21" s="40">
        <v>451386161</v>
      </c>
      <c r="O21" s="40">
        <v>217511478</v>
      </c>
      <c r="P21" s="40">
        <v>-20235496</v>
      </c>
      <c r="Q21" s="23">
        <v>32599105</v>
      </c>
      <c r="R21" s="40">
        <v>229875087</v>
      </c>
      <c r="S21" s="40"/>
      <c r="T21" s="23"/>
      <c r="U21" s="40"/>
      <c r="V21" s="40"/>
      <c r="W21" s="40">
        <v>1318603060</v>
      </c>
      <c r="X21" s="23">
        <v>815793636</v>
      </c>
      <c r="Y21" s="40">
        <v>502809424</v>
      </c>
      <c r="Z21" s="41">
        <v>61.63</v>
      </c>
      <c r="AA21" s="42">
        <v>1179462973</v>
      </c>
    </row>
    <row r="22" spans="1:27" ht="12.75">
      <c r="A22" s="26" t="s">
        <v>47</v>
      </c>
      <c r="B22" s="20"/>
      <c r="C22" s="21">
        <v>-66503418</v>
      </c>
      <c r="D22" s="21"/>
      <c r="E22" s="43">
        <v>-243296240</v>
      </c>
      <c r="F22" s="40">
        <v>-29288708</v>
      </c>
      <c r="G22" s="23">
        <v>942263285</v>
      </c>
      <c r="H22" s="23">
        <v>-283659424</v>
      </c>
      <c r="I22" s="23">
        <v>-145660545</v>
      </c>
      <c r="J22" s="23">
        <v>512943316</v>
      </c>
      <c r="K22" s="23">
        <v>42052995</v>
      </c>
      <c r="L22" s="23">
        <v>-115177610</v>
      </c>
      <c r="M22" s="40">
        <v>1081402</v>
      </c>
      <c r="N22" s="23">
        <v>-72043213</v>
      </c>
      <c r="O22" s="23">
        <v>-87737998</v>
      </c>
      <c r="P22" s="23">
        <v>-107434232</v>
      </c>
      <c r="Q22" s="23">
        <v>-150177014</v>
      </c>
      <c r="R22" s="23">
        <v>-345349244</v>
      </c>
      <c r="S22" s="23"/>
      <c r="T22" s="40"/>
      <c r="U22" s="23"/>
      <c r="V22" s="23"/>
      <c r="W22" s="23">
        <v>95550859</v>
      </c>
      <c r="X22" s="23">
        <v>-20842281</v>
      </c>
      <c r="Y22" s="23">
        <v>116393140</v>
      </c>
      <c r="Z22" s="24">
        <v>-558.45</v>
      </c>
      <c r="AA22" s="25">
        <v>-29288708</v>
      </c>
    </row>
    <row r="23" spans="1:27" ht="12.75">
      <c r="A23" s="26" t="s">
        <v>48</v>
      </c>
      <c r="B23" s="20"/>
      <c r="C23" s="44">
        <v>436110514</v>
      </c>
      <c r="D23" s="44"/>
      <c r="E23" s="22">
        <v>-49268311</v>
      </c>
      <c r="F23" s="23">
        <v>-42637853</v>
      </c>
      <c r="G23" s="40">
        <v>664900239</v>
      </c>
      <c r="H23" s="40">
        <v>-12632552</v>
      </c>
      <c r="I23" s="40">
        <v>-28632960</v>
      </c>
      <c r="J23" s="23">
        <v>623634727</v>
      </c>
      <c r="K23" s="40">
        <v>12739568</v>
      </c>
      <c r="L23" s="40">
        <v>-160864643</v>
      </c>
      <c r="M23" s="23">
        <v>-97550784</v>
      </c>
      <c r="N23" s="40">
        <v>-245675859</v>
      </c>
      <c r="O23" s="40">
        <v>-92172396</v>
      </c>
      <c r="P23" s="40">
        <v>-12932919</v>
      </c>
      <c r="Q23" s="23">
        <v>59550757</v>
      </c>
      <c r="R23" s="40">
        <v>-45554558</v>
      </c>
      <c r="S23" s="40"/>
      <c r="T23" s="23"/>
      <c r="U23" s="40"/>
      <c r="V23" s="40"/>
      <c r="W23" s="40">
        <v>332404310</v>
      </c>
      <c r="X23" s="23">
        <v>-23099820</v>
      </c>
      <c r="Y23" s="40">
        <v>355504130</v>
      </c>
      <c r="Z23" s="41">
        <v>-1538.99</v>
      </c>
      <c r="AA23" s="42">
        <v>-42637853</v>
      </c>
    </row>
    <row r="24" spans="1:27" ht="12.75">
      <c r="A24" s="26" t="s">
        <v>49</v>
      </c>
      <c r="B24" s="20"/>
      <c r="C24" s="21">
        <v>552395182</v>
      </c>
      <c r="D24" s="21"/>
      <c r="E24" s="22">
        <v>-715466347</v>
      </c>
      <c r="F24" s="23">
        <v>1817369273</v>
      </c>
      <c r="G24" s="23">
        <v>1049686984</v>
      </c>
      <c r="H24" s="23">
        <v>5088705986</v>
      </c>
      <c r="I24" s="23">
        <v>-2037681636</v>
      </c>
      <c r="J24" s="23">
        <v>4100711334</v>
      </c>
      <c r="K24" s="23">
        <v>-33114628</v>
      </c>
      <c r="L24" s="23">
        <v>6060206</v>
      </c>
      <c r="M24" s="23">
        <v>-24217386</v>
      </c>
      <c r="N24" s="23">
        <v>-51271808</v>
      </c>
      <c r="O24" s="23">
        <v>20621165</v>
      </c>
      <c r="P24" s="23">
        <v>963377125</v>
      </c>
      <c r="Q24" s="23">
        <v>41945400</v>
      </c>
      <c r="R24" s="23">
        <v>1025943690</v>
      </c>
      <c r="S24" s="23"/>
      <c r="T24" s="23"/>
      <c r="U24" s="23"/>
      <c r="V24" s="23"/>
      <c r="W24" s="23">
        <v>5075383216</v>
      </c>
      <c r="X24" s="23">
        <v>863686148</v>
      </c>
      <c r="Y24" s="23">
        <v>4211697068</v>
      </c>
      <c r="Z24" s="24">
        <v>487.64</v>
      </c>
      <c r="AA24" s="25">
        <v>1817369273</v>
      </c>
    </row>
    <row r="25" spans="1:27" ht="12.75">
      <c r="A25" s="13" t="s">
        <v>40</v>
      </c>
      <c r="B25" s="20"/>
      <c r="C25" s="21"/>
      <c r="D25" s="21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4"/>
      <c r="AA25" s="25"/>
    </row>
    <row r="26" spans="1:27" ht="12.75">
      <c r="A26" s="26" t="s">
        <v>50</v>
      </c>
      <c r="B26" s="20"/>
      <c r="C26" s="21">
        <v>-33087865845</v>
      </c>
      <c r="D26" s="21"/>
      <c r="E26" s="22">
        <v>-35802476049</v>
      </c>
      <c r="F26" s="23">
        <v>-34793128442</v>
      </c>
      <c r="G26" s="23">
        <v>-3116502427</v>
      </c>
      <c r="H26" s="23">
        <v>-1824459555</v>
      </c>
      <c r="I26" s="23">
        <v>-1645395894</v>
      </c>
      <c r="J26" s="23">
        <v>-6586357876</v>
      </c>
      <c r="K26" s="23">
        <v>-1882147269</v>
      </c>
      <c r="L26" s="23">
        <v>-2308755084</v>
      </c>
      <c r="M26" s="23">
        <v>-2557943290</v>
      </c>
      <c r="N26" s="23">
        <v>-6748845643</v>
      </c>
      <c r="O26" s="23">
        <v>-1210135210</v>
      </c>
      <c r="P26" s="23">
        <v>-1608609078</v>
      </c>
      <c r="Q26" s="23">
        <v>-2186911111</v>
      </c>
      <c r="R26" s="23">
        <v>-5005655399</v>
      </c>
      <c r="S26" s="23"/>
      <c r="T26" s="23"/>
      <c r="U26" s="23"/>
      <c r="V26" s="23"/>
      <c r="W26" s="23">
        <v>-18340858918</v>
      </c>
      <c r="X26" s="23">
        <v>-18583943617</v>
      </c>
      <c r="Y26" s="23">
        <v>243084699</v>
      </c>
      <c r="Z26" s="24">
        <v>-1.31</v>
      </c>
      <c r="AA26" s="25">
        <v>-34793128442</v>
      </c>
    </row>
    <row r="27" spans="1:27" ht="12.75">
      <c r="A27" s="27" t="s">
        <v>51</v>
      </c>
      <c r="B27" s="28"/>
      <c r="C27" s="29">
        <f aca="true" t="shared" si="1" ref="C27:Y27">SUM(C21:C26)</f>
        <v>-31417533937</v>
      </c>
      <c r="D27" s="29">
        <f>SUM(D21:D26)</f>
        <v>0</v>
      </c>
      <c r="E27" s="30">
        <f t="shared" si="1"/>
        <v>-36568827994</v>
      </c>
      <c r="F27" s="31">
        <f t="shared" si="1"/>
        <v>-31868222757</v>
      </c>
      <c r="G27" s="31">
        <f t="shared" si="1"/>
        <v>60611825</v>
      </c>
      <c r="H27" s="31">
        <f t="shared" si="1"/>
        <v>3076009684</v>
      </c>
      <c r="I27" s="31">
        <f t="shared" si="1"/>
        <v>-3848348196</v>
      </c>
      <c r="J27" s="31">
        <f t="shared" si="1"/>
        <v>-711726687</v>
      </c>
      <c r="K27" s="31">
        <f t="shared" si="1"/>
        <v>-1783416441</v>
      </c>
      <c r="L27" s="31">
        <f t="shared" si="1"/>
        <v>-2276159408</v>
      </c>
      <c r="M27" s="31">
        <f t="shared" si="1"/>
        <v>-2606874513</v>
      </c>
      <c r="N27" s="31">
        <f t="shared" si="1"/>
        <v>-6666450362</v>
      </c>
      <c r="O27" s="31">
        <f t="shared" si="1"/>
        <v>-1151912961</v>
      </c>
      <c r="P27" s="31">
        <f t="shared" si="1"/>
        <v>-785834600</v>
      </c>
      <c r="Q27" s="31">
        <f t="shared" si="1"/>
        <v>-2202992863</v>
      </c>
      <c r="R27" s="31">
        <f t="shared" si="1"/>
        <v>-4140740424</v>
      </c>
      <c r="S27" s="31">
        <f t="shared" si="1"/>
        <v>0</v>
      </c>
      <c r="T27" s="31">
        <f t="shared" si="1"/>
        <v>0</v>
      </c>
      <c r="U27" s="31">
        <f t="shared" si="1"/>
        <v>0</v>
      </c>
      <c r="V27" s="31">
        <f t="shared" si="1"/>
        <v>0</v>
      </c>
      <c r="W27" s="31">
        <f t="shared" si="1"/>
        <v>-11518917473</v>
      </c>
      <c r="X27" s="31">
        <f t="shared" si="1"/>
        <v>-16948405934</v>
      </c>
      <c r="Y27" s="31">
        <f t="shared" si="1"/>
        <v>5429488461</v>
      </c>
      <c r="Z27" s="32">
        <f>+IF(X27&lt;&gt;0,+(Y27/X27)*100,0)</f>
        <v>-32.03539307556923</v>
      </c>
      <c r="AA27" s="33">
        <f>SUM(AA21:AA26)</f>
        <v>-31868222757</v>
      </c>
    </row>
    <row r="28" spans="1:27" ht="4.5" customHeight="1">
      <c r="A28" s="34"/>
      <c r="B28" s="20"/>
      <c r="C28" s="21"/>
      <c r="D28" s="21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4"/>
      <c r="AA28" s="25"/>
    </row>
    <row r="29" spans="1:27" ht="12.75">
      <c r="A29" s="13" t="s">
        <v>52</v>
      </c>
      <c r="B29" s="20"/>
      <c r="C29" s="21"/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4"/>
      <c r="AA29" s="25"/>
    </row>
    <row r="30" spans="1:27" ht="12.75">
      <c r="A30" s="13" t="s">
        <v>32</v>
      </c>
      <c r="B30" s="20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4"/>
      <c r="AA30" s="25"/>
    </row>
    <row r="31" spans="1:27" ht="12.75">
      <c r="A31" s="26" t="s">
        <v>53</v>
      </c>
      <c r="B31" s="20"/>
      <c r="C31" s="21"/>
      <c r="D31" s="21"/>
      <c r="E31" s="22"/>
      <c r="F31" s="23"/>
      <c r="G31" s="23">
        <v>160000000</v>
      </c>
      <c r="H31" s="23">
        <v>190000000</v>
      </c>
      <c r="I31" s="23">
        <v>2330000000</v>
      </c>
      <c r="J31" s="23">
        <v>2680000000</v>
      </c>
      <c r="K31" s="23">
        <v>-200000000</v>
      </c>
      <c r="L31" s="23">
        <v>-60000000</v>
      </c>
      <c r="M31" s="23">
        <v>-20000000</v>
      </c>
      <c r="N31" s="23">
        <v>-280000000</v>
      </c>
      <c r="O31" s="23">
        <v>-100000000</v>
      </c>
      <c r="P31" s="23">
        <v>-460000000</v>
      </c>
      <c r="Q31" s="23"/>
      <c r="R31" s="23">
        <v>-560000000</v>
      </c>
      <c r="S31" s="23"/>
      <c r="T31" s="23"/>
      <c r="U31" s="23"/>
      <c r="V31" s="23"/>
      <c r="W31" s="23">
        <v>1840000000</v>
      </c>
      <c r="X31" s="23"/>
      <c r="Y31" s="23">
        <v>1840000000</v>
      </c>
      <c r="Z31" s="24"/>
      <c r="AA31" s="25"/>
    </row>
    <row r="32" spans="1:27" ht="12.75">
      <c r="A32" s="26" t="s">
        <v>54</v>
      </c>
      <c r="B32" s="20"/>
      <c r="C32" s="21">
        <v>5363000000</v>
      </c>
      <c r="D32" s="21"/>
      <c r="E32" s="22">
        <v>9827310432</v>
      </c>
      <c r="F32" s="23">
        <v>9003541901</v>
      </c>
      <c r="G32" s="23">
        <v>60000000</v>
      </c>
      <c r="H32" s="23">
        <v>90500000</v>
      </c>
      <c r="I32" s="23"/>
      <c r="J32" s="23">
        <v>150500000</v>
      </c>
      <c r="K32" s="23">
        <v>37500000</v>
      </c>
      <c r="L32" s="23">
        <v>2806000000</v>
      </c>
      <c r="M32" s="23">
        <v>5000000</v>
      </c>
      <c r="N32" s="23">
        <v>2848500000</v>
      </c>
      <c r="O32" s="23"/>
      <c r="P32" s="23">
        <v>200000000</v>
      </c>
      <c r="Q32" s="23"/>
      <c r="R32" s="23">
        <v>200000000</v>
      </c>
      <c r="S32" s="23"/>
      <c r="T32" s="23"/>
      <c r="U32" s="23"/>
      <c r="V32" s="23"/>
      <c r="W32" s="23">
        <v>3199000000</v>
      </c>
      <c r="X32" s="23">
        <v>2734573614</v>
      </c>
      <c r="Y32" s="23">
        <v>464426386</v>
      </c>
      <c r="Z32" s="24">
        <v>16.98</v>
      </c>
      <c r="AA32" s="25">
        <v>9003541901</v>
      </c>
    </row>
    <row r="33" spans="1:27" ht="12.75">
      <c r="A33" s="26" t="s">
        <v>55</v>
      </c>
      <c r="B33" s="20"/>
      <c r="C33" s="21">
        <v>189620581</v>
      </c>
      <c r="D33" s="21"/>
      <c r="E33" s="22">
        <v>150860548</v>
      </c>
      <c r="F33" s="23">
        <v>522562091</v>
      </c>
      <c r="G33" s="23">
        <v>15035019</v>
      </c>
      <c r="H33" s="40">
        <v>-31838323</v>
      </c>
      <c r="I33" s="40">
        <v>4944275</v>
      </c>
      <c r="J33" s="40">
        <v>-11859029</v>
      </c>
      <c r="K33" s="23">
        <v>10696988</v>
      </c>
      <c r="L33" s="23">
        <v>6220431</v>
      </c>
      <c r="M33" s="23">
        <v>-8046067</v>
      </c>
      <c r="N33" s="23">
        <v>8871352</v>
      </c>
      <c r="O33" s="40">
        <v>-1604785</v>
      </c>
      <c r="P33" s="40">
        <v>8647933</v>
      </c>
      <c r="Q33" s="40">
        <v>229087308</v>
      </c>
      <c r="R33" s="23">
        <v>236130456</v>
      </c>
      <c r="S33" s="23"/>
      <c r="T33" s="23"/>
      <c r="U33" s="23"/>
      <c r="V33" s="40"/>
      <c r="W33" s="40">
        <v>233142779</v>
      </c>
      <c r="X33" s="40">
        <v>526256237</v>
      </c>
      <c r="Y33" s="23">
        <v>-293113458</v>
      </c>
      <c r="Z33" s="24">
        <v>-55.7</v>
      </c>
      <c r="AA33" s="25">
        <v>522562091</v>
      </c>
    </row>
    <row r="34" spans="1:27" ht="12.75">
      <c r="A34" s="13" t="s">
        <v>40</v>
      </c>
      <c r="B34" s="20"/>
      <c r="C34" s="21"/>
      <c r="D34" s="21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4"/>
      <c r="AA34" s="25"/>
    </row>
    <row r="35" spans="1:27" ht="12.75">
      <c r="A35" s="26" t="s">
        <v>56</v>
      </c>
      <c r="B35" s="20"/>
      <c r="C35" s="21">
        <v>-4295588393</v>
      </c>
      <c r="D35" s="21"/>
      <c r="E35" s="22">
        <v>-3490321933</v>
      </c>
      <c r="F35" s="23">
        <v>-6084923390</v>
      </c>
      <c r="G35" s="23">
        <v>-9088932</v>
      </c>
      <c r="H35" s="23">
        <v>-295480488</v>
      </c>
      <c r="I35" s="23">
        <v>-444681105</v>
      </c>
      <c r="J35" s="23">
        <v>-749250525</v>
      </c>
      <c r="K35" s="23">
        <v>-57341385</v>
      </c>
      <c r="L35" s="23">
        <v>-54825170</v>
      </c>
      <c r="M35" s="23">
        <v>-567850876</v>
      </c>
      <c r="N35" s="23">
        <v>-680017431</v>
      </c>
      <c r="O35" s="23">
        <v>-233767447</v>
      </c>
      <c r="P35" s="23">
        <v>-59292824</v>
      </c>
      <c r="Q35" s="23">
        <v>-605857903</v>
      </c>
      <c r="R35" s="23">
        <v>-898918174</v>
      </c>
      <c r="S35" s="23"/>
      <c r="T35" s="23"/>
      <c r="U35" s="23"/>
      <c r="V35" s="23"/>
      <c r="W35" s="23">
        <v>-2328186130</v>
      </c>
      <c r="X35" s="23">
        <v>-2576294208</v>
      </c>
      <c r="Y35" s="23">
        <v>248108078</v>
      </c>
      <c r="Z35" s="24">
        <v>-9.63</v>
      </c>
      <c r="AA35" s="25">
        <v>-6084923390</v>
      </c>
    </row>
    <row r="36" spans="1:27" ht="12.75">
      <c r="A36" s="27" t="s">
        <v>57</v>
      </c>
      <c r="B36" s="28"/>
      <c r="C36" s="29">
        <f aca="true" t="shared" si="2" ref="C36:Y36">SUM(C31:C35)</f>
        <v>1257032188</v>
      </c>
      <c r="D36" s="29">
        <f>SUM(D31:D35)</f>
        <v>0</v>
      </c>
      <c r="E36" s="30">
        <f t="shared" si="2"/>
        <v>6487849047</v>
      </c>
      <c r="F36" s="31">
        <f t="shared" si="2"/>
        <v>3441180602</v>
      </c>
      <c r="G36" s="31">
        <f t="shared" si="2"/>
        <v>225946087</v>
      </c>
      <c r="H36" s="31">
        <f t="shared" si="2"/>
        <v>-46818811</v>
      </c>
      <c r="I36" s="31">
        <f t="shared" si="2"/>
        <v>1890263170</v>
      </c>
      <c r="J36" s="31">
        <f t="shared" si="2"/>
        <v>2069390446</v>
      </c>
      <c r="K36" s="31">
        <f t="shared" si="2"/>
        <v>-209144397</v>
      </c>
      <c r="L36" s="31">
        <f t="shared" si="2"/>
        <v>2697395261</v>
      </c>
      <c r="M36" s="31">
        <f t="shared" si="2"/>
        <v>-590896943</v>
      </c>
      <c r="N36" s="31">
        <f t="shared" si="2"/>
        <v>1897353921</v>
      </c>
      <c r="O36" s="31">
        <f t="shared" si="2"/>
        <v>-335372232</v>
      </c>
      <c r="P36" s="31">
        <f t="shared" si="2"/>
        <v>-310644891</v>
      </c>
      <c r="Q36" s="31">
        <f t="shared" si="2"/>
        <v>-376770595</v>
      </c>
      <c r="R36" s="31">
        <f t="shared" si="2"/>
        <v>-1022787718</v>
      </c>
      <c r="S36" s="31">
        <f t="shared" si="2"/>
        <v>0</v>
      </c>
      <c r="T36" s="31">
        <f t="shared" si="2"/>
        <v>0</v>
      </c>
      <c r="U36" s="31">
        <f t="shared" si="2"/>
        <v>0</v>
      </c>
      <c r="V36" s="31">
        <f t="shared" si="2"/>
        <v>0</v>
      </c>
      <c r="W36" s="31">
        <f t="shared" si="2"/>
        <v>2943956649</v>
      </c>
      <c r="X36" s="31">
        <f t="shared" si="2"/>
        <v>684535643</v>
      </c>
      <c r="Y36" s="31">
        <f t="shared" si="2"/>
        <v>2259421006</v>
      </c>
      <c r="Z36" s="32">
        <f>+IF(X36&lt;&gt;0,+(Y36/X36)*100,0)</f>
        <v>330.0662323583346</v>
      </c>
      <c r="AA36" s="33">
        <f>SUM(AA31:AA35)</f>
        <v>3441180602</v>
      </c>
    </row>
    <row r="37" spans="1:27" ht="4.5" customHeight="1">
      <c r="A37" s="34"/>
      <c r="B37" s="20"/>
      <c r="C37" s="21"/>
      <c r="D37" s="21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4"/>
      <c r="AA37" s="25"/>
    </row>
    <row r="38" spans="1:27" ht="12.75">
      <c r="A38" s="13" t="s">
        <v>58</v>
      </c>
      <c r="B38" s="20"/>
      <c r="C38" s="35">
        <f aca="true" t="shared" si="3" ref="C38:Y38">+C17+C27+C36</f>
        <v>1762180489</v>
      </c>
      <c r="D38" s="35">
        <f>+D17+D27+D36</f>
        <v>0</v>
      </c>
      <c r="E38" s="36">
        <f t="shared" si="3"/>
        <v>2865121684</v>
      </c>
      <c r="F38" s="37">
        <f t="shared" si="3"/>
        <v>1927596460</v>
      </c>
      <c r="G38" s="37">
        <f t="shared" si="3"/>
        <v>-2711779107</v>
      </c>
      <c r="H38" s="37">
        <f t="shared" si="3"/>
        <v>2976388569</v>
      </c>
      <c r="I38" s="37">
        <f t="shared" si="3"/>
        <v>-4006516493</v>
      </c>
      <c r="J38" s="37">
        <f t="shared" si="3"/>
        <v>-3741907031</v>
      </c>
      <c r="K38" s="37">
        <f t="shared" si="3"/>
        <v>-1285157908</v>
      </c>
      <c r="L38" s="37">
        <f t="shared" si="3"/>
        <v>5197545859</v>
      </c>
      <c r="M38" s="37">
        <f t="shared" si="3"/>
        <v>-1038010263</v>
      </c>
      <c r="N38" s="37">
        <f t="shared" si="3"/>
        <v>2874377688</v>
      </c>
      <c r="O38" s="37">
        <f t="shared" si="3"/>
        <v>150430404</v>
      </c>
      <c r="P38" s="37">
        <f t="shared" si="3"/>
        <v>1173811700</v>
      </c>
      <c r="Q38" s="37">
        <f t="shared" si="3"/>
        <v>6163701974</v>
      </c>
      <c r="R38" s="37">
        <f t="shared" si="3"/>
        <v>7487944078</v>
      </c>
      <c r="S38" s="37">
        <f t="shared" si="3"/>
        <v>0</v>
      </c>
      <c r="T38" s="37">
        <f t="shared" si="3"/>
        <v>0</v>
      </c>
      <c r="U38" s="37">
        <f t="shared" si="3"/>
        <v>0</v>
      </c>
      <c r="V38" s="37">
        <f t="shared" si="3"/>
        <v>0</v>
      </c>
      <c r="W38" s="37">
        <f t="shared" si="3"/>
        <v>6620414735</v>
      </c>
      <c r="X38" s="37">
        <f t="shared" si="3"/>
        <v>1440254212</v>
      </c>
      <c r="Y38" s="37">
        <f t="shared" si="3"/>
        <v>5180160523</v>
      </c>
      <c r="Z38" s="38">
        <f>+IF(X38&lt;&gt;0,+(Y38/X38)*100,0)</f>
        <v>359.6698749317735</v>
      </c>
      <c r="AA38" s="39">
        <f>+AA17+AA27+AA36</f>
        <v>1927596460</v>
      </c>
    </row>
    <row r="39" spans="1:27" ht="12.75">
      <c r="A39" s="26" t="s">
        <v>59</v>
      </c>
      <c r="B39" s="20"/>
      <c r="C39" s="35">
        <v>26506652422</v>
      </c>
      <c r="D39" s="35"/>
      <c r="E39" s="36">
        <v>25275891606</v>
      </c>
      <c r="F39" s="37">
        <v>27419688556</v>
      </c>
      <c r="G39" s="37">
        <v>28326410591</v>
      </c>
      <c r="H39" s="37">
        <v>25614631484</v>
      </c>
      <c r="I39" s="37">
        <v>28591020053</v>
      </c>
      <c r="J39" s="37">
        <v>28326410591</v>
      </c>
      <c r="K39" s="37">
        <v>24584503560</v>
      </c>
      <c r="L39" s="37">
        <v>23299345652</v>
      </c>
      <c r="M39" s="37">
        <v>28496891511</v>
      </c>
      <c r="N39" s="37">
        <v>24584503560</v>
      </c>
      <c r="O39" s="37">
        <v>27458881248</v>
      </c>
      <c r="P39" s="37">
        <v>27609311652</v>
      </c>
      <c r="Q39" s="37">
        <v>28783123352</v>
      </c>
      <c r="R39" s="37">
        <v>27458881248</v>
      </c>
      <c r="S39" s="37"/>
      <c r="T39" s="37"/>
      <c r="U39" s="37"/>
      <c r="V39" s="37"/>
      <c r="W39" s="37">
        <v>28326410591</v>
      </c>
      <c r="X39" s="37">
        <v>27419688556</v>
      </c>
      <c r="Y39" s="37">
        <v>906722035</v>
      </c>
      <c r="Z39" s="38">
        <v>3.31</v>
      </c>
      <c r="AA39" s="39">
        <v>27419688556</v>
      </c>
    </row>
    <row r="40" spans="1:27" ht="12.75">
      <c r="A40" s="45" t="s">
        <v>60</v>
      </c>
      <c r="B40" s="46"/>
      <c r="C40" s="47">
        <v>28268832911</v>
      </c>
      <c r="D40" s="47"/>
      <c r="E40" s="48">
        <v>28141013291</v>
      </c>
      <c r="F40" s="49">
        <v>29347285017</v>
      </c>
      <c r="G40" s="49">
        <v>25614631484</v>
      </c>
      <c r="H40" s="49">
        <v>28591020053</v>
      </c>
      <c r="I40" s="49">
        <v>24584503560</v>
      </c>
      <c r="J40" s="49">
        <v>24584503560</v>
      </c>
      <c r="K40" s="49">
        <v>23299345652</v>
      </c>
      <c r="L40" s="49">
        <v>28496891511</v>
      </c>
      <c r="M40" s="49">
        <v>27458881248</v>
      </c>
      <c r="N40" s="49">
        <v>27458881248</v>
      </c>
      <c r="O40" s="49">
        <v>27609311652</v>
      </c>
      <c r="P40" s="49">
        <v>28783123352</v>
      </c>
      <c r="Q40" s="49">
        <v>34946825326</v>
      </c>
      <c r="R40" s="49">
        <v>34946825326</v>
      </c>
      <c r="S40" s="49"/>
      <c r="T40" s="49"/>
      <c r="U40" s="49"/>
      <c r="V40" s="49"/>
      <c r="W40" s="49">
        <v>34946825326</v>
      </c>
      <c r="X40" s="49">
        <v>28859942769</v>
      </c>
      <c r="Y40" s="49">
        <v>6086882557</v>
      </c>
      <c r="Z40" s="50">
        <v>21.09</v>
      </c>
      <c r="AA40" s="51">
        <v>29347285017</v>
      </c>
    </row>
    <row r="41" spans="1:27" ht="12.75">
      <c r="A41" s="52" t="s">
        <v>69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s="54" t="s">
        <v>70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2017-05-05T07:50:20Z</dcterms:created>
  <dcterms:modified xsi:type="dcterms:W3CDTF">2017-05-05T07:50:20Z</dcterms:modified>
  <cp:category/>
  <cp:version/>
  <cp:contentType/>
  <cp:contentStatus/>
</cp:coreProperties>
</file>