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FS184" sheetId="1" r:id="rId1"/>
    <sheet name="GT421" sheetId="2" r:id="rId2"/>
    <sheet name="GT481" sheetId="3" r:id="rId3"/>
    <sheet name="KZN225" sheetId="4" r:id="rId4"/>
    <sheet name="KZN252" sheetId="5" r:id="rId5"/>
    <sheet name="KZN282" sheetId="6" r:id="rId6"/>
    <sheet name="LIM354" sheetId="7" r:id="rId7"/>
    <sheet name="MP307" sheetId="8" r:id="rId8"/>
    <sheet name="MP312" sheetId="9" r:id="rId9"/>
    <sheet name="MP313" sheetId="10" r:id="rId10"/>
    <sheet name="MP326" sheetId="11" r:id="rId11"/>
    <sheet name="NC091" sheetId="12" r:id="rId12"/>
    <sheet name="NW372" sheetId="13" r:id="rId13"/>
    <sheet name="NW373" sheetId="14" r:id="rId14"/>
    <sheet name="NW403" sheetId="15" r:id="rId15"/>
    <sheet name="NW405" sheetId="16" r:id="rId16"/>
    <sheet name="WC023" sheetId="17" r:id="rId17"/>
    <sheet name="WC024" sheetId="18" r:id="rId18"/>
    <sheet name="WC044" sheetId="19" r:id="rId19"/>
    <sheet name="Summary" sheetId="20" r:id="rId20"/>
  </sheets>
  <definedNames>
    <definedName name="_xlnm.Print_Area" localSheetId="0">'FS184'!$A$1:$AA$43</definedName>
    <definedName name="_xlnm.Print_Area" localSheetId="1">'GT421'!$A$1:$AA$43</definedName>
    <definedName name="_xlnm.Print_Area" localSheetId="2">'GT481'!$A$1:$AA$43</definedName>
    <definedName name="_xlnm.Print_Area" localSheetId="3">'KZN225'!$A$1:$AA$43</definedName>
    <definedName name="_xlnm.Print_Area" localSheetId="4">'KZN252'!$A$1:$AA$43</definedName>
    <definedName name="_xlnm.Print_Area" localSheetId="5">'KZN282'!$A$1:$AA$43</definedName>
    <definedName name="_xlnm.Print_Area" localSheetId="6">'LIM354'!$A$1:$AA$43</definedName>
    <definedName name="_xlnm.Print_Area" localSheetId="7">'MP307'!$A$1:$AA$43</definedName>
    <definedName name="_xlnm.Print_Area" localSheetId="8">'MP312'!$A$1:$AA$43</definedName>
    <definedName name="_xlnm.Print_Area" localSheetId="9">'MP313'!$A$1:$AA$43</definedName>
    <definedName name="_xlnm.Print_Area" localSheetId="10">'MP326'!$A$1:$AA$43</definedName>
    <definedName name="_xlnm.Print_Area" localSheetId="11">'NC091'!$A$1:$AA$43</definedName>
    <definedName name="_xlnm.Print_Area" localSheetId="12">'NW372'!$A$1:$AA$43</definedName>
    <definedName name="_xlnm.Print_Area" localSheetId="13">'NW373'!$A$1:$AA$43</definedName>
    <definedName name="_xlnm.Print_Area" localSheetId="14">'NW403'!$A$1:$AA$43</definedName>
    <definedName name="_xlnm.Print_Area" localSheetId="15">'NW405'!$A$1:$AA$43</definedName>
    <definedName name="_xlnm.Print_Area" localSheetId="19">'Summary'!$A$1:$AA$43</definedName>
    <definedName name="_xlnm.Print_Area" localSheetId="16">'WC023'!$A$1:$AA$43</definedName>
    <definedName name="_xlnm.Print_Area" localSheetId="17">'WC024'!$A$1:$AA$43</definedName>
    <definedName name="_xlnm.Print_Area" localSheetId="18">'WC044'!$A$1:$AA$43</definedName>
  </definedNames>
  <calcPr fullCalcOnLoad="1"/>
</workbook>
</file>

<file path=xl/sharedStrings.xml><?xml version="1.0" encoding="utf-8"?>
<sst xmlns="http://schemas.openxmlformats.org/spreadsheetml/2006/main" count="1380" uniqueCount="83">
  <si>
    <t>Free State: Matjhabeng(FS184)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</si>
  <si>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</si>
  <si>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</si>
  <si>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</si>
  <si>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</si>
  <si>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</si>
  <si>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</si>
  <si>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</si>
  <si>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</si>
  <si>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</si>
  <si>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</si>
  <si>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</si>
  <si>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</si>
  <si>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</si>
  <si>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</si>
  <si>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</si>
  <si>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</si>
  <si>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</si>
  <si>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</si>
  <si>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</si>
  <si>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</si>
  <si>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</si>
  <si>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</si>
  <si>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</si>
  <si>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</si>
  <si>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</si>
  <si>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</si>
  <si>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</si>
  <si>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</si>
  <si>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</si>
  <si>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</si>
  <si>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</si>
  <si>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</si>
  <si>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</si>
  <si>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</si>
  <si>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</si>
  <si>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</si>
  <si>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</si>
  <si>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</si>
  <si>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</si>
  <si>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</si>
  <si>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</si>
  <si>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</si>
  <si>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</si>
  <si>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</si>
  <si>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</si>
  <si>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</si>
  <si>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</si>
  <si>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</si>
  <si>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</si>
  <si>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</si>
  <si>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</si>
  <si>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</si>
  <si>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</si>
  <si>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</si>
  <si>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</si>
  <si>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</si>
  <si>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</si>
  <si>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</si>
  <si>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</si>
  <si>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</si>
  <si>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C7 Quarterly Budget Statement - Cash Flows for 3rd Quarter ended 31 March 2017 (Figures Finalised as at 2017/05/04)</t>
  </si>
  <si>
    <t>Gauteng: Mogale City(GT481) - Table C7 Quarterly Budget Statement - Cash Flows for 3rd Quarter ended 31 March 2017 (Figures Finalised as at 2017/05/04)</t>
  </si>
  <si>
    <t>Kwazulu-Natal: Msunduzi(KZN225) - Table C7 Quarterly Budget Statement - Cash Flows for 3rd Quarter ended 31 March 2017 (Figures Finalised as at 2017/05/04)</t>
  </si>
  <si>
    <t>Kwazulu-Natal: Newcastle(KZN252) - Table C7 Quarterly Budget Statement - Cash Flows for 3rd Quarter ended 31 March 2017 (Figures Finalised as at 2017/05/04)</t>
  </si>
  <si>
    <t>Kwazulu-Natal: uMhlathuze(KZN282) - Table C7 Quarterly Budget Statement - Cash Flows for 3rd Quarter ended 31 March 2017 (Figures Finalised as at 2017/05/04)</t>
  </si>
  <si>
    <t>Limpopo: Polokwane(LIM354) - Table C7 Quarterly Budget Statement - Cash Flows for 3rd Quarter ended 31 March 2017 (Figures Finalised as at 2017/05/04)</t>
  </si>
  <si>
    <t>Mpumalanga: Govan Mbeki(MP307) - Table C7 Quarterly Budget Statement - Cash Flows for 3rd Quarter ended 31 March 2017 (Figures Finalised as at 2017/05/04)</t>
  </si>
  <si>
    <t>Mpumalanga: Emalahleni (Mp)(MP312) - Table C7 Quarterly Budget Statement - Cash Flows for 3rd Quarter ended 31 March 2017 (Figures Finalised as at 2017/05/04)</t>
  </si>
  <si>
    <t>Mpumalanga: Steve Tshwete(MP313) - Table C7 Quarterly Budget Statement - Cash Flows for 3rd Quarter ended 31 March 2017 (Figures Finalised as at 2017/05/04)</t>
  </si>
  <si>
    <t>Mpumalanga: City of Mbombela(MP326) - Table C7 Quarterly Budget Statement - Cash Flows for 3rd Quarter ended 31 March 2017 (Figures Finalised as at 2017/05/04)</t>
  </si>
  <si>
    <t>Northern Cape: Sol Plaatje(NC091) - Table C7 Quarterly Budget Statement - Cash Flows for 3rd Quarter ended 31 March 2017 (Figures Finalised as at 2017/05/04)</t>
  </si>
  <si>
    <t>North West: Madibeng(NW372) - Table C7 Quarterly Budget Statement - Cash Flows for 3rd Quarter ended 31 March 2017 (Figures Finalised as at 2017/05/04)</t>
  </si>
  <si>
    <t>North West: Rustenburg(NW373) - Table C7 Quarterly Budget Statement - Cash Flows for 3rd Quarter ended 31 March 2017 (Figures Finalised as at 2017/05/04)</t>
  </si>
  <si>
    <t>North West: City Of Matlosana(NW403) - Table C7 Quarterly Budget Statement - Cash Flows for 3rd Quarter ended 31 March 2017 (Figures Finalised as at 2017/05/04)</t>
  </si>
  <si>
    <t>North West: Tlokwe-Ventersdorp(NW405) - Table C7 Quarterly Budget Statement - Cash Flows for 3rd Quarter ended 31 March 2017 (Figures Finalised as at 2017/05/04)</t>
  </si>
  <si>
    <t>Western Cape: Drakenstein(WC023) - Table C7 Quarterly Budget Statement - Cash Flows for 3rd Quarter ended 31 March 2017 (Figures Finalised as at 2017/05/04)</t>
  </si>
  <si>
    <t>Western Cape: Stellenbosch(WC024) - Table C7 Quarterly Budget Statement - Cash Flows for 3rd Quarter ended 31 March 2017 (Figures Finalised as at 2017/05/04)</t>
  </si>
  <si>
    <t>Western Cape: George(WC044)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</si>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</sst>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181498227</v>
      </c>
      <c r="F6" s="23">
        <v>181498227</v>
      </c>
      <c r="G6" s="23">
        <v>17266076</v>
      </c>
      <c r="H6" s="23">
        <v>20738733</v>
      </c>
      <c r="I6" s="23">
        <v>27377450</v>
      </c>
      <c r="J6" s="23">
        <v>65382259</v>
      </c>
      <c r="K6" s="23">
        <v>27036586</v>
      </c>
      <c r="L6" s="23">
        <v>27512478</v>
      </c>
      <c r="M6" s="23">
        <v>11805568</v>
      </c>
      <c r="N6" s="23">
        <v>66354632</v>
      </c>
      <c r="O6" s="23">
        <v>14280084</v>
      </c>
      <c r="P6" s="23">
        <v>17315295</v>
      </c>
      <c r="Q6" s="23">
        <v>18447639</v>
      </c>
      <c r="R6" s="23">
        <v>50043018</v>
      </c>
      <c r="S6" s="23"/>
      <c r="T6" s="23"/>
      <c r="U6" s="23"/>
      <c r="V6" s="23"/>
      <c r="W6" s="23">
        <v>181779909</v>
      </c>
      <c r="X6" s="23">
        <v>136123668</v>
      </c>
      <c r="Y6" s="23">
        <v>45656241</v>
      </c>
      <c r="Z6" s="24">
        <v>33.54</v>
      </c>
      <c r="AA6" s="25">
        <v>181498227</v>
      </c>
    </row>
    <row r="7" spans="1:27" ht="12.75">
      <c r="A7" s="26" t="s">
        <v>34</v>
      </c>
      <c r="B7" s="20"/>
      <c r="C7" s="21">
        <v>854957285</v>
      </c>
      <c r="D7" s="21"/>
      <c r="E7" s="22">
        <v>1048678742</v>
      </c>
      <c r="F7" s="23">
        <v>1048678742</v>
      </c>
      <c r="G7" s="23">
        <v>47719551</v>
      </c>
      <c r="H7" s="23">
        <v>47356720</v>
      </c>
      <c r="I7" s="23">
        <v>66633822</v>
      </c>
      <c r="J7" s="23">
        <v>161710093</v>
      </c>
      <c r="K7" s="23">
        <v>66810357</v>
      </c>
      <c r="L7" s="23">
        <v>58134771</v>
      </c>
      <c r="M7" s="23">
        <v>42576048</v>
      </c>
      <c r="N7" s="23">
        <v>167521176</v>
      </c>
      <c r="O7" s="23">
        <v>61667070</v>
      </c>
      <c r="P7" s="23">
        <v>51311318</v>
      </c>
      <c r="Q7" s="23">
        <v>55354709</v>
      </c>
      <c r="R7" s="23">
        <v>168333097</v>
      </c>
      <c r="S7" s="23"/>
      <c r="T7" s="23"/>
      <c r="U7" s="23"/>
      <c r="V7" s="23"/>
      <c r="W7" s="23">
        <v>497564366</v>
      </c>
      <c r="X7" s="23">
        <v>786509055</v>
      </c>
      <c r="Y7" s="23">
        <v>-288944689</v>
      </c>
      <c r="Z7" s="24">
        <v>-36.74</v>
      </c>
      <c r="AA7" s="25">
        <v>1048678742</v>
      </c>
    </row>
    <row r="8" spans="1:27" ht="12.75">
      <c r="A8" s="26" t="s">
        <v>35</v>
      </c>
      <c r="B8" s="20"/>
      <c r="C8" s="21">
        <v>53057431</v>
      </c>
      <c r="D8" s="21"/>
      <c r="E8" s="22">
        <v>81343338</v>
      </c>
      <c r="F8" s="23">
        <v>81343338</v>
      </c>
      <c r="G8" s="23">
        <v>6857354</v>
      </c>
      <c r="H8" s="23">
        <v>9178839</v>
      </c>
      <c r="I8" s="23">
        <v>6164435</v>
      </c>
      <c r="J8" s="23">
        <v>22200628</v>
      </c>
      <c r="K8" s="23">
        <v>6213162</v>
      </c>
      <c r="L8" s="23">
        <v>11526785</v>
      </c>
      <c r="M8" s="23">
        <v>10525407</v>
      </c>
      <c r="N8" s="23">
        <v>28265354</v>
      </c>
      <c r="O8" s="23">
        <v>7805151</v>
      </c>
      <c r="P8" s="23">
        <v>7039275</v>
      </c>
      <c r="Q8" s="23">
        <v>10051504</v>
      </c>
      <c r="R8" s="23">
        <v>24895930</v>
      </c>
      <c r="S8" s="23"/>
      <c r="T8" s="23"/>
      <c r="U8" s="23"/>
      <c r="V8" s="23"/>
      <c r="W8" s="23">
        <v>75361912</v>
      </c>
      <c r="X8" s="23">
        <v>61007508</v>
      </c>
      <c r="Y8" s="23">
        <v>14354404</v>
      </c>
      <c r="Z8" s="24">
        <v>23.53</v>
      </c>
      <c r="AA8" s="25">
        <v>81343338</v>
      </c>
    </row>
    <row r="9" spans="1:27" ht="12.75">
      <c r="A9" s="26" t="s">
        <v>36</v>
      </c>
      <c r="B9" s="20"/>
      <c r="C9" s="21">
        <v>405395796</v>
      </c>
      <c r="D9" s="21"/>
      <c r="E9" s="22">
        <v>388792000</v>
      </c>
      <c r="F9" s="23">
        <v>388792000</v>
      </c>
      <c r="G9" s="23">
        <v>160771000</v>
      </c>
      <c r="H9" s="23">
        <v>2093000</v>
      </c>
      <c r="I9" s="23"/>
      <c r="J9" s="23">
        <v>162864000</v>
      </c>
      <c r="K9" s="23"/>
      <c r="L9" s="23"/>
      <c r="M9" s="23">
        <v>128121000</v>
      </c>
      <c r="N9" s="23">
        <v>128121000</v>
      </c>
      <c r="O9" s="23"/>
      <c r="P9" s="23"/>
      <c r="Q9" s="23">
        <v>96803000</v>
      </c>
      <c r="R9" s="23">
        <v>96803000</v>
      </c>
      <c r="S9" s="23"/>
      <c r="T9" s="23"/>
      <c r="U9" s="23"/>
      <c r="V9" s="23"/>
      <c r="W9" s="23">
        <v>387788000</v>
      </c>
      <c r="X9" s="23">
        <v>388792000</v>
      </c>
      <c r="Y9" s="23">
        <v>-1004000</v>
      </c>
      <c r="Z9" s="24">
        <v>-0.26</v>
      </c>
      <c r="AA9" s="25">
        <v>388792000</v>
      </c>
    </row>
    <row r="10" spans="1:27" ht="12.75">
      <c r="A10" s="26" t="s">
        <v>37</v>
      </c>
      <c r="B10" s="20"/>
      <c r="C10" s="21">
        <v>117246706</v>
      </c>
      <c r="D10" s="21"/>
      <c r="E10" s="22">
        <v>113363000</v>
      </c>
      <c r="F10" s="23">
        <v>113363000</v>
      </c>
      <c r="G10" s="23">
        <v>43610000</v>
      </c>
      <c r="H10" s="23"/>
      <c r="I10" s="23"/>
      <c r="J10" s="23">
        <v>43610000</v>
      </c>
      <c r="K10" s="23"/>
      <c r="L10" s="23"/>
      <c r="M10" s="23">
        <v>37015000</v>
      </c>
      <c r="N10" s="23">
        <v>37015000</v>
      </c>
      <c r="O10" s="23"/>
      <c r="P10" s="23"/>
      <c r="Q10" s="23">
        <v>32738000</v>
      </c>
      <c r="R10" s="23">
        <v>32738000</v>
      </c>
      <c r="S10" s="23"/>
      <c r="T10" s="23"/>
      <c r="U10" s="23"/>
      <c r="V10" s="23"/>
      <c r="W10" s="23">
        <v>113363000</v>
      </c>
      <c r="X10" s="23">
        <v>85022253</v>
      </c>
      <c r="Y10" s="23">
        <v>28340747</v>
      </c>
      <c r="Z10" s="24">
        <v>33.33</v>
      </c>
      <c r="AA10" s="25">
        <v>113363000</v>
      </c>
    </row>
    <row r="11" spans="1:27" ht="12.75">
      <c r="A11" s="26" t="s">
        <v>38</v>
      </c>
      <c r="B11" s="20"/>
      <c r="C11" s="21">
        <v>3230005</v>
      </c>
      <c r="D11" s="21"/>
      <c r="E11" s="22">
        <v>122603996</v>
      </c>
      <c r="F11" s="23">
        <v>122603996</v>
      </c>
      <c r="G11" s="23">
        <v>604279</v>
      </c>
      <c r="H11" s="23">
        <v>912649</v>
      </c>
      <c r="I11" s="23">
        <v>3710100</v>
      </c>
      <c r="J11" s="23">
        <v>5227028</v>
      </c>
      <c r="K11" s="23">
        <v>2382844</v>
      </c>
      <c r="L11" s="23">
        <v>1475744</v>
      </c>
      <c r="M11" s="23">
        <v>627260</v>
      </c>
      <c r="N11" s="23">
        <v>4485848</v>
      </c>
      <c r="O11" s="23">
        <v>809020</v>
      </c>
      <c r="P11" s="23">
        <v>1259088</v>
      </c>
      <c r="Q11" s="23">
        <v>709470</v>
      </c>
      <c r="R11" s="23">
        <v>2777578</v>
      </c>
      <c r="S11" s="23"/>
      <c r="T11" s="23"/>
      <c r="U11" s="23"/>
      <c r="V11" s="23"/>
      <c r="W11" s="23">
        <v>12490454</v>
      </c>
      <c r="X11" s="23">
        <v>91953000</v>
      </c>
      <c r="Y11" s="23">
        <v>-79462546</v>
      </c>
      <c r="Z11" s="24">
        <v>-86.42</v>
      </c>
      <c r="AA11" s="25">
        <v>122603996</v>
      </c>
    </row>
    <row r="12" spans="1:27" ht="12.75">
      <c r="A12" s="26" t="s">
        <v>39</v>
      </c>
      <c r="B12" s="20"/>
      <c r="C12" s="21">
        <v>17251</v>
      </c>
      <c r="D12" s="21"/>
      <c r="E12" s="22">
        <v>18122</v>
      </c>
      <c r="F12" s="23">
        <v>18122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13590</v>
      </c>
      <c r="Y12" s="23">
        <v>-13590</v>
      </c>
      <c r="Z12" s="24">
        <v>-100</v>
      </c>
      <c r="AA12" s="25">
        <v>18122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-1218348033</v>
      </c>
      <c r="D14" s="21"/>
      <c r="E14" s="22">
        <v>-1705587375</v>
      </c>
      <c r="F14" s="23">
        <v>-95946761</v>
      </c>
      <c r="G14" s="23">
        <v>-186042345</v>
      </c>
      <c r="H14" s="23">
        <v>-87214552</v>
      </c>
      <c r="I14" s="23">
        <v>-106751028</v>
      </c>
      <c r="J14" s="23">
        <v>-380007925</v>
      </c>
      <c r="K14" s="23">
        <v>-94614946</v>
      </c>
      <c r="L14" s="23">
        <v>-103811475</v>
      </c>
      <c r="M14" s="23">
        <v>-157975913</v>
      </c>
      <c r="N14" s="23">
        <v>-356402334</v>
      </c>
      <c r="O14" s="23">
        <v>-104567558</v>
      </c>
      <c r="P14" s="23">
        <v>-93486116</v>
      </c>
      <c r="Q14" s="23">
        <v>-145528996</v>
      </c>
      <c r="R14" s="23">
        <v>-343582670</v>
      </c>
      <c r="S14" s="23"/>
      <c r="T14" s="23"/>
      <c r="U14" s="23"/>
      <c r="V14" s="23"/>
      <c r="W14" s="23">
        <v>-1079992929</v>
      </c>
      <c r="X14" s="23">
        <v>-79768209</v>
      </c>
      <c r="Y14" s="23">
        <v>-1000224720</v>
      </c>
      <c r="Z14" s="24">
        <v>1253.91</v>
      </c>
      <c r="AA14" s="25">
        <v>-95946761</v>
      </c>
    </row>
    <row r="15" spans="1:27" ht="12.75">
      <c r="A15" s="26" t="s">
        <v>42</v>
      </c>
      <c r="B15" s="20"/>
      <c r="C15" s="21">
        <v>-119480326</v>
      </c>
      <c r="D15" s="21"/>
      <c r="E15" s="22">
        <v>-105979992</v>
      </c>
      <c r="F15" s="23">
        <v>-384724</v>
      </c>
      <c r="G15" s="23">
        <v>-1340</v>
      </c>
      <c r="H15" s="23">
        <v>-60111</v>
      </c>
      <c r="I15" s="23">
        <v>-5853</v>
      </c>
      <c r="J15" s="23">
        <v>-67304</v>
      </c>
      <c r="K15" s="23">
        <v>-1968</v>
      </c>
      <c r="L15" s="23">
        <v>-5345</v>
      </c>
      <c r="M15" s="23"/>
      <c r="N15" s="23">
        <v>-7313</v>
      </c>
      <c r="O15" s="23">
        <v>-5</v>
      </c>
      <c r="P15" s="23">
        <v>-7594</v>
      </c>
      <c r="Q15" s="23">
        <v>-12238</v>
      </c>
      <c r="R15" s="23">
        <v>-19837</v>
      </c>
      <c r="S15" s="23"/>
      <c r="T15" s="23"/>
      <c r="U15" s="23"/>
      <c r="V15" s="23"/>
      <c r="W15" s="23">
        <v>-94454</v>
      </c>
      <c r="X15" s="23">
        <v>-236749</v>
      </c>
      <c r="Y15" s="23">
        <v>142295</v>
      </c>
      <c r="Z15" s="24">
        <v>-60.1</v>
      </c>
      <c r="AA15" s="25">
        <v>-384724</v>
      </c>
    </row>
    <row r="16" spans="1:27" ht="12.75">
      <c r="A16" s="26" t="s">
        <v>43</v>
      </c>
      <c r="B16" s="20"/>
      <c r="C16" s="21"/>
      <c r="D16" s="21"/>
      <c r="E16" s="22">
        <v>-32850000</v>
      </c>
      <c r="F16" s="23">
        <v>-127465</v>
      </c>
      <c r="G16" s="23">
        <v>-584901</v>
      </c>
      <c r="H16" s="23">
        <v>-1689458</v>
      </c>
      <c r="I16" s="23">
        <v>-2070141</v>
      </c>
      <c r="J16" s="23">
        <v>-4344500</v>
      </c>
      <c r="K16" s="23">
        <v>-2676729</v>
      </c>
      <c r="L16" s="23">
        <v>-4714413</v>
      </c>
      <c r="M16" s="23">
        <v>-3841197</v>
      </c>
      <c r="N16" s="23">
        <v>-11232339</v>
      </c>
      <c r="O16" s="23">
        <v>-3902456</v>
      </c>
      <c r="P16" s="23">
        <v>-3811654</v>
      </c>
      <c r="Q16" s="23">
        <v>-4197810</v>
      </c>
      <c r="R16" s="23">
        <v>-11911920</v>
      </c>
      <c r="S16" s="23"/>
      <c r="T16" s="23"/>
      <c r="U16" s="23"/>
      <c r="V16" s="23"/>
      <c r="W16" s="23">
        <v>-27488759</v>
      </c>
      <c r="X16" s="23">
        <v>-138721</v>
      </c>
      <c r="Y16" s="23">
        <v>-27350038</v>
      </c>
      <c r="Z16" s="24">
        <v>19715.86</v>
      </c>
      <c r="AA16" s="25">
        <v>-127465</v>
      </c>
    </row>
    <row r="17" spans="1:27" ht="12.75">
      <c r="A17" s="27" t="s">
        <v>44</v>
      </c>
      <c r="B17" s="28"/>
      <c r="C17" s="29">
        <f aca="true" t="shared" si="0" ref="C17:Y17">SUM(C6:C16)</f>
        <v>96076115</v>
      </c>
      <c r="D17" s="29">
        <f>SUM(D6:D16)</f>
        <v>0</v>
      </c>
      <c r="E17" s="30">
        <f t="shared" si="0"/>
        <v>91880058</v>
      </c>
      <c r="F17" s="31">
        <f t="shared" si="0"/>
        <v>1839838475</v>
      </c>
      <c r="G17" s="31">
        <f t="shared" si="0"/>
        <v>90199674</v>
      </c>
      <c r="H17" s="31">
        <f t="shared" si="0"/>
        <v>-8684180</v>
      </c>
      <c r="I17" s="31">
        <f t="shared" si="0"/>
        <v>-4941215</v>
      </c>
      <c r="J17" s="31">
        <f t="shared" si="0"/>
        <v>76574279</v>
      </c>
      <c r="K17" s="31">
        <f t="shared" si="0"/>
        <v>5149306</v>
      </c>
      <c r="L17" s="31">
        <f t="shared" si="0"/>
        <v>-9881455</v>
      </c>
      <c r="M17" s="31">
        <f t="shared" si="0"/>
        <v>68853173</v>
      </c>
      <c r="N17" s="31">
        <f t="shared" si="0"/>
        <v>64121024</v>
      </c>
      <c r="O17" s="31">
        <f t="shared" si="0"/>
        <v>-23908694</v>
      </c>
      <c r="P17" s="31">
        <f t="shared" si="0"/>
        <v>-20380388</v>
      </c>
      <c r="Q17" s="31">
        <f t="shared" si="0"/>
        <v>64365278</v>
      </c>
      <c r="R17" s="31">
        <f t="shared" si="0"/>
        <v>20076196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160771499</v>
      </c>
      <c r="X17" s="31">
        <f t="shared" si="0"/>
        <v>1469277395</v>
      </c>
      <c r="Y17" s="31">
        <f t="shared" si="0"/>
        <v>-1308505896</v>
      </c>
      <c r="Z17" s="32">
        <f>+IF(X17&lt;&gt;0,+(Y17/X17)*100,0)</f>
        <v>-89.0577844900418</v>
      </c>
      <c r="AA17" s="33">
        <f>SUM(AA6:AA16)</f>
        <v>1839838475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18878629</v>
      </c>
      <c r="D21" s="21"/>
      <c r="E21" s="22">
        <v>20000000</v>
      </c>
      <c r="F21" s="23">
        <v>40000000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40000000</v>
      </c>
    </row>
    <row r="22" spans="1:27" ht="12.75">
      <c r="A22" s="26" t="s">
        <v>47</v>
      </c>
      <c r="B22" s="20"/>
      <c r="C22" s="21"/>
      <c r="D22" s="21"/>
      <c r="E22" s="43">
        <v>287983000</v>
      </c>
      <c r="F22" s="40">
        <v>287983000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287983000</v>
      </c>
    </row>
    <row r="23" spans="1:27" ht="12.75">
      <c r="A23" s="26" t="s">
        <v>48</v>
      </c>
      <c r="B23" s="20"/>
      <c r="C23" s="44"/>
      <c r="D23" s="44"/>
      <c r="E23" s="22">
        <v>35000000</v>
      </c>
      <c r="F23" s="23">
        <v>35000000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35000000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-93156133</v>
      </c>
      <c r="D26" s="21"/>
      <c r="E26" s="22">
        <v>-133362996</v>
      </c>
      <c r="F26" s="23">
        <v>-153362</v>
      </c>
      <c r="G26" s="23">
        <v>-9529387</v>
      </c>
      <c r="H26" s="23">
        <v>-3410141</v>
      </c>
      <c r="I26" s="23">
        <v>-5151288</v>
      </c>
      <c r="J26" s="23">
        <v>-18090816</v>
      </c>
      <c r="K26" s="23">
        <v>-31494737</v>
      </c>
      <c r="L26" s="23">
        <v>-6839637</v>
      </c>
      <c r="M26" s="23">
        <v>-18668046</v>
      </c>
      <c r="N26" s="23">
        <v>-57002420</v>
      </c>
      <c r="O26" s="23">
        <v>-10254995</v>
      </c>
      <c r="P26" s="23">
        <v>-7821234</v>
      </c>
      <c r="Q26" s="23">
        <v>-10569769</v>
      </c>
      <c r="R26" s="23">
        <v>-28645998</v>
      </c>
      <c r="S26" s="23"/>
      <c r="T26" s="23"/>
      <c r="U26" s="23"/>
      <c r="V26" s="23"/>
      <c r="W26" s="23">
        <v>-103739234</v>
      </c>
      <c r="X26" s="23">
        <v>-114227</v>
      </c>
      <c r="Y26" s="23">
        <v>-103625007</v>
      </c>
      <c r="Z26" s="24">
        <v>90718.49</v>
      </c>
      <c r="AA26" s="25">
        <v>-153362</v>
      </c>
    </row>
    <row r="27" spans="1:27" ht="12.75">
      <c r="A27" s="27" t="s">
        <v>51</v>
      </c>
      <c r="B27" s="28"/>
      <c r="C27" s="29">
        <f aca="true" t="shared" si="1" ref="C27:Y27">SUM(C21:C26)</f>
        <v>-74277504</v>
      </c>
      <c r="D27" s="29">
        <f>SUM(D21:D26)</f>
        <v>0</v>
      </c>
      <c r="E27" s="30">
        <f t="shared" si="1"/>
        <v>209620004</v>
      </c>
      <c r="F27" s="31">
        <f t="shared" si="1"/>
        <v>362829638</v>
      </c>
      <c r="G27" s="31">
        <f t="shared" si="1"/>
        <v>-9529387</v>
      </c>
      <c r="H27" s="31">
        <f t="shared" si="1"/>
        <v>-3410141</v>
      </c>
      <c r="I27" s="31">
        <f t="shared" si="1"/>
        <v>-5151288</v>
      </c>
      <c r="J27" s="31">
        <f t="shared" si="1"/>
        <v>-18090816</v>
      </c>
      <c r="K27" s="31">
        <f t="shared" si="1"/>
        <v>-31494737</v>
      </c>
      <c r="L27" s="31">
        <f t="shared" si="1"/>
        <v>-6839637</v>
      </c>
      <c r="M27" s="31">
        <f t="shared" si="1"/>
        <v>-18668046</v>
      </c>
      <c r="N27" s="31">
        <f t="shared" si="1"/>
        <v>-57002420</v>
      </c>
      <c r="O27" s="31">
        <f t="shared" si="1"/>
        <v>-10254995</v>
      </c>
      <c r="P27" s="31">
        <f t="shared" si="1"/>
        <v>-7821234</v>
      </c>
      <c r="Q27" s="31">
        <f t="shared" si="1"/>
        <v>-10569769</v>
      </c>
      <c r="R27" s="31">
        <f t="shared" si="1"/>
        <v>-28645998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-103739234</v>
      </c>
      <c r="X27" s="31">
        <f t="shared" si="1"/>
        <v>-114227</v>
      </c>
      <c r="Y27" s="31">
        <f t="shared" si="1"/>
        <v>-103625007</v>
      </c>
      <c r="Z27" s="32">
        <f>+IF(X27&lt;&gt;0,+(Y27/X27)*100,0)</f>
        <v>90718.48774808057</v>
      </c>
      <c r="AA27" s="33">
        <f>SUM(AA21:AA26)</f>
        <v>362829638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>
        <v>10000000</v>
      </c>
      <c r="F31" s="23">
        <v>10000000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>
        <v>10000000</v>
      </c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-12848525</v>
      </c>
      <c r="D33" s="21"/>
      <c r="E33" s="22">
        <v>15000000</v>
      </c>
      <c r="F33" s="23">
        <v>15000000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15000000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-12848525</v>
      </c>
      <c r="D36" s="29">
        <f>SUM(D31:D35)</f>
        <v>0</v>
      </c>
      <c r="E36" s="30">
        <f t="shared" si="2"/>
        <v>25000000</v>
      </c>
      <c r="F36" s="31">
        <f t="shared" si="2"/>
        <v>25000000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25000000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8950086</v>
      </c>
      <c r="D38" s="35">
        <f>+D17+D27+D36</f>
        <v>0</v>
      </c>
      <c r="E38" s="36">
        <f t="shared" si="3"/>
        <v>326500062</v>
      </c>
      <c r="F38" s="37">
        <f t="shared" si="3"/>
        <v>2227668113</v>
      </c>
      <c r="G38" s="37">
        <f t="shared" si="3"/>
        <v>80670287</v>
      </c>
      <c r="H38" s="37">
        <f t="shared" si="3"/>
        <v>-12094321</v>
      </c>
      <c r="I38" s="37">
        <f t="shared" si="3"/>
        <v>-10092503</v>
      </c>
      <c r="J38" s="37">
        <f t="shared" si="3"/>
        <v>58483463</v>
      </c>
      <c r="K38" s="37">
        <f t="shared" si="3"/>
        <v>-26345431</v>
      </c>
      <c r="L38" s="37">
        <f t="shared" si="3"/>
        <v>-16721092</v>
      </c>
      <c r="M38" s="37">
        <f t="shared" si="3"/>
        <v>50185127</v>
      </c>
      <c r="N38" s="37">
        <f t="shared" si="3"/>
        <v>7118604</v>
      </c>
      <c r="O38" s="37">
        <f t="shared" si="3"/>
        <v>-34163689</v>
      </c>
      <c r="P38" s="37">
        <f t="shared" si="3"/>
        <v>-28201622</v>
      </c>
      <c r="Q38" s="37">
        <f t="shared" si="3"/>
        <v>53795509</v>
      </c>
      <c r="R38" s="37">
        <f t="shared" si="3"/>
        <v>-8569802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57032265</v>
      </c>
      <c r="X38" s="37">
        <f t="shared" si="3"/>
        <v>1469163168</v>
      </c>
      <c r="Y38" s="37">
        <f t="shared" si="3"/>
        <v>-1412130903</v>
      </c>
      <c r="Z38" s="38">
        <f>+IF(X38&lt;&gt;0,+(Y38/X38)*100,0)</f>
        <v>-96.11804418717908</v>
      </c>
      <c r="AA38" s="39">
        <f>+AA17+AA27+AA36</f>
        <v>2227668113</v>
      </c>
    </row>
    <row r="39" spans="1:27" ht="12.75">
      <c r="A39" s="26" t="s">
        <v>59</v>
      </c>
      <c r="B39" s="20"/>
      <c r="C39" s="35">
        <v>-33240</v>
      </c>
      <c r="D39" s="35"/>
      <c r="E39" s="36">
        <v>-322324000</v>
      </c>
      <c r="F39" s="37">
        <v>-322324000</v>
      </c>
      <c r="G39" s="37">
        <v>322332913</v>
      </c>
      <c r="H39" s="37">
        <v>403003200</v>
      </c>
      <c r="I39" s="37">
        <v>390908879</v>
      </c>
      <c r="J39" s="37">
        <v>322332913</v>
      </c>
      <c r="K39" s="37">
        <v>380816376</v>
      </c>
      <c r="L39" s="37">
        <v>354470945</v>
      </c>
      <c r="M39" s="37">
        <v>337749853</v>
      </c>
      <c r="N39" s="37">
        <v>380816376</v>
      </c>
      <c r="O39" s="37">
        <v>387934980</v>
      </c>
      <c r="P39" s="37">
        <v>353771291</v>
      </c>
      <c r="Q39" s="37">
        <v>325569669</v>
      </c>
      <c r="R39" s="37">
        <v>387934980</v>
      </c>
      <c r="S39" s="37"/>
      <c r="T39" s="37"/>
      <c r="U39" s="37"/>
      <c r="V39" s="37"/>
      <c r="W39" s="37">
        <v>322332913</v>
      </c>
      <c r="X39" s="37">
        <v>-322324000</v>
      </c>
      <c r="Y39" s="37">
        <v>644656913</v>
      </c>
      <c r="Z39" s="38">
        <v>-200</v>
      </c>
      <c r="AA39" s="39">
        <v>-322324000</v>
      </c>
    </row>
    <row r="40" spans="1:27" ht="12.75">
      <c r="A40" s="45" t="s">
        <v>60</v>
      </c>
      <c r="B40" s="46"/>
      <c r="C40" s="47">
        <v>8916846</v>
      </c>
      <c r="D40" s="47"/>
      <c r="E40" s="48">
        <v>4176062</v>
      </c>
      <c r="F40" s="49">
        <v>1905344113</v>
      </c>
      <c r="G40" s="49">
        <v>403003200</v>
      </c>
      <c r="H40" s="49">
        <v>390908879</v>
      </c>
      <c r="I40" s="49">
        <v>380816376</v>
      </c>
      <c r="J40" s="49">
        <v>380816376</v>
      </c>
      <c r="K40" s="49">
        <v>354470945</v>
      </c>
      <c r="L40" s="49">
        <v>337749853</v>
      </c>
      <c r="M40" s="49">
        <v>387934980</v>
      </c>
      <c r="N40" s="49">
        <v>387934980</v>
      </c>
      <c r="O40" s="49">
        <v>353771291</v>
      </c>
      <c r="P40" s="49">
        <v>325569669</v>
      </c>
      <c r="Q40" s="49">
        <v>379365178</v>
      </c>
      <c r="R40" s="49">
        <v>379365178</v>
      </c>
      <c r="S40" s="49"/>
      <c r="T40" s="49"/>
      <c r="U40" s="49"/>
      <c r="V40" s="49"/>
      <c r="W40" s="49">
        <v>379365178</v>
      </c>
      <c r="X40" s="49">
        <v>1146839168</v>
      </c>
      <c r="Y40" s="49">
        <v>-767473990</v>
      </c>
      <c r="Z40" s="50">
        <v>-66.92</v>
      </c>
      <c r="AA40" s="51">
        <v>1905344113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308610464</v>
      </c>
      <c r="D6" s="21"/>
      <c r="E6" s="22">
        <v>304861283</v>
      </c>
      <c r="F6" s="23">
        <v>307231893</v>
      </c>
      <c r="G6" s="23">
        <v>27141366</v>
      </c>
      <c r="H6" s="23">
        <v>24852085</v>
      </c>
      <c r="I6" s="23">
        <v>25991844</v>
      </c>
      <c r="J6" s="23">
        <v>77985295</v>
      </c>
      <c r="K6" s="23">
        <v>79422</v>
      </c>
      <c r="L6" s="23">
        <v>28504371</v>
      </c>
      <c r="M6" s="23">
        <v>28543248</v>
      </c>
      <c r="N6" s="23">
        <v>57127041</v>
      </c>
      <c r="O6" s="23">
        <v>30933484</v>
      </c>
      <c r="P6" s="23">
        <v>28958350</v>
      </c>
      <c r="Q6" s="23">
        <v>25856000</v>
      </c>
      <c r="R6" s="23">
        <v>85747834</v>
      </c>
      <c r="S6" s="23"/>
      <c r="T6" s="23"/>
      <c r="U6" s="23"/>
      <c r="V6" s="23"/>
      <c r="W6" s="23">
        <v>220860170</v>
      </c>
      <c r="X6" s="23">
        <v>216643991</v>
      </c>
      <c r="Y6" s="23">
        <v>4216179</v>
      </c>
      <c r="Z6" s="24">
        <v>1.95</v>
      </c>
      <c r="AA6" s="25">
        <v>307231893</v>
      </c>
    </row>
    <row r="7" spans="1:27" ht="12.75">
      <c r="A7" s="26" t="s">
        <v>34</v>
      </c>
      <c r="B7" s="20"/>
      <c r="C7" s="21">
        <v>728751090</v>
      </c>
      <c r="D7" s="21"/>
      <c r="E7" s="22">
        <v>773395343</v>
      </c>
      <c r="F7" s="23">
        <v>729265846</v>
      </c>
      <c r="G7" s="23">
        <v>66742325</v>
      </c>
      <c r="H7" s="23">
        <v>68891842</v>
      </c>
      <c r="I7" s="23">
        <v>70625002</v>
      </c>
      <c r="J7" s="23">
        <v>206259169</v>
      </c>
      <c r="K7" s="23">
        <v>70191412</v>
      </c>
      <c r="L7" s="23">
        <v>72066221</v>
      </c>
      <c r="M7" s="23">
        <v>74236360</v>
      </c>
      <c r="N7" s="23">
        <v>216493993</v>
      </c>
      <c r="O7" s="23">
        <v>72905127</v>
      </c>
      <c r="P7" s="23">
        <v>70619451</v>
      </c>
      <c r="Q7" s="23">
        <v>59299467</v>
      </c>
      <c r="R7" s="23">
        <v>202824045</v>
      </c>
      <c r="S7" s="23"/>
      <c r="T7" s="23"/>
      <c r="U7" s="23"/>
      <c r="V7" s="23"/>
      <c r="W7" s="23">
        <v>625577207</v>
      </c>
      <c r="X7" s="23">
        <v>617614428</v>
      </c>
      <c r="Y7" s="23">
        <v>7962779</v>
      </c>
      <c r="Z7" s="24">
        <v>1.29</v>
      </c>
      <c r="AA7" s="25">
        <v>729265846</v>
      </c>
    </row>
    <row r="8" spans="1:27" ht="12.75">
      <c r="A8" s="26" t="s">
        <v>35</v>
      </c>
      <c r="B8" s="20"/>
      <c r="C8" s="21">
        <v>94260928</v>
      </c>
      <c r="D8" s="21"/>
      <c r="E8" s="22">
        <v>124068305</v>
      </c>
      <c r="F8" s="23">
        <v>126593540</v>
      </c>
      <c r="G8" s="23">
        <v>3541356</v>
      </c>
      <c r="H8" s="23">
        <v>5735802</v>
      </c>
      <c r="I8" s="23">
        <v>6076213</v>
      </c>
      <c r="J8" s="23">
        <v>15353371</v>
      </c>
      <c r="K8" s="23">
        <v>6008983</v>
      </c>
      <c r="L8" s="23">
        <v>6105040</v>
      </c>
      <c r="M8" s="23">
        <v>4273602</v>
      </c>
      <c r="N8" s="23">
        <v>16387625</v>
      </c>
      <c r="O8" s="23">
        <v>6299665</v>
      </c>
      <c r="P8" s="23">
        <v>7457594</v>
      </c>
      <c r="Q8" s="23">
        <v>5957089</v>
      </c>
      <c r="R8" s="23">
        <v>19714348</v>
      </c>
      <c r="S8" s="23"/>
      <c r="T8" s="23"/>
      <c r="U8" s="23"/>
      <c r="V8" s="23"/>
      <c r="W8" s="23">
        <v>51455344</v>
      </c>
      <c r="X8" s="23">
        <v>49058235</v>
      </c>
      <c r="Y8" s="23">
        <v>2397109</v>
      </c>
      <c r="Z8" s="24">
        <v>4.89</v>
      </c>
      <c r="AA8" s="25">
        <v>126593540</v>
      </c>
    </row>
    <row r="9" spans="1:27" ht="12.75">
      <c r="A9" s="26" t="s">
        <v>36</v>
      </c>
      <c r="B9" s="20"/>
      <c r="C9" s="21">
        <v>125385666</v>
      </c>
      <c r="D9" s="21"/>
      <c r="E9" s="22">
        <v>140560000</v>
      </c>
      <c r="F9" s="23">
        <v>140560001</v>
      </c>
      <c r="G9" s="23">
        <v>56682000</v>
      </c>
      <c r="H9" s="23">
        <v>123764</v>
      </c>
      <c r="I9" s="23">
        <v>1733772</v>
      </c>
      <c r="J9" s="23">
        <v>58539536</v>
      </c>
      <c r="K9" s="23">
        <v>-322313</v>
      </c>
      <c r="L9" s="23">
        <v>435819</v>
      </c>
      <c r="M9" s="23">
        <v>45770509</v>
      </c>
      <c r="N9" s="23">
        <v>45884015</v>
      </c>
      <c r="O9" s="23">
        <v>293977</v>
      </c>
      <c r="P9" s="23">
        <v>299057</v>
      </c>
      <c r="Q9" s="23">
        <v>35260116</v>
      </c>
      <c r="R9" s="23">
        <v>35853150</v>
      </c>
      <c r="S9" s="23"/>
      <c r="T9" s="23"/>
      <c r="U9" s="23"/>
      <c r="V9" s="23"/>
      <c r="W9" s="23">
        <v>140276701</v>
      </c>
      <c r="X9" s="23">
        <v>140971686</v>
      </c>
      <c r="Y9" s="23">
        <v>-694985</v>
      </c>
      <c r="Z9" s="24">
        <v>-0.49</v>
      </c>
      <c r="AA9" s="25">
        <v>140560001</v>
      </c>
    </row>
    <row r="10" spans="1:27" ht="12.75">
      <c r="A10" s="26" t="s">
        <v>37</v>
      </c>
      <c r="B10" s="20"/>
      <c r="C10" s="21">
        <v>58046226</v>
      </c>
      <c r="D10" s="21"/>
      <c r="E10" s="22">
        <v>56684905</v>
      </c>
      <c r="F10" s="23">
        <v>60336672</v>
      </c>
      <c r="G10" s="23">
        <v>18198000</v>
      </c>
      <c r="H10" s="23"/>
      <c r="I10" s="23">
        <v>-660670</v>
      </c>
      <c r="J10" s="23">
        <v>17537330</v>
      </c>
      <c r="K10" s="23"/>
      <c r="L10" s="23"/>
      <c r="M10" s="23">
        <v>814427</v>
      </c>
      <c r="N10" s="23">
        <v>814427</v>
      </c>
      <c r="O10" s="23"/>
      <c r="P10" s="23"/>
      <c r="Q10" s="23">
        <v>4163952</v>
      </c>
      <c r="R10" s="23">
        <v>4163952</v>
      </c>
      <c r="S10" s="23"/>
      <c r="T10" s="23"/>
      <c r="U10" s="23"/>
      <c r="V10" s="23"/>
      <c r="W10" s="23">
        <v>22515709</v>
      </c>
      <c r="X10" s="23">
        <v>33744095</v>
      </c>
      <c r="Y10" s="23">
        <v>-11228386</v>
      </c>
      <c r="Z10" s="24">
        <v>-33.28</v>
      </c>
      <c r="AA10" s="25">
        <v>60336672</v>
      </c>
    </row>
    <row r="11" spans="1:27" ht="12.75">
      <c r="A11" s="26" t="s">
        <v>38</v>
      </c>
      <c r="B11" s="20"/>
      <c r="C11" s="21">
        <v>42630373</v>
      </c>
      <c r="D11" s="21"/>
      <c r="E11" s="22">
        <v>27295833</v>
      </c>
      <c r="F11" s="23">
        <v>34716134</v>
      </c>
      <c r="G11" s="23">
        <v>1842828</v>
      </c>
      <c r="H11" s="23">
        <v>4029929</v>
      </c>
      <c r="I11" s="23">
        <v>6142657</v>
      </c>
      <c r="J11" s="23">
        <v>12015414</v>
      </c>
      <c r="K11" s="23">
        <v>4634407</v>
      </c>
      <c r="L11" s="23">
        <v>3340141</v>
      </c>
      <c r="M11" s="23">
        <v>2260212</v>
      </c>
      <c r="N11" s="23">
        <v>10234760</v>
      </c>
      <c r="O11" s="23">
        <v>-3251309</v>
      </c>
      <c r="P11" s="23">
        <v>3293023</v>
      </c>
      <c r="Q11" s="23">
        <v>4479662</v>
      </c>
      <c r="R11" s="23">
        <v>4521376</v>
      </c>
      <c r="S11" s="23"/>
      <c r="T11" s="23"/>
      <c r="U11" s="23"/>
      <c r="V11" s="23"/>
      <c r="W11" s="23">
        <v>26771550</v>
      </c>
      <c r="X11" s="23">
        <v>24213012</v>
      </c>
      <c r="Y11" s="23">
        <v>2558538</v>
      </c>
      <c r="Z11" s="24">
        <v>10.57</v>
      </c>
      <c r="AA11" s="25">
        <v>34716134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-1069756555</v>
      </c>
      <c r="D14" s="21"/>
      <c r="E14" s="22">
        <v>-1201983860</v>
      </c>
      <c r="F14" s="23">
        <v>-1171253666</v>
      </c>
      <c r="G14" s="23">
        <v>-148761389</v>
      </c>
      <c r="H14" s="23">
        <v>-100264345</v>
      </c>
      <c r="I14" s="23">
        <v>-97041320</v>
      </c>
      <c r="J14" s="23">
        <v>-346067054</v>
      </c>
      <c r="K14" s="23">
        <v>-70607950</v>
      </c>
      <c r="L14" s="23">
        <v>-109082470</v>
      </c>
      <c r="M14" s="23">
        <v>-85996687</v>
      </c>
      <c r="N14" s="23">
        <v>-265687107</v>
      </c>
      <c r="O14" s="23">
        <v>-106677744</v>
      </c>
      <c r="P14" s="23">
        <v>-98014666</v>
      </c>
      <c r="Q14" s="23">
        <v>-54821027</v>
      </c>
      <c r="R14" s="23">
        <v>-259513437</v>
      </c>
      <c r="S14" s="23"/>
      <c r="T14" s="23"/>
      <c r="U14" s="23"/>
      <c r="V14" s="23"/>
      <c r="W14" s="23">
        <v>-871267598</v>
      </c>
      <c r="X14" s="23">
        <v>-906885524</v>
      </c>
      <c r="Y14" s="23">
        <v>35617926</v>
      </c>
      <c r="Z14" s="24">
        <v>-3.93</v>
      </c>
      <c r="AA14" s="25">
        <v>-1171253666</v>
      </c>
    </row>
    <row r="15" spans="1:27" ht="12.75">
      <c r="A15" s="26" t="s">
        <v>42</v>
      </c>
      <c r="B15" s="20"/>
      <c r="C15" s="21">
        <v>-8391097</v>
      </c>
      <c r="D15" s="21"/>
      <c r="E15" s="22">
        <v>-35746556</v>
      </c>
      <c r="F15" s="23">
        <v>-19854628</v>
      </c>
      <c r="G15" s="23"/>
      <c r="H15" s="23"/>
      <c r="I15" s="23"/>
      <c r="J15" s="23"/>
      <c r="K15" s="23"/>
      <c r="L15" s="23"/>
      <c r="M15" s="23">
        <v>-3767218</v>
      </c>
      <c r="N15" s="23">
        <v>-3767218</v>
      </c>
      <c r="O15" s="23"/>
      <c r="P15" s="23"/>
      <c r="Q15" s="23"/>
      <c r="R15" s="23"/>
      <c r="S15" s="23"/>
      <c r="T15" s="23"/>
      <c r="U15" s="23"/>
      <c r="V15" s="23"/>
      <c r="W15" s="23">
        <v>-3767218</v>
      </c>
      <c r="X15" s="23">
        <v>-3767218</v>
      </c>
      <c r="Y15" s="23"/>
      <c r="Z15" s="24"/>
      <c r="AA15" s="25">
        <v>-19854628</v>
      </c>
    </row>
    <row r="16" spans="1:27" ht="12.75">
      <c r="A16" s="26" t="s">
        <v>43</v>
      </c>
      <c r="B16" s="20"/>
      <c r="C16" s="21">
        <v>-71439309</v>
      </c>
      <c r="D16" s="21"/>
      <c r="E16" s="22">
        <v>-1760000</v>
      </c>
      <c r="F16" s="23">
        <v>-6043818</v>
      </c>
      <c r="G16" s="23">
        <v>-5766901</v>
      </c>
      <c r="H16" s="23">
        <v>3641224</v>
      </c>
      <c r="I16" s="23">
        <v>-18272</v>
      </c>
      <c r="J16" s="23">
        <v>-2143949</v>
      </c>
      <c r="K16" s="23">
        <v>-1359486</v>
      </c>
      <c r="L16" s="23">
        <v>-1442436</v>
      </c>
      <c r="M16" s="23">
        <v>-1659911</v>
      </c>
      <c r="N16" s="23">
        <v>-4461833</v>
      </c>
      <c r="O16" s="23">
        <v>3558998</v>
      </c>
      <c r="P16" s="23"/>
      <c r="Q16" s="23">
        <v>-1741674</v>
      </c>
      <c r="R16" s="23">
        <v>1817324</v>
      </c>
      <c r="S16" s="23"/>
      <c r="T16" s="23"/>
      <c r="U16" s="23"/>
      <c r="V16" s="23"/>
      <c r="W16" s="23">
        <v>-4788458</v>
      </c>
      <c r="X16" s="23">
        <v>-3046784</v>
      </c>
      <c r="Y16" s="23">
        <v>-1741674</v>
      </c>
      <c r="Z16" s="24">
        <v>57.16</v>
      </c>
      <c r="AA16" s="25">
        <v>-6043818</v>
      </c>
    </row>
    <row r="17" spans="1:27" ht="12.75">
      <c r="A17" s="27" t="s">
        <v>44</v>
      </c>
      <c r="B17" s="28"/>
      <c r="C17" s="29">
        <f aca="true" t="shared" si="0" ref="C17:Y17">SUM(C6:C16)</f>
        <v>208097786</v>
      </c>
      <c r="D17" s="29">
        <f>SUM(D6:D16)</f>
        <v>0</v>
      </c>
      <c r="E17" s="30">
        <f t="shared" si="0"/>
        <v>187375253</v>
      </c>
      <c r="F17" s="31">
        <f t="shared" si="0"/>
        <v>201551974</v>
      </c>
      <c r="G17" s="31">
        <f t="shared" si="0"/>
        <v>19619585</v>
      </c>
      <c r="H17" s="31">
        <f t="shared" si="0"/>
        <v>7010301</v>
      </c>
      <c r="I17" s="31">
        <f t="shared" si="0"/>
        <v>12849226</v>
      </c>
      <c r="J17" s="31">
        <f t="shared" si="0"/>
        <v>39479112</v>
      </c>
      <c r="K17" s="31">
        <f t="shared" si="0"/>
        <v>8624475</v>
      </c>
      <c r="L17" s="31">
        <f t="shared" si="0"/>
        <v>-73314</v>
      </c>
      <c r="M17" s="31">
        <f t="shared" si="0"/>
        <v>64474542</v>
      </c>
      <c r="N17" s="31">
        <f t="shared" si="0"/>
        <v>73025703</v>
      </c>
      <c r="O17" s="31">
        <f t="shared" si="0"/>
        <v>4062198</v>
      </c>
      <c r="P17" s="31">
        <f t="shared" si="0"/>
        <v>12612809</v>
      </c>
      <c r="Q17" s="31">
        <f t="shared" si="0"/>
        <v>78453585</v>
      </c>
      <c r="R17" s="31">
        <f t="shared" si="0"/>
        <v>95128592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207633407</v>
      </c>
      <c r="X17" s="31">
        <f t="shared" si="0"/>
        <v>168545921</v>
      </c>
      <c r="Y17" s="31">
        <f t="shared" si="0"/>
        <v>39087486</v>
      </c>
      <c r="Z17" s="32">
        <f>+IF(X17&lt;&gt;0,+(Y17/X17)*100,0)</f>
        <v>23.191000866760817</v>
      </c>
      <c r="AA17" s="33">
        <f>SUM(AA6:AA16)</f>
        <v>201551974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1488576</v>
      </c>
      <c r="D21" s="21"/>
      <c r="E21" s="22">
        <v>150000</v>
      </c>
      <c r="F21" s="23">
        <v>150000</v>
      </c>
      <c r="G21" s="40"/>
      <c r="H21" s="40"/>
      <c r="I21" s="40"/>
      <c r="J21" s="23"/>
      <c r="K21" s="40">
        <v>95745</v>
      </c>
      <c r="L21" s="40"/>
      <c r="M21" s="23"/>
      <c r="N21" s="40">
        <v>95745</v>
      </c>
      <c r="O21" s="40"/>
      <c r="P21" s="40"/>
      <c r="Q21" s="23"/>
      <c r="R21" s="40"/>
      <c r="S21" s="40"/>
      <c r="T21" s="23"/>
      <c r="U21" s="40"/>
      <c r="V21" s="40"/>
      <c r="W21" s="40">
        <v>95745</v>
      </c>
      <c r="X21" s="23"/>
      <c r="Y21" s="40">
        <v>95745</v>
      </c>
      <c r="Z21" s="41"/>
      <c r="AA21" s="42">
        <v>150000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26293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>
        <v>-144000000</v>
      </c>
      <c r="F24" s="23">
        <v>126000000</v>
      </c>
      <c r="G24" s="23">
        <v>72000000</v>
      </c>
      <c r="H24" s="23">
        <v>97000000</v>
      </c>
      <c r="I24" s="23">
        <v>133000000</v>
      </c>
      <c r="J24" s="23">
        <v>302000000</v>
      </c>
      <c r="K24" s="23">
        <v>-180000000</v>
      </c>
      <c r="L24" s="23">
        <v>-83000000</v>
      </c>
      <c r="M24" s="23"/>
      <c r="N24" s="23">
        <v>-263000000</v>
      </c>
      <c r="O24" s="23">
        <v>72000000</v>
      </c>
      <c r="P24" s="23">
        <v>-144000000</v>
      </c>
      <c r="Q24" s="23">
        <v>72000000</v>
      </c>
      <c r="R24" s="23"/>
      <c r="S24" s="23"/>
      <c r="T24" s="23"/>
      <c r="U24" s="23"/>
      <c r="V24" s="23"/>
      <c r="W24" s="23">
        <v>39000000</v>
      </c>
      <c r="X24" s="23">
        <v>-71000000</v>
      </c>
      <c r="Y24" s="23">
        <v>110000000</v>
      </c>
      <c r="Z24" s="24">
        <v>-154.93</v>
      </c>
      <c r="AA24" s="25">
        <v>126000000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-194496286</v>
      </c>
      <c r="D26" s="21"/>
      <c r="E26" s="22">
        <v>-257174759</v>
      </c>
      <c r="F26" s="23">
        <v>-308979081</v>
      </c>
      <c r="G26" s="23">
        <v>-257493</v>
      </c>
      <c r="H26" s="23">
        <v>-12149445</v>
      </c>
      <c r="I26" s="23">
        <v>-5010899</v>
      </c>
      <c r="J26" s="23">
        <v>-17417837</v>
      </c>
      <c r="K26" s="23">
        <v>-8014594</v>
      </c>
      <c r="L26" s="23">
        <v>-9536522</v>
      </c>
      <c r="M26" s="23">
        <v>-24423227</v>
      </c>
      <c r="N26" s="23">
        <v>-41974343</v>
      </c>
      <c r="O26" s="23">
        <v>-16823834</v>
      </c>
      <c r="P26" s="23">
        <v>-10071054</v>
      </c>
      <c r="Q26" s="23">
        <v>-25284520</v>
      </c>
      <c r="R26" s="23">
        <v>-52179408</v>
      </c>
      <c r="S26" s="23"/>
      <c r="T26" s="23"/>
      <c r="U26" s="23"/>
      <c r="V26" s="23"/>
      <c r="W26" s="23">
        <v>-111571588</v>
      </c>
      <c r="X26" s="23">
        <v>-105431666</v>
      </c>
      <c r="Y26" s="23">
        <v>-6139922</v>
      </c>
      <c r="Z26" s="24">
        <v>5.82</v>
      </c>
      <c r="AA26" s="25">
        <v>-308979081</v>
      </c>
    </row>
    <row r="27" spans="1:27" ht="12.75">
      <c r="A27" s="27" t="s">
        <v>51</v>
      </c>
      <c r="B27" s="28"/>
      <c r="C27" s="29">
        <f aca="true" t="shared" si="1" ref="C27:Y27">SUM(C21:C26)</f>
        <v>-192981417</v>
      </c>
      <c r="D27" s="29">
        <f>SUM(D21:D26)</f>
        <v>0</v>
      </c>
      <c r="E27" s="30">
        <f t="shared" si="1"/>
        <v>-401024759</v>
      </c>
      <c r="F27" s="31">
        <f t="shared" si="1"/>
        <v>-182829081</v>
      </c>
      <c r="G27" s="31">
        <f t="shared" si="1"/>
        <v>71742507</v>
      </c>
      <c r="H27" s="31">
        <f t="shared" si="1"/>
        <v>84850555</v>
      </c>
      <c r="I27" s="31">
        <f t="shared" si="1"/>
        <v>127989101</v>
      </c>
      <c r="J27" s="31">
        <f t="shared" si="1"/>
        <v>284582163</v>
      </c>
      <c r="K27" s="31">
        <f t="shared" si="1"/>
        <v>-187918849</v>
      </c>
      <c r="L27" s="31">
        <f t="shared" si="1"/>
        <v>-92536522</v>
      </c>
      <c r="M27" s="31">
        <f t="shared" si="1"/>
        <v>-24423227</v>
      </c>
      <c r="N27" s="31">
        <f t="shared" si="1"/>
        <v>-304878598</v>
      </c>
      <c r="O27" s="31">
        <f t="shared" si="1"/>
        <v>55176166</v>
      </c>
      <c r="P27" s="31">
        <f t="shared" si="1"/>
        <v>-154071054</v>
      </c>
      <c r="Q27" s="31">
        <f t="shared" si="1"/>
        <v>46715480</v>
      </c>
      <c r="R27" s="31">
        <f t="shared" si="1"/>
        <v>-52179408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-72475843</v>
      </c>
      <c r="X27" s="31">
        <f t="shared" si="1"/>
        <v>-176431666</v>
      </c>
      <c r="Y27" s="31">
        <f t="shared" si="1"/>
        <v>103955823</v>
      </c>
      <c r="Z27" s="32">
        <f>+IF(X27&lt;&gt;0,+(Y27/X27)*100,0)</f>
        <v>-58.92129534161968</v>
      </c>
      <c r="AA27" s="33">
        <f>SUM(AA21:AA26)</f>
        <v>-182829081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-1396241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-10341128</v>
      </c>
      <c r="D32" s="21"/>
      <c r="E32" s="22">
        <v>224162140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-9934301</v>
      </c>
      <c r="D33" s="21"/>
      <c r="E33" s="22">
        <v>5765991</v>
      </c>
      <c r="F33" s="23">
        <v>2918878</v>
      </c>
      <c r="G33" s="23">
        <v>237728</v>
      </c>
      <c r="H33" s="40">
        <v>54197</v>
      </c>
      <c r="I33" s="40">
        <v>111417</v>
      </c>
      <c r="J33" s="40">
        <v>403342</v>
      </c>
      <c r="K33" s="23">
        <v>658367</v>
      </c>
      <c r="L33" s="23">
        <v>851920</v>
      </c>
      <c r="M33" s="23">
        <v>789825</v>
      </c>
      <c r="N33" s="23">
        <v>2300112</v>
      </c>
      <c r="O33" s="40">
        <v>820326</v>
      </c>
      <c r="P33" s="40">
        <v>1098664</v>
      </c>
      <c r="Q33" s="40">
        <v>478536</v>
      </c>
      <c r="R33" s="23">
        <v>2397526</v>
      </c>
      <c r="S33" s="23"/>
      <c r="T33" s="23"/>
      <c r="U33" s="23"/>
      <c r="V33" s="40"/>
      <c r="W33" s="40">
        <v>5100980</v>
      </c>
      <c r="X33" s="40">
        <v>3597780</v>
      </c>
      <c r="Y33" s="23">
        <v>1503200</v>
      </c>
      <c r="Z33" s="24">
        <v>41.78</v>
      </c>
      <c r="AA33" s="25">
        <v>2918878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-11916563</v>
      </c>
      <c r="D35" s="21"/>
      <c r="E35" s="22">
        <v>-16770192</v>
      </c>
      <c r="F35" s="23">
        <v>-16770192</v>
      </c>
      <c r="G35" s="23"/>
      <c r="H35" s="23"/>
      <c r="I35" s="23"/>
      <c r="J35" s="23"/>
      <c r="K35" s="23"/>
      <c r="L35" s="23"/>
      <c r="M35" s="23">
        <v>-5024420</v>
      </c>
      <c r="N35" s="23">
        <v>-5024420</v>
      </c>
      <c r="O35" s="23"/>
      <c r="P35" s="23"/>
      <c r="Q35" s="23"/>
      <c r="R35" s="23"/>
      <c r="S35" s="23"/>
      <c r="T35" s="23"/>
      <c r="U35" s="23"/>
      <c r="V35" s="23"/>
      <c r="W35" s="23">
        <v>-5024420</v>
      </c>
      <c r="X35" s="23">
        <v>-19383834</v>
      </c>
      <c r="Y35" s="23">
        <v>14359414</v>
      </c>
      <c r="Z35" s="24">
        <v>-74.08</v>
      </c>
      <c r="AA35" s="25">
        <v>-16770192</v>
      </c>
    </row>
    <row r="36" spans="1:27" ht="12.75">
      <c r="A36" s="27" t="s">
        <v>57</v>
      </c>
      <c r="B36" s="28"/>
      <c r="C36" s="29">
        <f aca="true" t="shared" si="2" ref="C36:Y36">SUM(C31:C35)</f>
        <v>-33588233</v>
      </c>
      <c r="D36" s="29">
        <f>SUM(D31:D35)</f>
        <v>0</v>
      </c>
      <c r="E36" s="30">
        <f t="shared" si="2"/>
        <v>213157939</v>
      </c>
      <c r="F36" s="31">
        <f t="shared" si="2"/>
        <v>-13851314</v>
      </c>
      <c r="G36" s="31">
        <f t="shared" si="2"/>
        <v>237728</v>
      </c>
      <c r="H36" s="31">
        <f t="shared" si="2"/>
        <v>54197</v>
      </c>
      <c r="I36" s="31">
        <f t="shared" si="2"/>
        <v>111417</v>
      </c>
      <c r="J36" s="31">
        <f t="shared" si="2"/>
        <v>403342</v>
      </c>
      <c r="K36" s="31">
        <f t="shared" si="2"/>
        <v>658367</v>
      </c>
      <c r="L36" s="31">
        <f t="shared" si="2"/>
        <v>851920</v>
      </c>
      <c r="M36" s="31">
        <f t="shared" si="2"/>
        <v>-4234595</v>
      </c>
      <c r="N36" s="31">
        <f t="shared" si="2"/>
        <v>-2724308</v>
      </c>
      <c r="O36" s="31">
        <f t="shared" si="2"/>
        <v>820326</v>
      </c>
      <c r="P36" s="31">
        <f t="shared" si="2"/>
        <v>1098664</v>
      </c>
      <c r="Q36" s="31">
        <f t="shared" si="2"/>
        <v>478536</v>
      </c>
      <c r="R36" s="31">
        <f t="shared" si="2"/>
        <v>2397526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76560</v>
      </c>
      <c r="X36" s="31">
        <f t="shared" si="2"/>
        <v>-15786054</v>
      </c>
      <c r="Y36" s="31">
        <f t="shared" si="2"/>
        <v>15862614</v>
      </c>
      <c r="Z36" s="32">
        <f>+IF(X36&lt;&gt;0,+(Y36/X36)*100,0)</f>
        <v>-100.48498503805953</v>
      </c>
      <c r="AA36" s="33">
        <f>SUM(AA31:AA35)</f>
        <v>-13851314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-18471864</v>
      </c>
      <c r="D38" s="35">
        <f>+D17+D27+D36</f>
        <v>0</v>
      </c>
      <c r="E38" s="36">
        <f t="shared" si="3"/>
        <v>-491567</v>
      </c>
      <c r="F38" s="37">
        <f t="shared" si="3"/>
        <v>4871579</v>
      </c>
      <c r="G38" s="37">
        <f t="shared" si="3"/>
        <v>91599820</v>
      </c>
      <c r="H38" s="37">
        <f t="shared" si="3"/>
        <v>91915053</v>
      </c>
      <c r="I38" s="37">
        <f t="shared" si="3"/>
        <v>140949744</v>
      </c>
      <c r="J38" s="37">
        <f t="shared" si="3"/>
        <v>324464617</v>
      </c>
      <c r="K38" s="37">
        <f t="shared" si="3"/>
        <v>-178636007</v>
      </c>
      <c r="L38" s="37">
        <f t="shared" si="3"/>
        <v>-91757916</v>
      </c>
      <c r="M38" s="37">
        <f t="shared" si="3"/>
        <v>35816720</v>
      </c>
      <c r="N38" s="37">
        <f t="shared" si="3"/>
        <v>-234577203</v>
      </c>
      <c r="O38" s="37">
        <f t="shared" si="3"/>
        <v>60058690</v>
      </c>
      <c r="P38" s="37">
        <f t="shared" si="3"/>
        <v>-140359581</v>
      </c>
      <c r="Q38" s="37">
        <f t="shared" si="3"/>
        <v>125647601</v>
      </c>
      <c r="R38" s="37">
        <f t="shared" si="3"/>
        <v>45346710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135234124</v>
      </c>
      <c r="X38" s="37">
        <f t="shared" si="3"/>
        <v>-23671799</v>
      </c>
      <c r="Y38" s="37">
        <f t="shared" si="3"/>
        <v>158905923</v>
      </c>
      <c r="Z38" s="38">
        <f>+IF(X38&lt;&gt;0,+(Y38/X38)*100,0)</f>
        <v>-671.28790253753</v>
      </c>
      <c r="AA38" s="39">
        <f>+AA17+AA27+AA36</f>
        <v>4871579</v>
      </c>
    </row>
    <row r="39" spans="1:27" ht="12.75">
      <c r="A39" s="26" t="s">
        <v>59</v>
      </c>
      <c r="B39" s="20"/>
      <c r="C39" s="35">
        <v>98935106</v>
      </c>
      <c r="D39" s="35"/>
      <c r="E39" s="36">
        <v>61718601</v>
      </c>
      <c r="F39" s="37">
        <v>80630583</v>
      </c>
      <c r="G39" s="37">
        <v>80630583</v>
      </c>
      <c r="H39" s="37">
        <v>172230403</v>
      </c>
      <c r="I39" s="37">
        <v>264145456</v>
      </c>
      <c r="J39" s="37">
        <v>80630583</v>
      </c>
      <c r="K39" s="37">
        <v>405095200</v>
      </c>
      <c r="L39" s="37">
        <v>226459193</v>
      </c>
      <c r="M39" s="37">
        <v>134701277</v>
      </c>
      <c r="N39" s="37">
        <v>405095200</v>
      </c>
      <c r="O39" s="37">
        <v>170517997</v>
      </c>
      <c r="P39" s="37">
        <v>230576687</v>
      </c>
      <c r="Q39" s="37">
        <v>90217106</v>
      </c>
      <c r="R39" s="37">
        <v>170517997</v>
      </c>
      <c r="S39" s="37"/>
      <c r="T39" s="37"/>
      <c r="U39" s="37"/>
      <c r="V39" s="37"/>
      <c r="W39" s="37">
        <v>80630583</v>
      </c>
      <c r="X39" s="37">
        <v>80630583</v>
      </c>
      <c r="Y39" s="37"/>
      <c r="Z39" s="38"/>
      <c r="AA39" s="39">
        <v>80630583</v>
      </c>
    </row>
    <row r="40" spans="1:27" ht="12.75">
      <c r="A40" s="45" t="s">
        <v>60</v>
      </c>
      <c r="B40" s="46"/>
      <c r="C40" s="47">
        <v>80463242</v>
      </c>
      <c r="D40" s="47"/>
      <c r="E40" s="48">
        <v>61227034</v>
      </c>
      <c r="F40" s="49">
        <v>85502161</v>
      </c>
      <c r="G40" s="49">
        <v>172230403</v>
      </c>
      <c r="H40" s="49">
        <v>264145456</v>
      </c>
      <c r="I40" s="49">
        <v>405095200</v>
      </c>
      <c r="J40" s="49">
        <v>405095200</v>
      </c>
      <c r="K40" s="49">
        <v>226459193</v>
      </c>
      <c r="L40" s="49">
        <v>134701277</v>
      </c>
      <c r="M40" s="49">
        <v>170517997</v>
      </c>
      <c r="N40" s="49">
        <v>170517997</v>
      </c>
      <c r="O40" s="49">
        <v>230576687</v>
      </c>
      <c r="P40" s="49">
        <v>90217106</v>
      </c>
      <c r="Q40" s="49">
        <v>215864707</v>
      </c>
      <c r="R40" s="49">
        <v>215864707</v>
      </c>
      <c r="S40" s="49"/>
      <c r="T40" s="49"/>
      <c r="U40" s="49"/>
      <c r="V40" s="49"/>
      <c r="W40" s="49">
        <v>215864707</v>
      </c>
      <c r="X40" s="49">
        <v>56958783</v>
      </c>
      <c r="Y40" s="49">
        <v>158905924</v>
      </c>
      <c r="Z40" s="50">
        <v>278.98</v>
      </c>
      <c r="AA40" s="51">
        <v>85502161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407975299</v>
      </c>
      <c r="F6" s="23">
        <v>377925177</v>
      </c>
      <c r="G6" s="23"/>
      <c r="H6" s="23">
        <v>12424469</v>
      </c>
      <c r="I6" s="23">
        <v>84097826</v>
      </c>
      <c r="J6" s="23">
        <v>96522295</v>
      </c>
      <c r="K6" s="23">
        <v>38579029</v>
      </c>
      <c r="L6" s="23">
        <v>33406362</v>
      </c>
      <c r="M6" s="23">
        <v>32137904</v>
      </c>
      <c r="N6" s="23">
        <v>104123295</v>
      </c>
      <c r="O6" s="23">
        <v>48998330</v>
      </c>
      <c r="P6" s="23">
        <v>20849471</v>
      </c>
      <c r="Q6" s="23">
        <v>44590735</v>
      </c>
      <c r="R6" s="23">
        <v>114438536</v>
      </c>
      <c r="S6" s="23"/>
      <c r="T6" s="23"/>
      <c r="U6" s="23"/>
      <c r="V6" s="23"/>
      <c r="W6" s="23">
        <v>315084126</v>
      </c>
      <c r="X6" s="23">
        <v>273570682</v>
      </c>
      <c r="Y6" s="23">
        <v>41513444</v>
      </c>
      <c r="Z6" s="24">
        <v>15.17</v>
      </c>
      <c r="AA6" s="25">
        <v>377925177</v>
      </c>
    </row>
    <row r="7" spans="1:27" ht="12.75">
      <c r="A7" s="26" t="s">
        <v>34</v>
      </c>
      <c r="B7" s="20"/>
      <c r="C7" s="21"/>
      <c r="D7" s="21"/>
      <c r="E7" s="22">
        <v>1099951804</v>
      </c>
      <c r="F7" s="23">
        <v>990717949</v>
      </c>
      <c r="G7" s="23"/>
      <c r="H7" s="23">
        <v>20866682</v>
      </c>
      <c r="I7" s="23">
        <v>76331570</v>
      </c>
      <c r="J7" s="23">
        <v>97198252</v>
      </c>
      <c r="K7" s="23">
        <v>68425714</v>
      </c>
      <c r="L7" s="23">
        <v>65017759</v>
      </c>
      <c r="M7" s="23">
        <v>61028271</v>
      </c>
      <c r="N7" s="23">
        <v>194471744</v>
      </c>
      <c r="O7" s="23">
        <v>77895930</v>
      </c>
      <c r="P7" s="23">
        <v>58964154</v>
      </c>
      <c r="Q7" s="23">
        <v>91285123</v>
      </c>
      <c r="R7" s="23">
        <v>228145207</v>
      </c>
      <c r="S7" s="23"/>
      <c r="T7" s="23"/>
      <c r="U7" s="23"/>
      <c r="V7" s="23"/>
      <c r="W7" s="23">
        <v>519815203</v>
      </c>
      <c r="X7" s="23">
        <v>782027194</v>
      </c>
      <c r="Y7" s="23">
        <v>-262211991</v>
      </c>
      <c r="Z7" s="24">
        <v>-33.53</v>
      </c>
      <c r="AA7" s="25">
        <v>990717949</v>
      </c>
    </row>
    <row r="8" spans="1:27" ht="12.75">
      <c r="A8" s="26" t="s">
        <v>35</v>
      </c>
      <c r="B8" s="20"/>
      <c r="C8" s="21"/>
      <c r="D8" s="21"/>
      <c r="E8" s="22">
        <v>307690200</v>
      </c>
      <c r="F8" s="23">
        <v>257325421</v>
      </c>
      <c r="G8" s="23"/>
      <c r="H8" s="23">
        <v>8741206</v>
      </c>
      <c r="I8" s="23">
        <v>15580404</v>
      </c>
      <c r="J8" s="23">
        <v>24321610</v>
      </c>
      <c r="K8" s="23">
        <v>13361600</v>
      </c>
      <c r="L8" s="23">
        <v>8679275</v>
      </c>
      <c r="M8" s="23">
        <v>12721596</v>
      </c>
      <c r="N8" s="23">
        <v>34762471</v>
      </c>
      <c r="O8" s="23">
        <v>14257250</v>
      </c>
      <c r="P8" s="23">
        <v>19630761</v>
      </c>
      <c r="Q8" s="23">
        <v>14214184</v>
      </c>
      <c r="R8" s="23">
        <v>48102195</v>
      </c>
      <c r="S8" s="23"/>
      <c r="T8" s="23"/>
      <c r="U8" s="23"/>
      <c r="V8" s="23"/>
      <c r="W8" s="23">
        <v>107186276</v>
      </c>
      <c r="X8" s="23">
        <v>161586569</v>
      </c>
      <c r="Y8" s="23">
        <v>-54400293</v>
      </c>
      <c r="Z8" s="24">
        <v>-33.67</v>
      </c>
      <c r="AA8" s="25">
        <v>257325421</v>
      </c>
    </row>
    <row r="9" spans="1:27" ht="12.75">
      <c r="A9" s="26" t="s">
        <v>36</v>
      </c>
      <c r="B9" s="20"/>
      <c r="C9" s="21"/>
      <c r="D9" s="21"/>
      <c r="E9" s="22">
        <v>707415085</v>
      </c>
      <c r="F9" s="23">
        <v>475523532</v>
      </c>
      <c r="G9" s="23"/>
      <c r="H9" s="23"/>
      <c r="I9" s="23">
        <v>143677000</v>
      </c>
      <c r="J9" s="23">
        <v>143677000</v>
      </c>
      <c r="K9" s="23"/>
      <c r="L9" s="23">
        <v>2558000</v>
      </c>
      <c r="M9" s="23">
        <v>139841000</v>
      </c>
      <c r="N9" s="23">
        <v>142399000</v>
      </c>
      <c r="O9" s="23"/>
      <c r="P9" s="23">
        <v>5706000</v>
      </c>
      <c r="Q9" s="23">
        <v>139005000</v>
      </c>
      <c r="R9" s="23">
        <v>144711000</v>
      </c>
      <c r="S9" s="23"/>
      <c r="T9" s="23"/>
      <c r="U9" s="23"/>
      <c r="V9" s="23"/>
      <c r="W9" s="23">
        <v>430787000</v>
      </c>
      <c r="X9" s="23">
        <v>418407838</v>
      </c>
      <c r="Y9" s="23">
        <v>12379162</v>
      </c>
      <c r="Z9" s="24">
        <v>2.96</v>
      </c>
      <c r="AA9" s="25">
        <v>475523532</v>
      </c>
    </row>
    <row r="10" spans="1:27" ht="12.75">
      <c r="A10" s="26" t="s">
        <v>37</v>
      </c>
      <c r="B10" s="20"/>
      <c r="C10" s="21"/>
      <c r="D10" s="21"/>
      <c r="E10" s="22">
        <v>582171340</v>
      </c>
      <c r="F10" s="23">
        <v>710062936</v>
      </c>
      <c r="G10" s="23"/>
      <c r="H10" s="23">
        <v>2686000</v>
      </c>
      <c r="I10" s="23">
        <v>147089000</v>
      </c>
      <c r="J10" s="23">
        <v>149775000</v>
      </c>
      <c r="K10" s="23">
        <v>112686000</v>
      </c>
      <c r="L10" s="23">
        <v>35917000</v>
      </c>
      <c r="M10" s="23">
        <v>102339000</v>
      </c>
      <c r="N10" s="23">
        <v>250942000</v>
      </c>
      <c r="O10" s="23">
        <v>57371000</v>
      </c>
      <c r="P10" s="23"/>
      <c r="Q10" s="23">
        <v>185637000</v>
      </c>
      <c r="R10" s="23">
        <v>243008000</v>
      </c>
      <c r="S10" s="23"/>
      <c r="T10" s="23"/>
      <c r="U10" s="23"/>
      <c r="V10" s="23"/>
      <c r="W10" s="23">
        <v>643725000</v>
      </c>
      <c r="X10" s="23">
        <v>474296625</v>
      </c>
      <c r="Y10" s="23">
        <v>169428375</v>
      </c>
      <c r="Z10" s="24">
        <v>35.72</v>
      </c>
      <c r="AA10" s="25">
        <v>710062936</v>
      </c>
    </row>
    <row r="11" spans="1:27" ht="12.75">
      <c r="A11" s="26" t="s">
        <v>38</v>
      </c>
      <c r="B11" s="20"/>
      <c r="C11" s="21"/>
      <c r="D11" s="21"/>
      <c r="E11" s="22">
        <v>23425189</v>
      </c>
      <c r="F11" s="23">
        <v>27332119</v>
      </c>
      <c r="G11" s="23"/>
      <c r="H11" s="23"/>
      <c r="I11" s="23">
        <v>68745</v>
      </c>
      <c r="J11" s="23">
        <v>68745</v>
      </c>
      <c r="K11" s="23">
        <v>86579</v>
      </c>
      <c r="L11" s="23">
        <v>33746</v>
      </c>
      <c r="M11" s="23"/>
      <c r="N11" s="23">
        <v>120325</v>
      </c>
      <c r="O11" s="23">
        <v>135736</v>
      </c>
      <c r="P11" s="23">
        <v>61828</v>
      </c>
      <c r="Q11" s="23">
        <v>43540</v>
      </c>
      <c r="R11" s="23">
        <v>241104</v>
      </c>
      <c r="S11" s="23"/>
      <c r="T11" s="23"/>
      <c r="U11" s="23"/>
      <c r="V11" s="23"/>
      <c r="W11" s="23">
        <v>430174</v>
      </c>
      <c r="X11" s="23">
        <v>13361564</v>
      </c>
      <c r="Y11" s="23">
        <v>-12931390</v>
      </c>
      <c r="Z11" s="24">
        <v>-96.78</v>
      </c>
      <c r="AA11" s="25">
        <v>27332119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-2084707692</v>
      </c>
      <c r="F14" s="23">
        <v>-2002815105</v>
      </c>
      <c r="G14" s="23"/>
      <c r="H14" s="23">
        <v>-73698342</v>
      </c>
      <c r="I14" s="23">
        <v>-333881255</v>
      </c>
      <c r="J14" s="23">
        <v>-407579597</v>
      </c>
      <c r="K14" s="23">
        <v>-245302522</v>
      </c>
      <c r="L14" s="23">
        <v>-186749882</v>
      </c>
      <c r="M14" s="23">
        <v>-66648139</v>
      </c>
      <c r="N14" s="23">
        <v>-498700543</v>
      </c>
      <c r="O14" s="23">
        <v>-185444797</v>
      </c>
      <c r="P14" s="23">
        <v>-260907337</v>
      </c>
      <c r="Q14" s="23">
        <v>-200661391</v>
      </c>
      <c r="R14" s="23">
        <v>-647013525</v>
      </c>
      <c r="S14" s="23"/>
      <c r="T14" s="23"/>
      <c r="U14" s="23"/>
      <c r="V14" s="23"/>
      <c r="W14" s="23">
        <v>-1553293665</v>
      </c>
      <c r="X14" s="23">
        <v>-1531201798</v>
      </c>
      <c r="Y14" s="23">
        <v>-22091867</v>
      </c>
      <c r="Z14" s="24">
        <v>1.44</v>
      </c>
      <c r="AA14" s="25">
        <v>-2002815105</v>
      </c>
    </row>
    <row r="15" spans="1:27" ht="12.75">
      <c r="A15" s="26" t="s">
        <v>42</v>
      </c>
      <c r="B15" s="20"/>
      <c r="C15" s="21"/>
      <c r="D15" s="21"/>
      <c r="E15" s="22">
        <v>-30710318</v>
      </c>
      <c r="F15" s="23">
        <v>-30719941</v>
      </c>
      <c r="G15" s="23"/>
      <c r="H15" s="23"/>
      <c r="I15" s="23">
        <v>-555063</v>
      </c>
      <c r="J15" s="23">
        <v>-555063</v>
      </c>
      <c r="K15" s="23">
        <v>-451188</v>
      </c>
      <c r="L15" s="23">
        <v>-125721</v>
      </c>
      <c r="M15" s="23">
        <v>-822273</v>
      </c>
      <c r="N15" s="23">
        <v>-1399182</v>
      </c>
      <c r="O15" s="23">
        <v>-8528099</v>
      </c>
      <c r="P15" s="23">
        <v>-374390</v>
      </c>
      <c r="Q15" s="23">
        <v>-9122750</v>
      </c>
      <c r="R15" s="23">
        <v>-18025239</v>
      </c>
      <c r="S15" s="23"/>
      <c r="T15" s="23"/>
      <c r="U15" s="23"/>
      <c r="V15" s="23"/>
      <c r="W15" s="23">
        <v>-19979484</v>
      </c>
      <c r="X15" s="23">
        <v>-16649159</v>
      </c>
      <c r="Y15" s="23">
        <v>-3330325</v>
      </c>
      <c r="Z15" s="24">
        <v>20</v>
      </c>
      <c r="AA15" s="25">
        <v>-30719941</v>
      </c>
    </row>
    <row r="16" spans="1:27" ht="12.75">
      <c r="A16" s="26" t="s">
        <v>43</v>
      </c>
      <c r="B16" s="20"/>
      <c r="C16" s="21"/>
      <c r="D16" s="21"/>
      <c r="E16" s="22">
        <v>-188452765</v>
      </c>
      <c r="F16" s="23">
        <v>-34020322</v>
      </c>
      <c r="G16" s="23"/>
      <c r="H16" s="23"/>
      <c r="I16" s="23">
        <v>-30566</v>
      </c>
      <c r="J16" s="23">
        <v>-30566</v>
      </c>
      <c r="K16" s="23">
        <v>-598</v>
      </c>
      <c r="L16" s="23"/>
      <c r="M16" s="23">
        <v>-1681496</v>
      </c>
      <c r="N16" s="23">
        <v>-1682094</v>
      </c>
      <c r="O16" s="23">
        <v>-1000598</v>
      </c>
      <c r="P16" s="23">
        <v>-7568</v>
      </c>
      <c r="Q16" s="23">
        <v>-746806</v>
      </c>
      <c r="R16" s="23">
        <v>-1754972</v>
      </c>
      <c r="S16" s="23"/>
      <c r="T16" s="23"/>
      <c r="U16" s="23"/>
      <c r="V16" s="23"/>
      <c r="W16" s="23">
        <v>-3467632</v>
      </c>
      <c r="X16" s="23">
        <v>-13575319</v>
      </c>
      <c r="Y16" s="23">
        <v>10107687</v>
      </c>
      <c r="Z16" s="24">
        <v>-74.46</v>
      </c>
      <c r="AA16" s="25">
        <v>-34020322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824758142</v>
      </c>
      <c r="F17" s="31">
        <f t="shared" si="0"/>
        <v>771331766</v>
      </c>
      <c r="G17" s="31">
        <f t="shared" si="0"/>
        <v>0</v>
      </c>
      <c r="H17" s="31">
        <f t="shared" si="0"/>
        <v>-28979985</v>
      </c>
      <c r="I17" s="31">
        <f t="shared" si="0"/>
        <v>132377661</v>
      </c>
      <c r="J17" s="31">
        <f t="shared" si="0"/>
        <v>103397676</v>
      </c>
      <c r="K17" s="31">
        <f t="shared" si="0"/>
        <v>-12615386</v>
      </c>
      <c r="L17" s="31">
        <f t="shared" si="0"/>
        <v>-41263461</v>
      </c>
      <c r="M17" s="31">
        <f t="shared" si="0"/>
        <v>278915863</v>
      </c>
      <c r="N17" s="31">
        <f t="shared" si="0"/>
        <v>225037016</v>
      </c>
      <c r="O17" s="31">
        <f t="shared" si="0"/>
        <v>3684752</v>
      </c>
      <c r="P17" s="31">
        <f t="shared" si="0"/>
        <v>-156077081</v>
      </c>
      <c r="Q17" s="31">
        <f t="shared" si="0"/>
        <v>264244635</v>
      </c>
      <c r="R17" s="31">
        <f t="shared" si="0"/>
        <v>111852306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440286998</v>
      </c>
      <c r="X17" s="31">
        <f t="shared" si="0"/>
        <v>561824196</v>
      </c>
      <c r="Y17" s="31">
        <f t="shared" si="0"/>
        <v>-121537198</v>
      </c>
      <c r="Z17" s="32">
        <f>+IF(X17&lt;&gt;0,+(Y17/X17)*100,0)</f>
        <v>-21.63260302160429</v>
      </c>
      <c r="AA17" s="33">
        <f>SUM(AA6:AA16)</f>
        <v>771331766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>
        <v>21491</v>
      </c>
      <c r="L21" s="40">
        <v>5263</v>
      </c>
      <c r="M21" s="23"/>
      <c r="N21" s="40">
        <v>26754</v>
      </c>
      <c r="O21" s="40"/>
      <c r="P21" s="40"/>
      <c r="Q21" s="23"/>
      <c r="R21" s="40"/>
      <c r="S21" s="40"/>
      <c r="T21" s="23"/>
      <c r="U21" s="40"/>
      <c r="V21" s="40"/>
      <c r="W21" s="40">
        <v>26754</v>
      </c>
      <c r="X21" s="23"/>
      <c r="Y21" s="40">
        <v>26754</v>
      </c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126936396</v>
      </c>
      <c r="F23" s="23">
        <v>126936396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95202297</v>
      </c>
      <c r="Y23" s="40">
        <v>-95202297</v>
      </c>
      <c r="Z23" s="41">
        <v>-100</v>
      </c>
      <c r="AA23" s="42">
        <v>126936396</v>
      </c>
    </row>
    <row r="24" spans="1:27" ht="12.75">
      <c r="A24" s="26" t="s">
        <v>49</v>
      </c>
      <c r="B24" s="20"/>
      <c r="C24" s="21"/>
      <c r="D24" s="21"/>
      <c r="E24" s="22"/>
      <c r="F24" s="23">
        <v>-108150000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-108150000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-727898125</v>
      </c>
      <c r="F26" s="23">
        <v>-741423869</v>
      </c>
      <c r="G26" s="23"/>
      <c r="H26" s="23">
        <v>-1609081</v>
      </c>
      <c r="I26" s="23">
        <v>-52255149</v>
      </c>
      <c r="J26" s="23">
        <v>-53864230</v>
      </c>
      <c r="K26" s="23">
        <v>-43962251</v>
      </c>
      <c r="L26" s="23">
        <v>-45361177</v>
      </c>
      <c r="M26" s="23">
        <v>-109063112</v>
      </c>
      <c r="N26" s="23">
        <v>-198386540</v>
      </c>
      <c r="O26" s="23">
        <v>-20223193</v>
      </c>
      <c r="P26" s="23">
        <v>-9383902</v>
      </c>
      <c r="Q26" s="23">
        <v>-40283122</v>
      </c>
      <c r="R26" s="23">
        <v>-69890217</v>
      </c>
      <c r="S26" s="23"/>
      <c r="T26" s="23"/>
      <c r="U26" s="23"/>
      <c r="V26" s="23"/>
      <c r="W26" s="23">
        <v>-322140987</v>
      </c>
      <c r="X26" s="23">
        <v>-417782018</v>
      </c>
      <c r="Y26" s="23">
        <v>95641031</v>
      </c>
      <c r="Z26" s="24">
        <v>-22.89</v>
      </c>
      <c r="AA26" s="25">
        <v>-741423869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-600961729</v>
      </c>
      <c r="F27" s="31">
        <f t="shared" si="1"/>
        <v>-722637473</v>
      </c>
      <c r="G27" s="31">
        <f t="shared" si="1"/>
        <v>0</v>
      </c>
      <c r="H27" s="31">
        <f t="shared" si="1"/>
        <v>-1609081</v>
      </c>
      <c r="I27" s="31">
        <f t="shared" si="1"/>
        <v>-52255149</v>
      </c>
      <c r="J27" s="31">
        <f t="shared" si="1"/>
        <v>-53864230</v>
      </c>
      <c r="K27" s="31">
        <f t="shared" si="1"/>
        <v>-43940760</v>
      </c>
      <c r="L27" s="31">
        <f t="shared" si="1"/>
        <v>-45355914</v>
      </c>
      <c r="M27" s="31">
        <f t="shared" si="1"/>
        <v>-109063112</v>
      </c>
      <c r="N27" s="31">
        <f t="shared" si="1"/>
        <v>-198359786</v>
      </c>
      <c r="O27" s="31">
        <f t="shared" si="1"/>
        <v>-20223193</v>
      </c>
      <c r="P27" s="31">
        <f t="shared" si="1"/>
        <v>-9383902</v>
      </c>
      <c r="Q27" s="31">
        <f t="shared" si="1"/>
        <v>-40283122</v>
      </c>
      <c r="R27" s="31">
        <f t="shared" si="1"/>
        <v>-69890217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-322114233</v>
      </c>
      <c r="X27" s="31">
        <f t="shared" si="1"/>
        <v>-322579721</v>
      </c>
      <c r="Y27" s="31">
        <f t="shared" si="1"/>
        <v>465488</v>
      </c>
      <c r="Z27" s="32">
        <f>+IF(X27&lt;&gt;0,+(Y27/X27)*100,0)</f>
        <v>-0.14430169340992144</v>
      </c>
      <c r="AA27" s="33">
        <f>SUM(AA21:AA26)</f>
        <v>-722637473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-22361498</v>
      </c>
      <c r="F35" s="23">
        <v>-22361498</v>
      </c>
      <c r="G35" s="23"/>
      <c r="H35" s="23"/>
      <c r="I35" s="23">
        <v>-2222414</v>
      </c>
      <c r="J35" s="23">
        <v>-2222414</v>
      </c>
      <c r="K35" s="23"/>
      <c r="L35" s="23"/>
      <c r="M35" s="23">
        <v>-2013918</v>
      </c>
      <c r="N35" s="23">
        <v>-2013918</v>
      </c>
      <c r="O35" s="23">
        <v>-3307409</v>
      </c>
      <c r="P35" s="23"/>
      <c r="Q35" s="23">
        <v>-5311137</v>
      </c>
      <c r="R35" s="23">
        <v>-8618546</v>
      </c>
      <c r="S35" s="23"/>
      <c r="T35" s="23"/>
      <c r="U35" s="23"/>
      <c r="V35" s="23"/>
      <c r="W35" s="23">
        <v>-12854878</v>
      </c>
      <c r="X35" s="23">
        <v>-17060861</v>
      </c>
      <c r="Y35" s="23">
        <v>4205983</v>
      </c>
      <c r="Z35" s="24">
        <v>-24.65</v>
      </c>
      <c r="AA35" s="25">
        <v>-22361498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-22361498</v>
      </c>
      <c r="F36" s="31">
        <f t="shared" si="2"/>
        <v>-22361498</v>
      </c>
      <c r="G36" s="31">
        <f t="shared" si="2"/>
        <v>0</v>
      </c>
      <c r="H36" s="31">
        <f t="shared" si="2"/>
        <v>0</v>
      </c>
      <c r="I36" s="31">
        <f t="shared" si="2"/>
        <v>-2222414</v>
      </c>
      <c r="J36" s="31">
        <f t="shared" si="2"/>
        <v>-2222414</v>
      </c>
      <c r="K36" s="31">
        <f t="shared" si="2"/>
        <v>0</v>
      </c>
      <c r="L36" s="31">
        <f t="shared" si="2"/>
        <v>0</v>
      </c>
      <c r="M36" s="31">
        <f t="shared" si="2"/>
        <v>-2013918</v>
      </c>
      <c r="N36" s="31">
        <f t="shared" si="2"/>
        <v>-2013918</v>
      </c>
      <c r="O36" s="31">
        <f t="shared" si="2"/>
        <v>-3307409</v>
      </c>
      <c r="P36" s="31">
        <f t="shared" si="2"/>
        <v>0</v>
      </c>
      <c r="Q36" s="31">
        <f t="shared" si="2"/>
        <v>-5311137</v>
      </c>
      <c r="R36" s="31">
        <f t="shared" si="2"/>
        <v>-8618546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-12854878</v>
      </c>
      <c r="X36" s="31">
        <f t="shared" si="2"/>
        <v>-17060861</v>
      </c>
      <c r="Y36" s="31">
        <f t="shared" si="2"/>
        <v>4205983</v>
      </c>
      <c r="Z36" s="32">
        <f>+IF(X36&lt;&gt;0,+(Y36/X36)*100,0)</f>
        <v>-24.65281793222511</v>
      </c>
      <c r="AA36" s="33">
        <f>SUM(AA31:AA35)</f>
        <v>-22361498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201434915</v>
      </c>
      <c r="F38" s="37">
        <f t="shared" si="3"/>
        <v>26332795</v>
      </c>
      <c r="G38" s="37">
        <f t="shared" si="3"/>
        <v>0</v>
      </c>
      <c r="H38" s="37">
        <f t="shared" si="3"/>
        <v>-30589066</v>
      </c>
      <c r="I38" s="37">
        <f t="shared" si="3"/>
        <v>77900098</v>
      </c>
      <c r="J38" s="37">
        <f t="shared" si="3"/>
        <v>47311032</v>
      </c>
      <c r="K38" s="37">
        <f t="shared" si="3"/>
        <v>-56556146</v>
      </c>
      <c r="L38" s="37">
        <f t="shared" si="3"/>
        <v>-86619375</v>
      </c>
      <c r="M38" s="37">
        <f t="shared" si="3"/>
        <v>167838833</v>
      </c>
      <c r="N38" s="37">
        <f t="shared" si="3"/>
        <v>24663312</v>
      </c>
      <c r="O38" s="37">
        <f t="shared" si="3"/>
        <v>-19845850</v>
      </c>
      <c r="P38" s="37">
        <f t="shared" si="3"/>
        <v>-165460983</v>
      </c>
      <c r="Q38" s="37">
        <f t="shared" si="3"/>
        <v>218650376</v>
      </c>
      <c r="R38" s="37">
        <f t="shared" si="3"/>
        <v>33343543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105317887</v>
      </c>
      <c r="X38" s="37">
        <f t="shared" si="3"/>
        <v>222183614</v>
      </c>
      <c r="Y38" s="37">
        <f t="shared" si="3"/>
        <v>-116865727</v>
      </c>
      <c r="Z38" s="38">
        <f>+IF(X38&lt;&gt;0,+(Y38/X38)*100,0)</f>
        <v>-52.59871549303361</v>
      </c>
      <c r="AA38" s="39">
        <f>+AA17+AA27+AA36</f>
        <v>26332795</v>
      </c>
    </row>
    <row r="39" spans="1:27" ht="12.75">
      <c r="A39" s="26" t="s">
        <v>59</v>
      </c>
      <c r="B39" s="20"/>
      <c r="C39" s="35"/>
      <c r="D39" s="35"/>
      <c r="E39" s="36">
        <v>172831966</v>
      </c>
      <c r="F39" s="37">
        <v>66805780</v>
      </c>
      <c r="G39" s="37">
        <v>19724791</v>
      </c>
      <c r="H39" s="37">
        <v>19724791</v>
      </c>
      <c r="I39" s="37">
        <v>-10864275</v>
      </c>
      <c r="J39" s="37">
        <v>19724791</v>
      </c>
      <c r="K39" s="37">
        <v>67035823</v>
      </c>
      <c r="L39" s="37">
        <v>10479677</v>
      </c>
      <c r="M39" s="37">
        <v>-76139698</v>
      </c>
      <c r="N39" s="37">
        <v>67035823</v>
      </c>
      <c r="O39" s="37">
        <v>91699135</v>
      </c>
      <c r="P39" s="37">
        <v>71853285</v>
      </c>
      <c r="Q39" s="37">
        <v>-93607698</v>
      </c>
      <c r="R39" s="37">
        <v>91699135</v>
      </c>
      <c r="S39" s="37"/>
      <c r="T39" s="37"/>
      <c r="U39" s="37"/>
      <c r="V39" s="37"/>
      <c r="W39" s="37">
        <v>19724791</v>
      </c>
      <c r="X39" s="37">
        <v>66805780</v>
      </c>
      <c r="Y39" s="37">
        <v>-47080989</v>
      </c>
      <c r="Z39" s="38">
        <v>-70.47</v>
      </c>
      <c r="AA39" s="39">
        <v>66805780</v>
      </c>
    </row>
    <row r="40" spans="1:27" ht="12.75">
      <c r="A40" s="45" t="s">
        <v>60</v>
      </c>
      <c r="B40" s="46"/>
      <c r="C40" s="47"/>
      <c r="D40" s="47"/>
      <c r="E40" s="48">
        <v>374266879</v>
      </c>
      <c r="F40" s="49">
        <v>93138573</v>
      </c>
      <c r="G40" s="49">
        <v>19724791</v>
      </c>
      <c r="H40" s="49">
        <v>-10864275</v>
      </c>
      <c r="I40" s="49">
        <v>67035823</v>
      </c>
      <c r="J40" s="49">
        <v>67035823</v>
      </c>
      <c r="K40" s="49">
        <v>10479677</v>
      </c>
      <c r="L40" s="49">
        <v>-76139698</v>
      </c>
      <c r="M40" s="49">
        <v>91699135</v>
      </c>
      <c r="N40" s="49">
        <v>91699135</v>
      </c>
      <c r="O40" s="49">
        <v>71853285</v>
      </c>
      <c r="P40" s="49">
        <v>-93607698</v>
      </c>
      <c r="Q40" s="49">
        <v>125042678</v>
      </c>
      <c r="R40" s="49">
        <v>125042678</v>
      </c>
      <c r="S40" s="49"/>
      <c r="T40" s="49"/>
      <c r="U40" s="49"/>
      <c r="V40" s="49"/>
      <c r="W40" s="49">
        <v>125042678</v>
      </c>
      <c r="X40" s="49">
        <v>288989392</v>
      </c>
      <c r="Y40" s="49">
        <v>-163946714</v>
      </c>
      <c r="Z40" s="50">
        <v>-56.73</v>
      </c>
      <c r="AA40" s="51">
        <v>93138573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314615563</v>
      </c>
      <c r="D6" s="21"/>
      <c r="E6" s="22">
        <v>447771600</v>
      </c>
      <c r="F6" s="23">
        <v>396171022</v>
      </c>
      <c r="G6" s="23">
        <v>16253197</v>
      </c>
      <c r="H6" s="23">
        <v>24677123</v>
      </c>
      <c r="I6" s="23">
        <v>22346904</v>
      </c>
      <c r="J6" s="23">
        <v>63277224</v>
      </c>
      <c r="K6" s="23">
        <v>95270101</v>
      </c>
      <c r="L6" s="23">
        <v>17633298</v>
      </c>
      <c r="M6" s="23">
        <v>18175736</v>
      </c>
      <c r="N6" s="23">
        <v>131079135</v>
      </c>
      <c r="O6" s="23">
        <v>40610661</v>
      </c>
      <c r="P6" s="23">
        <v>17414505</v>
      </c>
      <c r="Q6" s="23">
        <v>24992539</v>
      </c>
      <c r="R6" s="23">
        <v>83017705</v>
      </c>
      <c r="S6" s="23"/>
      <c r="T6" s="23"/>
      <c r="U6" s="23"/>
      <c r="V6" s="23"/>
      <c r="W6" s="23">
        <v>277374064</v>
      </c>
      <c r="X6" s="23">
        <v>292871537</v>
      </c>
      <c r="Y6" s="23">
        <v>-15497473</v>
      </c>
      <c r="Z6" s="24">
        <v>-5.29</v>
      </c>
      <c r="AA6" s="25">
        <v>396171022</v>
      </c>
    </row>
    <row r="7" spans="1:27" ht="12.75">
      <c r="A7" s="26" t="s">
        <v>34</v>
      </c>
      <c r="B7" s="20"/>
      <c r="C7" s="21">
        <v>821181239</v>
      </c>
      <c r="D7" s="21"/>
      <c r="E7" s="22">
        <v>970969301</v>
      </c>
      <c r="F7" s="23">
        <v>904353852</v>
      </c>
      <c r="G7" s="23">
        <v>58555166</v>
      </c>
      <c r="H7" s="23">
        <v>58994317</v>
      </c>
      <c r="I7" s="23">
        <v>67642765</v>
      </c>
      <c r="J7" s="23">
        <v>185192248</v>
      </c>
      <c r="K7" s="23">
        <v>64472084</v>
      </c>
      <c r="L7" s="23">
        <v>58853921</v>
      </c>
      <c r="M7" s="23">
        <v>69547026</v>
      </c>
      <c r="N7" s="23">
        <v>192873031</v>
      </c>
      <c r="O7" s="23">
        <v>58834991</v>
      </c>
      <c r="P7" s="23">
        <v>71933764</v>
      </c>
      <c r="Q7" s="23">
        <v>82513770</v>
      </c>
      <c r="R7" s="23">
        <v>213282525</v>
      </c>
      <c r="S7" s="23"/>
      <c r="T7" s="23"/>
      <c r="U7" s="23"/>
      <c r="V7" s="23"/>
      <c r="W7" s="23">
        <v>591347804</v>
      </c>
      <c r="X7" s="23">
        <v>562368012</v>
      </c>
      <c r="Y7" s="23">
        <v>28979792</v>
      </c>
      <c r="Z7" s="24">
        <v>5.15</v>
      </c>
      <c r="AA7" s="25">
        <v>904353852</v>
      </c>
    </row>
    <row r="8" spans="1:27" ht="12.75">
      <c r="A8" s="26" t="s">
        <v>35</v>
      </c>
      <c r="B8" s="20"/>
      <c r="C8" s="21">
        <v>60199028</v>
      </c>
      <c r="D8" s="21"/>
      <c r="E8" s="22">
        <v>61619335</v>
      </c>
      <c r="F8" s="23">
        <v>64179338</v>
      </c>
      <c r="G8" s="23">
        <v>4186337</v>
      </c>
      <c r="H8" s="23">
        <v>2283406</v>
      </c>
      <c r="I8" s="23">
        <v>7489185</v>
      </c>
      <c r="J8" s="23">
        <v>13958928</v>
      </c>
      <c r="K8" s="23">
        <v>5504508</v>
      </c>
      <c r="L8" s="23">
        <v>4878102</v>
      </c>
      <c r="M8" s="23">
        <v>1567903</v>
      </c>
      <c r="N8" s="23">
        <v>11950513</v>
      </c>
      <c r="O8" s="23">
        <v>2846951</v>
      </c>
      <c r="P8" s="23">
        <v>6829780</v>
      </c>
      <c r="Q8" s="23">
        <v>4391367</v>
      </c>
      <c r="R8" s="23">
        <v>14068098</v>
      </c>
      <c r="S8" s="23"/>
      <c r="T8" s="23"/>
      <c r="U8" s="23"/>
      <c r="V8" s="23"/>
      <c r="W8" s="23">
        <v>39977539</v>
      </c>
      <c r="X8" s="23">
        <v>34447601</v>
      </c>
      <c r="Y8" s="23">
        <v>5529938</v>
      </c>
      <c r="Z8" s="24">
        <v>16.05</v>
      </c>
      <c r="AA8" s="25">
        <v>64179338</v>
      </c>
    </row>
    <row r="9" spans="1:27" ht="12.75">
      <c r="A9" s="26" t="s">
        <v>36</v>
      </c>
      <c r="B9" s="20"/>
      <c r="C9" s="21">
        <v>164214698</v>
      </c>
      <c r="D9" s="21"/>
      <c r="E9" s="22">
        <v>165896698</v>
      </c>
      <c r="F9" s="23">
        <v>170171899</v>
      </c>
      <c r="G9" s="23">
        <v>60071000</v>
      </c>
      <c r="H9" s="23">
        <v>3618991</v>
      </c>
      <c r="I9" s="23">
        <v>3425000</v>
      </c>
      <c r="J9" s="23">
        <v>67114991</v>
      </c>
      <c r="K9" s="23">
        <v>177827</v>
      </c>
      <c r="L9" s="23">
        <v>56583</v>
      </c>
      <c r="M9" s="23">
        <v>51075611</v>
      </c>
      <c r="N9" s="23">
        <v>51310021</v>
      </c>
      <c r="O9" s="23">
        <v>3697297</v>
      </c>
      <c r="P9" s="23">
        <v>394149</v>
      </c>
      <c r="Q9" s="23">
        <v>36343000</v>
      </c>
      <c r="R9" s="23">
        <v>40434446</v>
      </c>
      <c r="S9" s="23"/>
      <c r="T9" s="23"/>
      <c r="U9" s="23"/>
      <c r="V9" s="23"/>
      <c r="W9" s="23">
        <v>158859458</v>
      </c>
      <c r="X9" s="23">
        <v>161737309</v>
      </c>
      <c r="Y9" s="23">
        <v>-2877851</v>
      </c>
      <c r="Z9" s="24">
        <v>-1.78</v>
      </c>
      <c r="AA9" s="25">
        <v>170171899</v>
      </c>
    </row>
    <row r="10" spans="1:27" ht="12.75">
      <c r="A10" s="26" t="s">
        <v>37</v>
      </c>
      <c r="B10" s="20"/>
      <c r="C10" s="21">
        <v>111728307</v>
      </c>
      <c r="D10" s="21"/>
      <c r="E10" s="22">
        <v>81564302</v>
      </c>
      <c r="F10" s="23">
        <v>99270130</v>
      </c>
      <c r="G10" s="23">
        <v>22981500</v>
      </c>
      <c r="H10" s="23"/>
      <c r="I10" s="23"/>
      <c r="J10" s="23">
        <v>22981500</v>
      </c>
      <c r="K10" s="23">
        <v>4476444</v>
      </c>
      <c r="L10" s="23">
        <v>9280000</v>
      </c>
      <c r="M10" s="23">
        <v>18295000</v>
      </c>
      <c r="N10" s="23">
        <v>32051444</v>
      </c>
      <c r="O10" s="23"/>
      <c r="P10" s="23">
        <v>2423556</v>
      </c>
      <c r="Q10" s="23">
        <v>19906000</v>
      </c>
      <c r="R10" s="23">
        <v>22329556</v>
      </c>
      <c r="S10" s="23"/>
      <c r="T10" s="23"/>
      <c r="U10" s="23"/>
      <c r="V10" s="23"/>
      <c r="W10" s="23">
        <v>77362500</v>
      </c>
      <c r="X10" s="23">
        <v>74691944</v>
      </c>
      <c r="Y10" s="23">
        <v>2670556</v>
      </c>
      <c r="Z10" s="24">
        <v>3.58</v>
      </c>
      <c r="AA10" s="25">
        <v>99270130</v>
      </c>
    </row>
    <row r="11" spans="1:27" ht="12.75">
      <c r="A11" s="26" t="s">
        <v>38</v>
      </c>
      <c r="B11" s="20"/>
      <c r="C11" s="21">
        <v>122383075</v>
      </c>
      <c r="D11" s="21"/>
      <c r="E11" s="22">
        <v>36500000</v>
      </c>
      <c r="F11" s="23">
        <v>120000000</v>
      </c>
      <c r="G11" s="23">
        <v>7563283</v>
      </c>
      <c r="H11" s="23">
        <v>10320921</v>
      </c>
      <c r="I11" s="23">
        <v>11480305</v>
      </c>
      <c r="J11" s="23">
        <v>29364509</v>
      </c>
      <c r="K11" s="23">
        <v>17629775</v>
      </c>
      <c r="L11" s="23">
        <v>11694399</v>
      </c>
      <c r="M11" s="23">
        <v>12036112</v>
      </c>
      <c r="N11" s="23">
        <v>41360286</v>
      </c>
      <c r="O11" s="23">
        <v>11604325</v>
      </c>
      <c r="P11" s="23">
        <v>11941322</v>
      </c>
      <c r="Q11" s="23">
        <v>11243065</v>
      </c>
      <c r="R11" s="23">
        <v>34788712</v>
      </c>
      <c r="S11" s="23"/>
      <c r="T11" s="23"/>
      <c r="U11" s="23"/>
      <c r="V11" s="23"/>
      <c r="W11" s="23">
        <v>105513507</v>
      </c>
      <c r="X11" s="23">
        <v>94405570</v>
      </c>
      <c r="Y11" s="23">
        <v>11107937</v>
      </c>
      <c r="Z11" s="24">
        <v>11.77</v>
      </c>
      <c r="AA11" s="25">
        <v>120000000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-1389493408</v>
      </c>
      <c r="D14" s="21"/>
      <c r="E14" s="22">
        <v>-1555926378</v>
      </c>
      <c r="F14" s="23">
        <v>-1555926375</v>
      </c>
      <c r="G14" s="23">
        <v>-118418624</v>
      </c>
      <c r="H14" s="23">
        <v>-148003946</v>
      </c>
      <c r="I14" s="23">
        <v>-114148957</v>
      </c>
      <c r="J14" s="23">
        <v>-380571527</v>
      </c>
      <c r="K14" s="23">
        <v>-128738498</v>
      </c>
      <c r="L14" s="23">
        <v>-156150951</v>
      </c>
      <c r="M14" s="23">
        <v>-185158961</v>
      </c>
      <c r="N14" s="23">
        <v>-470048410</v>
      </c>
      <c r="O14" s="23">
        <v>-22539551</v>
      </c>
      <c r="P14" s="23">
        <v>-104611509</v>
      </c>
      <c r="Q14" s="23">
        <v>-152249077</v>
      </c>
      <c r="R14" s="23">
        <v>-279400137</v>
      </c>
      <c r="S14" s="23"/>
      <c r="T14" s="23"/>
      <c r="U14" s="23"/>
      <c r="V14" s="23"/>
      <c r="W14" s="23">
        <v>-1130020074</v>
      </c>
      <c r="X14" s="23">
        <v>-1129889184</v>
      </c>
      <c r="Y14" s="23">
        <v>-130890</v>
      </c>
      <c r="Z14" s="24">
        <v>0.01</v>
      </c>
      <c r="AA14" s="25">
        <v>-1555926375</v>
      </c>
    </row>
    <row r="15" spans="1:27" ht="12.75">
      <c r="A15" s="26" t="s">
        <v>42</v>
      </c>
      <c r="B15" s="20"/>
      <c r="C15" s="21">
        <v>-29018431</v>
      </c>
      <c r="D15" s="21"/>
      <c r="E15" s="22">
        <v>-27757074</v>
      </c>
      <c r="F15" s="23">
        <v>-27757074</v>
      </c>
      <c r="G15" s="23"/>
      <c r="H15" s="23"/>
      <c r="I15" s="23"/>
      <c r="J15" s="23"/>
      <c r="K15" s="23"/>
      <c r="L15" s="23"/>
      <c r="M15" s="23">
        <v>-14115340</v>
      </c>
      <c r="N15" s="23">
        <v>-14115340</v>
      </c>
      <c r="O15" s="23"/>
      <c r="P15" s="23"/>
      <c r="Q15" s="23"/>
      <c r="R15" s="23"/>
      <c r="S15" s="23"/>
      <c r="T15" s="23"/>
      <c r="U15" s="23"/>
      <c r="V15" s="23"/>
      <c r="W15" s="23">
        <v>-14115340</v>
      </c>
      <c r="X15" s="23">
        <v>-14115340</v>
      </c>
      <c r="Y15" s="23"/>
      <c r="Z15" s="24"/>
      <c r="AA15" s="25">
        <v>-27757074</v>
      </c>
    </row>
    <row r="16" spans="1:27" ht="12.75">
      <c r="A16" s="26" t="s">
        <v>43</v>
      </c>
      <c r="B16" s="20"/>
      <c r="C16" s="21">
        <v>-6625231</v>
      </c>
      <c r="D16" s="21"/>
      <c r="E16" s="22">
        <v>-6510000</v>
      </c>
      <c r="F16" s="23">
        <v>-7590000</v>
      </c>
      <c r="G16" s="23">
        <v>-1566791</v>
      </c>
      <c r="H16" s="23">
        <v>-218014</v>
      </c>
      <c r="I16" s="23">
        <v>-260714</v>
      </c>
      <c r="J16" s="23">
        <v>-2045519</v>
      </c>
      <c r="K16" s="23">
        <v>-2365766</v>
      </c>
      <c r="L16" s="23">
        <v>-632105</v>
      </c>
      <c r="M16" s="23">
        <v>-226902</v>
      </c>
      <c r="N16" s="23">
        <v>-3224773</v>
      </c>
      <c r="O16" s="23"/>
      <c r="P16" s="23">
        <v>-1375324</v>
      </c>
      <c r="Q16" s="23">
        <v>-2528195</v>
      </c>
      <c r="R16" s="23">
        <v>-3903519</v>
      </c>
      <c r="S16" s="23"/>
      <c r="T16" s="23"/>
      <c r="U16" s="23"/>
      <c r="V16" s="23"/>
      <c r="W16" s="23">
        <v>-9173811</v>
      </c>
      <c r="X16" s="23">
        <v>-5270292</v>
      </c>
      <c r="Y16" s="23">
        <v>-3903519</v>
      </c>
      <c r="Z16" s="24">
        <v>74.07</v>
      </c>
      <c r="AA16" s="25">
        <v>-7590000</v>
      </c>
    </row>
    <row r="17" spans="1:27" ht="12.75">
      <c r="A17" s="27" t="s">
        <v>44</v>
      </c>
      <c r="B17" s="28"/>
      <c r="C17" s="29">
        <f aca="true" t="shared" si="0" ref="C17:Y17">SUM(C6:C16)</f>
        <v>169184840</v>
      </c>
      <c r="D17" s="29">
        <f>SUM(D6:D16)</f>
        <v>0</v>
      </c>
      <c r="E17" s="30">
        <f t="shared" si="0"/>
        <v>174127784</v>
      </c>
      <c r="F17" s="31">
        <f t="shared" si="0"/>
        <v>162872792</v>
      </c>
      <c r="G17" s="31">
        <f t="shared" si="0"/>
        <v>49625068</v>
      </c>
      <c r="H17" s="31">
        <f t="shared" si="0"/>
        <v>-48327202</v>
      </c>
      <c r="I17" s="31">
        <f t="shared" si="0"/>
        <v>-2025512</v>
      </c>
      <c r="J17" s="31">
        <f t="shared" si="0"/>
        <v>-727646</v>
      </c>
      <c r="K17" s="31">
        <f t="shared" si="0"/>
        <v>56426475</v>
      </c>
      <c r="L17" s="31">
        <f t="shared" si="0"/>
        <v>-54386753</v>
      </c>
      <c r="M17" s="31">
        <f t="shared" si="0"/>
        <v>-28803815</v>
      </c>
      <c r="N17" s="31">
        <f t="shared" si="0"/>
        <v>-26764093</v>
      </c>
      <c r="O17" s="31">
        <f t="shared" si="0"/>
        <v>95054674</v>
      </c>
      <c r="P17" s="31">
        <f t="shared" si="0"/>
        <v>4950243</v>
      </c>
      <c r="Q17" s="31">
        <f t="shared" si="0"/>
        <v>24612469</v>
      </c>
      <c r="R17" s="31">
        <f t="shared" si="0"/>
        <v>124617386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97125647</v>
      </c>
      <c r="X17" s="31">
        <f t="shared" si="0"/>
        <v>71247157</v>
      </c>
      <c r="Y17" s="31">
        <f t="shared" si="0"/>
        <v>25878490</v>
      </c>
      <c r="Z17" s="32">
        <f>+IF(X17&lt;&gt;0,+(Y17/X17)*100,0)</f>
        <v>36.32213703628904</v>
      </c>
      <c r="AA17" s="33">
        <f>SUM(AA6:AA16)</f>
        <v>162872792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-174542332</v>
      </c>
      <c r="D26" s="21"/>
      <c r="E26" s="22">
        <v>-125204158</v>
      </c>
      <c r="F26" s="23">
        <v>-149864840</v>
      </c>
      <c r="G26" s="23">
        <v>-1014600</v>
      </c>
      <c r="H26" s="23">
        <v>-6115212</v>
      </c>
      <c r="I26" s="23">
        <v>-9322327</v>
      </c>
      <c r="J26" s="23">
        <v>-16452139</v>
      </c>
      <c r="K26" s="23">
        <v>-2307445</v>
      </c>
      <c r="L26" s="23">
        <v>-11284751</v>
      </c>
      <c r="M26" s="23">
        <v>-14013629</v>
      </c>
      <c r="N26" s="23">
        <v>-27605825</v>
      </c>
      <c r="O26" s="23">
        <v>-469942</v>
      </c>
      <c r="P26" s="23">
        <v>-1713513</v>
      </c>
      <c r="Q26" s="23">
        <v>-10138519</v>
      </c>
      <c r="R26" s="23">
        <v>-12321974</v>
      </c>
      <c r="S26" s="23"/>
      <c r="T26" s="23"/>
      <c r="U26" s="23"/>
      <c r="V26" s="23"/>
      <c r="W26" s="23">
        <v>-56379938</v>
      </c>
      <c r="X26" s="23">
        <v>-84327906</v>
      </c>
      <c r="Y26" s="23">
        <v>27947968</v>
      </c>
      <c r="Z26" s="24">
        <v>-33.14</v>
      </c>
      <c r="AA26" s="25">
        <v>-149864840</v>
      </c>
    </row>
    <row r="27" spans="1:27" ht="12.75">
      <c r="A27" s="27" t="s">
        <v>51</v>
      </c>
      <c r="B27" s="28"/>
      <c r="C27" s="29">
        <f aca="true" t="shared" si="1" ref="C27:Y27">SUM(C21:C26)</f>
        <v>-174542332</v>
      </c>
      <c r="D27" s="29">
        <f>SUM(D21:D26)</f>
        <v>0</v>
      </c>
      <c r="E27" s="30">
        <f t="shared" si="1"/>
        <v>-125204158</v>
      </c>
      <c r="F27" s="31">
        <f t="shared" si="1"/>
        <v>-149864840</v>
      </c>
      <c r="G27" s="31">
        <f t="shared" si="1"/>
        <v>-1014600</v>
      </c>
      <c r="H27" s="31">
        <f t="shared" si="1"/>
        <v>-6115212</v>
      </c>
      <c r="I27" s="31">
        <f t="shared" si="1"/>
        <v>-9322327</v>
      </c>
      <c r="J27" s="31">
        <f t="shared" si="1"/>
        <v>-16452139</v>
      </c>
      <c r="K27" s="31">
        <f t="shared" si="1"/>
        <v>-2307445</v>
      </c>
      <c r="L27" s="31">
        <f t="shared" si="1"/>
        <v>-11284751</v>
      </c>
      <c r="M27" s="31">
        <f t="shared" si="1"/>
        <v>-14013629</v>
      </c>
      <c r="N27" s="31">
        <f t="shared" si="1"/>
        <v>-27605825</v>
      </c>
      <c r="O27" s="31">
        <f t="shared" si="1"/>
        <v>-469942</v>
      </c>
      <c r="P27" s="31">
        <f t="shared" si="1"/>
        <v>-1713513</v>
      </c>
      <c r="Q27" s="31">
        <f t="shared" si="1"/>
        <v>-10138519</v>
      </c>
      <c r="R27" s="31">
        <f t="shared" si="1"/>
        <v>-12321974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-56379938</v>
      </c>
      <c r="X27" s="31">
        <f t="shared" si="1"/>
        <v>-84327906</v>
      </c>
      <c r="Y27" s="31">
        <f t="shared" si="1"/>
        <v>27947968</v>
      </c>
      <c r="Z27" s="32">
        <f>+IF(X27&lt;&gt;0,+(Y27/X27)*100,0)</f>
        <v>-33.14201588261898</v>
      </c>
      <c r="AA27" s="33">
        <f>SUM(AA21:AA26)</f>
        <v>-149864840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-10824084</v>
      </c>
      <c r="D35" s="21"/>
      <c r="E35" s="22">
        <v>-8246000</v>
      </c>
      <c r="F35" s="23">
        <v>-8246000</v>
      </c>
      <c r="G35" s="23"/>
      <c r="H35" s="23"/>
      <c r="I35" s="23"/>
      <c r="J35" s="23"/>
      <c r="K35" s="23"/>
      <c r="L35" s="23"/>
      <c r="M35" s="23">
        <v>-3881139</v>
      </c>
      <c r="N35" s="23">
        <v>-3881139</v>
      </c>
      <c r="O35" s="23"/>
      <c r="P35" s="23"/>
      <c r="Q35" s="23"/>
      <c r="R35" s="23"/>
      <c r="S35" s="23"/>
      <c r="T35" s="23"/>
      <c r="U35" s="23"/>
      <c r="V35" s="23"/>
      <c r="W35" s="23">
        <v>-3881139</v>
      </c>
      <c r="X35" s="23">
        <v>-3881139</v>
      </c>
      <c r="Y35" s="23"/>
      <c r="Z35" s="24"/>
      <c r="AA35" s="25">
        <v>-8246000</v>
      </c>
    </row>
    <row r="36" spans="1:27" ht="12.75">
      <c r="A36" s="27" t="s">
        <v>57</v>
      </c>
      <c r="B36" s="28"/>
      <c r="C36" s="29">
        <f aca="true" t="shared" si="2" ref="C36:Y36">SUM(C31:C35)</f>
        <v>-10824084</v>
      </c>
      <c r="D36" s="29">
        <f>SUM(D31:D35)</f>
        <v>0</v>
      </c>
      <c r="E36" s="30">
        <f t="shared" si="2"/>
        <v>-8246000</v>
      </c>
      <c r="F36" s="31">
        <f t="shared" si="2"/>
        <v>-8246000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-3881139</v>
      </c>
      <c r="N36" s="31">
        <f t="shared" si="2"/>
        <v>-3881139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-3881139</v>
      </c>
      <c r="X36" s="31">
        <f t="shared" si="2"/>
        <v>-3881139</v>
      </c>
      <c r="Y36" s="31">
        <f t="shared" si="2"/>
        <v>0</v>
      </c>
      <c r="Z36" s="32">
        <f>+IF(X36&lt;&gt;0,+(Y36/X36)*100,0)</f>
        <v>0</v>
      </c>
      <c r="AA36" s="33">
        <f>SUM(AA31:AA35)</f>
        <v>-8246000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-16181576</v>
      </c>
      <c r="D38" s="35">
        <f>+D17+D27+D36</f>
        <v>0</v>
      </c>
      <c r="E38" s="36">
        <f t="shared" si="3"/>
        <v>40677626</v>
      </c>
      <c r="F38" s="37">
        <f t="shared" si="3"/>
        <v>4761952</v>
      </c>
      <c r="G38" s="37">
        <f t="shared" si="3"/>
        <v>48610468</v>
      </c>
      <c r="H38" s="37">
        <f t="shared" si="3"/>
        <v>-54442414</v>
      </c>
      <c r="I38" s="37">
        <f t="shared" si="3"/>
        <v>-11347839</v>
      </c>
      <c r="J38" s="37">
        <f t="shared" si="3"/>
        <v>-17179785</v>
      </c>
      <c r="K38" s="37">
        <f t="shared" si="3"/>
        <v>54119030</v>
      </c>
      <c r="L38" s="37">
        <f t="shared" si="3"/>
        <v>-65671504</v>
      </c>
      <c r="M38" s="37">
        <f t="shared" si="3"/>
        <v>-46698583</v>
      </c>
      <c r="N38" s="37">
        <f t="shared" si="3"/>
        <v>-58251057</v>
      </c>
      <c r="O38" s="37">
        <f t="shared" si="3"/>
        <v>94584732</v>
      </c>
      <c r="P38" s="37">
        <f t="shared" si="3"/>
        <v>3236730</v>
      </c>
      <c r="Q38" s="37">
        <f t="shared" si="3"/>
        <v>14473950</v>
      </c>
      <c r="R38" s="37">
        <f t="shared" si="3"/>
        <v>112295412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36864570</v>
      </c>
      <c r="X38" s="37">
        <f t="shared" si="3"/>
        <v>-16961888</v>
      </c>
      <c r="Y38" s="37">
        <f t="shared" si="3"/>
        <v>53826458</v>
      </c>
      <c r="Z38" s="38">
        <f>+IF(X38&lt;&gt;0,+(Y38/X38)*100,0)</f>
        <v>-317.33765722306384</v>
      </c>
      <c r="AA38" s="39">
        <f>+AA17+AA27+AA36</f>
        <v>4761952</v>
      </c>
    </row>
    <row r="39" spans="1:27" ht="12.75">
      <c r="A39" s="26" t="s">
        <v>59</v>
      </c>
      <c r="B39" s="20"/>
      <c r="C39" s="35">
        <v>275457274</v>
      </c>
      <c r="D39" s="35"/>
      <c r="E39" s="36">
        <v>223359668</v>
      </c>
      <c r="F39" s="37">
        <v>259275698</v>
      </c>
      <c r="G39" s="37">
        <v>259275698</v>
      </c>
      <c r="H39" s="37">
        <v>307886166</v>
      </c>
      <c r="I39" s="37">
        <v>253443752</v>
      </c>
      <c r="J39" s="37">
        <v>259275698</v>
      </c>
      <c r="K39" s="37">
        <v>242095913</v>
      </c>
      <c r="L39" s="37">
        <v>296214943</v>
      </c>
      <c r="M39" s="37">
        <v>230543439</v>
      </c>
      <c r="N39" s="37">
        <v>242095913</v>
      </c>
      <c r="O39" s="37">
        <v>183844856</v>
      </c>
      <c r="P39" s="37">
        <v>278429588</v>
      </c>
      <c r="Q39" s="37">
        <v>281666318</v>
      </c>
      <c r="R39" s="37">
        <v>183844856</v>
      </c>
      <c r="S39" s="37"/>
      <c r="T39" s="37"/>
      <c r="U39" s="37"/>
      <c r="V39" s="37"/>
      <c r="W39" s="37">
        <v>259275698</v>
      </c>
      <c r="X39" s="37">
        <v>259275698</v>
      </c>
      <c r="Y39" s="37"/>
      <c r="Z39" s="38"/>
      <c r="AA39" s="39">
        <v>259275698</v>
      </c>
    </row>
    <row r="40" spans="1:27" ht="12.75">
      <c r="A40" s="45" t="s">
        <v>60</v>
      </c>
      <c r="B40" s="46"/>
      <c r="C40" s="47">
        <v>259275698</v>
      </c>
      <c r="D40" s="47"/>
      <c r="E40" s="48">
        <v>264037294</v>
      </c>
      <c r="F40" s="49">
        <v>264037649</v>
      </c>
      <c r="G40" s="49">
        <v>307886166</v>
      </c>
      <c r="H40" s="49">
        <v>253443752</v>
      </c>
      <c r="I40" s="49">
        <v>242095913</v>
      </c>
      <c r="J40" s="49">
        <v>242095913</v>
      </c>
      <c r="K40" s="49">
        <v>296214943</v>
      </c>
      <c r="L40" s="49">
        <v>230543439</v>
      </c>
      <c r="M40" s="49">
        <v>183844856</v>
      </c>
      <c r="N40" s="49">
        <v>183844856</v>
      </c>
      <c r="O40" s="49">
        <v>278429588</v>
      </c>
      <c r="P40" s="49">
        <v>281666318</v>
      </c>
      <c r="Q40" s="49">
        <v>296140268</v>
      </c>
      <c r="R40" s="49">
        <v>296140268</v>
      </c>
      <c r="S40" s="49"/>
      <c r="T40" s="49"/>
      <c r="U40" s="49"/>
      <c r="V40" s="49"/>
      <c r="W40" s="49">
        <v>296140268</v>
      </c>
      <c r="X40" s="49">
        <v>242313809</v>
      </c>
      <c r="Y40" s="49">
        <v>53826459</v>
      </c>
      <c r="Z40" s="50">
        <v>22.21</v>
      </c>
      <c r="AA40" s="51">
        <v>264037649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286795816</v>
      </c>
      <c r="D6" s="21"/>
      <c r="E6" s="22">
        <v>233598768</v>
      </c>
      <c r="F6" s="23">
        <v>233598768</v>
      </c>
      <c r="G6" s="23">
        <v>12496027</v>
      </c>
      <c r="H6" s="23">
        <v>11933188</v>
      </c>
      <c r="I6" s="23">
        <v>12445818</v>
      </c>
      <c r="J6" s="23">
        <v>36875033</v>
      </c>
      <c r="K6" s="23">
        <v>10678068</v>
      </c>
      <c r="L6" s="23">
        <v>14582167</v>
      </c>
      <c r="M6" s="23">
        <v>8066766</v>
      </c>
      <c r="N6" s="23">
        <v>33327001</v>
      </c>
      <c r="O6" s="23">
        <v>14005273</v>
      </c>
      <c r="P6" s="23">
        <v>12807896</v>
      </c>
      <c r="Q6" s="23">
        <v>14301947</v>
      </c>
      <c r="R6" s="23">
        <v>41115116</v>
      </c>
      <c r="S6" s="23"/>
      <c r="T6" s="23"/>
      <c r="U6" s="23"/>
      <c r="V6" s="23"/>
      <c r="W6" s="23">
        <v>111317150</v>
      </c>
      <c r="X6" s="23">
        <v>175199076</v>
      </c>
      <c r="Y6" s="23">
        <v>-63881926</v>
      </c>
      <c r="Z6" s="24">
        <v>-36.46</v>
      </c>
      <c r="AA6" s="25">
        <v>233598768</v>
      </c>
    </row>
    <row r="7" spans="1:27" ht="12.75">
      <c r="A7" s="26" t="s">
        <v>34</v>
      </c>
      <c r="B7" s="20"/>
      <c r="C7" s="21">
        <v>445473832</v>
      </c>
      <c r="D7" s="21"/>
      <c r="E7" s="22">
        <v>537522348</v>
      </c>
      <c r="F7" s="23">
        <v>537522348</v>
      </c>
      <c r="G7" s="23">
        <v>53871816</v>
      </c>
      <c r="H7" s="23">
        <v>43790413</v>
      </c>
      <c r="I7" s="23">
        <v>45246217</v>
      </c>
      <c r="J7" s="23">
        <v>142908446</v>
      </c>
      <c r="K7" s="23">
        <v>49928367</v>
      </c>
      <c r="L7" s="23">
        <v>48164356</v>
      </c>
      <c r="M7" s="23">
        <v>37722039</v>
      </c>
      <c r="N7" s="23">
        <v>135814762</v>
      </c>
      <c r="O7" s="23">
        <v>62182852</v>
      </c>
      <c r="P7" s="23">
        <v>63403508</v>
      </c>
      <c r="Q7" s="23">
        <v>67740006</v>
      </c>
      <c r="R7" s="23">
        <v>193326366</v>
      </c>
      <c r="S7" s="23"/>
      <c r="T7" s="23"/>
      <c r="U7" s="23"/>
      <c r="V7" s="23"/>
      <c r="W7" s="23">
        <v>472049574</v>
      </c>
      <c r="X7" s="23">
        <v>403141761</v>
      </c>
      <c r="Y7" s="23">
        <v>68907813</v>
      </c>
      <c r="Z7" s="24">
        <v>17.09</v>
      </c>
      <c r="AA7" s="25">
        <v>537522348</v>
      </c>
    </row>
    <row r="8" spans="1:27" ht="12.75">
      <c r="A8" s="26" t="s">
        <v>35</v>
      </c>
      <c r="B8" s="20"/>
      <c r="C8" s="21">
        <v>12892625</v>
      </c>
      <c r="D8" s="21"/>
      <c r="E8" s="22">
        <v>28671000</v>
      </c>
      <c r="F8" s="23">
        <v>28671000</v>
      </c>
      <c r="G8" s="23">
        <v>24201023</v>
      </c>
      <c r="H8" s="23">
        <v>1451712</v>
      </c>
      <c r="I8" s="23">
        <v>49741467</v>
      </c>
      <c r="J8" s="23">
        <v>75394202</v>
      </c>
      <c r="K8" s="23">
        <v>1282305</v>
      </c>
      <c r="L8" s="23">
        <v>2047273</v>
      </c>
      <c r="M8" s="23">
        <v>22735185</v>
      </c>
      <c r="N8" s="23">
        <v>26064763</v>
      </c>
      <c r="O8" s="23">
        <v>2293455</v>
      </c>
      <c r="P8" s="23">
        <v>2924895</v>
      </c>
      <c r="Q8" s="23">
        <v>3959709</v>
      </c>
      <c r="R8" s="23">
        <v>9178059</v>
      </c>
      <c r="S8" s="23"/>
      <c r="T8" s="23"/>
      <c r="U8" s="23"/>
      <c r="V8" s="23"/>
      <c r="W8" s="23">
        <v>110637024</v>
      </c>
      <c r="X8" s="23">
        <v>21503250</v>
      </c>
      <c r="Y8" s="23">
        <v>89133774</v>
      </c>
      <c r="Z8" s="24">
        <v>414.51</v>
      </c>
      <c r="AA8" s="25">
        <v>28671000</v>
      </c>
    </row>
    <row r="9" spans="1:27" ht="12.75">
      <c r="A9" s="26" t="s">
        <v>36</v>
      </c>
      <c r="B9" s="20"/>
      <c r="C9" s="21">
        <v>442428000</v>
      </c>
      <c r="D9" s="21"/>
      <c r="E9" s="22">
        <v>515319000</v>
      </c>
      <c r="F9" s="23">
        <v>515319000</v>
      </c>
      <c r="G9" s="23">
        <v>210895000</v>
      </c>
      <c r="H9" s="23">
        <v>2011000</v>
      </c>
      <c r="I9" s="23"/>
      <c r="J9" s="23">
        <v>212906000</v>
      </c>
      <c r="K9" s="23"/>
      <c r="L9" s="23"/>
      <c r="M9" s="23">
        <v>166310000</v>
      </c>
      <c r="N9" s="23">
        <v>166310000</v>
      </c>
      <c r="O9" s="23">
        <v>2000000</v>
      </c>
      <c r="P9" s="23">
        <v>464000</v>
      </c>
      <c r="Q9" s="23">
        <v>126538000</v>
      </c>
      <c r="R9" s="23">
        <v>129002000</v>
      </c>
      <c r="S9" s="23"/>
      <c r="T9" s="23"/>
      <c r="U9" s="23"/>
      <c r="V9" s="23"/>
      <c r="W9" s="23">
        <v>508218000</v>
      </c>
      <c r="X9" s="23">
        <v>515319000</v>
      </c>
      <c r="Y9" s="23">
        <v>-7101000</v>
      </c>
      <c r="Z9" s="24">
        <v>-1.38</v>
      </c>
      <c r="AA9" s="25">
        <v>515319000</v>
      </c>
    </row>
    <row r="10" spans="1:27" ht="12.75">
      <c r="A10" s="26" t="s">
        <v>37</v>
      </c>
      <c r="B10" s="20"/>
      <c r="C10" s="21">
        <v>293809000</v>
      </c>
      <c r="D10" s="21"/>
      <c r="E10" s="22">
        <v>255210999</v>
      </c>
      <c r="F10" s="23">
        <v>255210999</v>
      </c>
      <c r="G10" s="23">
        <v>88250000</v>
      </c>
      <c r="H10" s="23"/>
      <c r="I10" s="23"/>
      <c r="J10" s="23">
        <v>88250000</v>
      </c>
      <c r="K10" s="23">
        <v>3304000</v>
      </c>
      <c r="L10" s="23">
        <v>1300000</v>
      </c>
      <c r="M10" s="23">
        <v>108019000</v>
      </c>
      <c r="N10" s="23">
        <v>112623000</v>
      </c>
      <c r="O10" s="23"/>
      <c r="P10" s="23"/>
      <c r="Q10" s="23">
        <v>63138000</v>
      </c>
      <c r="R10" s="23">
        <v>63138000</v>
      </c>
      <c r="S10" s="23"/>
      <c r="T10" s="23"/>
      <c r="U10" s="23"/>
      <c r="V10" s="23"/>
      <c r="W10" s="23">
        <v>264011000</v>
      </c>
      <c r="X10" s="23">
        <v>255210999</v>
      </c>
      <c r="Y10" s="23">
        <v>8800001</v>
      </c>
      <c r="Z10" s="24">
        <v>3.45</v>
      </c>
      <c r="AA10" s="25">
        <v>255210999</v>
      </c>
    </row>
    <row r="11" spans="1:27" ht="12.75">
      <c r="A11" s="26" t="s">
        <v>38</v>
      </c>
      <c r="B11" s="20"/>
      <c r="C11" s="21">
        <v>7701973</v>
      </c>
      <c r="D11" s="21"/>
      <c r="E11" s="22">
        <v>77599992</v>
      </c>
      <c r="F11" s="23">
        <v>77599992</v>
      </c>
      <c r="G11" s="23">
        <v>1271546</v>
      </c>
      <c r="H11" s="23">
        <v>414904</v>
      </c>
      <c r="I11" s="23">
        <v>1077289</v>
      </c>
      <c r="J11" s="23">
        <v>2763739</v>
      </c>
      <c r="K11" s="23">
        <v>955707</v>
      </c>
      <c r="L11" s="23">
        <v>1035412</v>
      </c>
      <c r="M11" s="23">
        <v>966585</v>
      </c>
      <c r="N11" s="23">
        <v>2957704</v>
      </c>
      <c r="O11" s="23">
        <v>1104405</v>
      </c>
      <c r="P11" s="23">
        <v>117402</v>
      </c>
      <c r="Q11" s="23">
        <v>232347</v>
      </c>
      <c r="R11" s="23">
        <v>1454154</v>
      </c>
      <c r="S11" s="23"/>
      <c r="T11" s="23"/>
      <c r="U11" s="23"/>
      <c r="V11" s="23"/>
      <c r="W11" s="23">
        <v>7175597</v>
      </c>
      <c r="X11" s="23">
        <v>58199994</v>
      </c>
      <c r="Y11" s="23">
        <v>-51024397</v>
      </c>
      <c r="Z11" s="24">
        <v>-87.67</v>
      </c>
      <c r="AA11" s="25">
        <v>77599992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-1290600388</v>
      </c>
      <c r="D14" s="21"/>
      <c r="E14" s="22">
        <v>-1309481016</v>
      </c>
      <c r="F14" s="23">
        <v>-1309481016</v>
      </c>
      <c r="G14" s="23">
        <v>-278703159</v>
      </c>
      <c r="H14" s="23">
        <v>-90004571</v>
      </c>
      <c r="I14" s="23">
        <v>-143618765</v>
      </c>
      <c r="J14" s="23">
        <v>-512326495</v>
      </c>
      <c r="K14" s="23">
        <v>-57929899</v>
      </c>
      <c r="L14" s="23">
        <v>-57713655</v>
      </c>
      <c r="M14" s="23">
        <v>-237988182</v>
      </c>
      <c r="N14" s="23">
        <v>-353631736</v>
      </c>
      <c r="O14" s="23">
        <v>-112346642</v>
      </c>
      <c r="P14" s="23">
        <v>-69164417</v>
      </c>
      <c r="Q14" s="23">
        <v>-208613418</v>
      </c>
      <c r="R14" s="23">
        <v>-390124477</v>
      </c>
      <c r="S14" s="23"/>
      <c r="T14" s="23"/>
      <c r="U14" s="23"/>
      <c r="V14" s="23"/>
      <c r="W14" s="23">
        <v>-1256082708</v>
      </c>
      <c r="X14" s="23">
        <v>-982110762</v>
      </c>
      <c r="Y14" s="23">
        <v>-273971946</v>
      </c>
      <c r="Z14" s="24">
        <v>27.9</v>
      </c>
      <c r="AA14" s="25">
        <v>-1309481016</v>
      </c>
    </row>
    <row r="15" spans="1:27" ht="12.75">
      <c r="A15" s="26" t="s">
        <v>42</v>
      </c>
      <c r="B15" s="20"/>
      <c r="C15" s="21">
        <v>-8</v>
      </c>
      <c r="D15" s="21"/>
      <c r="E15" s="22">
        <v>-9999996</v>
      </c>
      <c r="F15" s="23">
        <v>-9999996</v>
      </c>
      <c r="G15" s="23">
        <v>-9263602</v>
      </c>
      <c r="H15" s="23"/>
      <c r="I15" s="23">
        <v>-18228378</v>
      </c>
      <c r="J15" s="23">
        <v>-27491980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-27491980</v>
      </c>
      <c r="X15" s="23">
        <v>-7499997</v>
      </c>
      <c r="Y15" s="23">
        <v>-19991983</v>
      </c>
      <c r="Z15" s="24">
        <v>266.56</v>
      </c>
      <c r="AA15" s="25">
        <v>-9999996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>
        <v>-84989</v>
      </c>
      <c r="H16" s="23">
        <v>-695666</v>
      </c>
      <c r="I16" s="23">
        <v>-698963</v>
      </c>
      <c r="J16" s="23">
        <v>-1479618</v>
      </c>
      <c r="K16" s="23">
        <v>-1519315</v>
      </c>
      <c r="L16" s="23">
        <v>489845</v>
      </c>
      <c r="M16" s="23">
        <v>-250753</v>
      </c>
      <c r="N16" s="23">
        <v>-1280223</v>
      </c>
      <c r="O16" s="23">
        <v>-254517</v>
      </c>
      <c r="P16" s="23">
        <v>-258217</v>
      </c>
      <c r="Q16" s="23">
        <v>-270971</v>
      </c>
      <c r="R16" s="23">
        <v>-783705</v>
      </c>
      <c r="S16" s="23"/>
      <c r="T16" s="23"/>
      <c r="U16" s="23"/>
      <c r="V16" s="23"/>
      <c r="W16" s="23">
        <v>-3543546</v>
      </c>
      <c r="X16" s="23"/>
      <c r="Y16" s="23">
        <v>-3543546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198500850</v>
      </c>
      <c r="D17" s="29">
        <f>SUM(D6:D16)</f>
        <v>0</v>
      </c>
      <c r="E17" s="30">
        <f t="shared" si="0"/>
        <v>328441095</v>
      </c>
      <c r="F17" s="31">
        <f t="shared" si="0"/>
        <v>328441095</v>
      </c>
      <c r="G17" s="31">
        <f t="shared" si="0"/>
        <v>102933662</v>
      </c>
      <c r="H17" s="31">
        <f t="shared" si="0"/>
        <v>-31099020</v>
      </c>
      <c r="I17" s="31">
        <f t="shared" si="0"/>
        <v>-54035315</v>
      </c>
      <c r="J17" s="31">
        <f t="shared" si="0"/>
        <v>17799327</v>
      </c>
      <c r="K17" s="31">
        <f t="shared" si="0"/>
        <v>6699233</v>
      </c>
      <c r="L17" s="31">
        <f t="shared" si="0"/>
        <v>9905398</v>
      </c>
      <c r="M17" s="31">
        <f t="shared" si="0"/>
        <v>105580640</v>
      </c>
      <c r="N17" s="31">
        <f t="shared" si="0"/>
        <v>122185271</v>
      </c>
      <c r="O17" s="31">
        <f t="shared" si="0"/>
        <v>-31015174</v>
      </c>
      <c r="P17" s="31">
        <f t="shared" si="0"/>
        <v>10295067</v>
      </c>
      <c r="Q17" s="31">
        <f t="shared" si="0"/>
        <v>67025620</v>
      </c>
      <c r="R17" s="31">
        <f t="shared" si="0"/>
        <v>46305513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186290111</v>
      </c>
      <c r="X17" s="31">
        <f t="shared" si="0"/>
        <v>438963321</v>
      </c>
      <c r="Y17" s="31">
        <f t="shared" si="0"/>
        <v>-252673210</v>
      </c>
      <c r="Z17" s="32">
        <f>+IF(X17&lt;&gt;0,+(Y17/X17)*100,0)</f>
        <v>-57.561349186165835</v>
      </c>
      <c r="AA17" s="33">
        <f>SUM(AA6:AA16)</f>
        <v>328441095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>
        <v>2306822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-289000262</v>
      </c>
      <c r="D26" s="21"/>
      <c r="E26" s="22">
        <v>-255210996</v>
      </c>
      <c r="F26" s="23">
        <v>-255210996</v>
      </c>
      <c r="G26" s="23">
        <v>-15636343</v>
      </c>
      <c r="H26" s="23">
        <v>-8333766</v>
      </c>
      <c r="I26" s="23">
        <v>-8442519</v>
      </c>
      <c r="J26" s="23">
        <v>-32412628</v>
      </c>
      <c r="K26" s="23">
        <v>-33817782</v>
      </c>
      <c r="L26" s="23">
        <v>-29147191</v>
      </c>
      <c r="M26" s="23">
        <v>-27729541</v>
      </c>
      <c r="N26" s="23">
        <v>-90694514</v>
      </c>
      <c r="O26" s="23">
        <v>-23875898</v>
      </c>
      <c r="P26" s="23">
        <v>-31064919</v>
      </c>
      <c r="Q26" s="23">
        <v>-17948570</v>
      </c>
      <c r="R26" s="23">
        <v>-72889387</v>
      </c>
      <c r="S26" s="23"/>
      <c r="T26" s="23"/>
      <c r="U26" s="23"/>
      <c r="V26" s="23"/>
      <c r="W26" s="23">
        <v>-195996529</v>
      </c>
      <c r="X26" s="23">
        <v>-191408247</v>
      </c>
      <c r="Y26" s="23">
        <v>-4588282</v>
      </c>
      <c r="Z26" s="24">
        <v>2.4</v>
      </c>
      <c r="AA26" s="25">
        <v>-255210996</v>
      </c>
    </row>
    <row r="27" spans="1:27" ht="12.75">
      <c r="A27" s="27" t="s">
        <v>51</v>
      </c>
      <c r="B27" s="28"/>
      <c r="C27" s="29">
        <f aca="true" t="shared" si="1" ref="C27:Y27">SUM(C21:C26)</f>
        <v>-286693440</v>
      </c>
      <c r="D27" s="29">
        <f>SUM(D21:D26)</f>
        <v>0</v>
      </c>
      <c r="E27" s="30">
        <f t="shared" si="1"/>
        <v>-255210996</v>
      </c>
      <c r="F27" s="31">
        <f t="shared" si="1"/>
        <v>-255210996</v>
      </c>
      <c r="G27" s="31">
        <f t="shared" si="1"/>
        <v>-15636343</v>
      </c>
      <c r="H27" s="31">
        <f t="shared" si="1"/>
        <v>-8333766</v>
      </c>
      <c r="I27" s="31">
        <f t="shared" si="1"/>
        <v>-8442519</v>
      </c>
      <c r="J27" s="31">
        <f t="shared" si="1"/>
        <v>-32412628</v>
      </c>
      <c r="K27" s="31">
        <f t="shared" si="1"/>
        <v>-33817782</v>
      </c>
      <c r="L27" s="31">
        <f t="shared" si="1"/>
        <v>-29147191</v>
      </c>
      <c r="M27" s="31">
        <f t="shared" si="1"/>
        <v>-27729541</v>
      </c>
      <c r="N27" s="31">
        <f t="shared" si="1"/>
        <v>-90694514</v>
      </c>
      <c r="O27" s="31">
        <f t="shared" si="1"/>
        <v>-23875898</v>
      </c>
      <c r="P27" s="31">
        <f t="shared" si="1"/>
        <v>-31064919</v>
      </c>
      <c r="Q27" s="31">
        <f t="shared" si="1"/>
        <v>-17948570</v>
      </c>
      <c r="R27" s="31">
        <f t="shared" si="1"/>
        <v>-72889387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-195996529</v>
      </c>
      <c r="X27" s="31">
        <f t="shared" si="1"/>
        <v>-191408247</v>
      </c>
      <c r="Y27" s="31">
        <f t="shared" si="1"/>
        <v>-4588282</v>
      </c>
      <c r="Z27" s="32">
        <f>+IF(X27&lt;&gt;0,+(Y27/X27)*100,0)</f>
        <v>2.3971182391111916</v>
      </c>
      <c r="AA27" s="33">
        <f>SUM(AA21:AA26)</f>
        <v>-255210996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0</v>
      </c>
      <c r="Y36" s="31">
        <f t="shared" si="2"/>
        <v>0</v>
      </c>
      <c r="Z36" s="32">
        <f>+IF(X36&lt;&gt;0,+(Y36/X36)*100,0)</f>
        <v>0</v>
      </c>
      <c r="AA36" s="33">
        <f>SUM(AA31:AA35)</f>
        <v>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-88192590</v>
      </c>
      <c r="D38" s="35">
        <f>+D17+D27+D36</f>
        <v>0</v>
      </c>
      <c r="E38" s="36">
        <f t="shared" si="3"/>
        <v>73230099</v>
      </c>
      <c r="F38" s="37">
        <f t="shared" si="3"/>
        <v>73230099</v>
      </c>
      <c r="G38" s="37">
        <f t="shared" si="3"/>
        <v>87297319</v>
      </c>
      <c r="H38" s="37">
        <f t="shared" si="3"/>
        <v>-39432786</v>
      </c>
      <c r="I38" s="37">
        <f t="shared" si="3"/>
        <v>-62477834</v>
      </c>
      <c r="J38" s="37">
        <f t="shared" si="3"/>
        <v>-14613301</v>
      </c>
      <c r="K38" s="37">
        <f t="shared" si="3"/>
        <v>-27118549</v>
      </c>
      <c r="L38" s="37">
        <f t="shared" si="3"/>
        <v>-19241793</v>
      </c>
      <c r="M38" s="37">
        <f t="shared" si="3"/>
        <v>77851099</v>
      </c>
      <c r="N38" s="37">
        <f t="shared" si="3"/>
        <v>31490757</v>
      </c>
      <c r="O38" s="37">
        <f t="shared" si="3"/>
        <v>-54891072</v>
      </c>
      <c r="P38" s="37">
        <f t="shared" si="3"/>
        <v>-20769852</v>
      </c>
      <c r="Q38" s="37">
        <f t="shared" si="3"/>
        <v>49077050</v>
      </c>
      <c r="R38" s="37">
        <f t="shared" si="3"/>
        <v>-26583874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-9706418</v>
      </c>
      <c r="X38" s="37">
        <f t="shared" si="3"/>
        <v>247555074</v>
      </c>
      <c r="Y38" s="37">
        <f t="shared" si="3"/>
        <v>-257261492</v>
      </c>
      <c r="Z38" s="38">
        <f>+IF(X38&lt;&gt;0,+(Y38/X38)*100,0)</f>
        <v>-103.92091256428861</v>
      </c>
      <c r="AA38" s="39">
        <f>+AA17+AA27+AA36</f>
        <v>73230099</v>
      </c>
    </row>
    <row r="39" spans="1:27" ht="12.75">
      <c r="A39" s="26" t="s">
        <v>59</v>
      </c>
      <c r="B39" s="20"/>
      <c r="C39" s="35">
        <v>58957539</v>
      </c>
      <c r="D39" s="35"/>
      <c r="E39" s="36">
        <v>17136421</v>
      </c>
      <c r="F39" s="37">
        <v>17136421</v>
      </c>
      <c r="G39" s="37">
        <v>77959113</v>
      </c>
      <c r="H39" s="37">
        <v>165256432</v>
      </c>
      <c r="I39" s="37">
        <v>125823646</v>
      </c>
      <c r="J39" s="37">
        <v>77959113</v>
      </c>
      <c r="K39" s="37">
        <v>63345812</v>
      </c>
      <c r="L39" s="37">
        <v>36227263</v>
      </c>
      <c r="M39" s="37">
        <v>16985470</v>
      </c>
      <c r="N39" s="37">
        <v>63345812</v>
      </c>
      <c r="O39" s="37">
        <v>94836569</v>
      </c>
      <c r="P39" s="37">
        <v>39945497</v>
      </c>
      <c r="Q39" s="37">
        <v>19175645</v>
      </c>
      <c r="R39" s="37">
        <v>94836569</v>
      </c>
      <c r="S39" s="37"/>
      <c r="T39" s="37"/>
      <c r="U39" s="37"/>
      <c r="V39" s="37"/>
      <c r="W39" s="37">
        <v>77959113</v>
      </c>
      <c r="X39" s="37">
        <v>17136421</v>
      </c>
      <c r="Y39" s="37">
        <v>60822692</v>
      </c>
      <c r="Z39" s="38">
        <v>354.93</v>
      </c>
      <c r="AA39" s="39">
        <v>17136421</v>
      </c>
    </row>
    <row r="40" spans="1:27" ht="12.75">
      <c r="A40" s="45" t="s">
        <v>60</v>
      </c>
      <c r="B40" s="46"/>
      <c r="C40" s="47">
        <v>-29235051</v>
      </c>
      <c r="D40" s="47"/>
      <c r="E40" s="48">
        <v>90366523</v>
      </c>
      <c r="F40" s="49">
        <v>90366523</v>
      </c>
      <c r="G40" s="49">
        <v>165256432</v>
      </c>
      <c r="H40" s="49">
        <v>125823646</v>
      </c>
      <c r="I40" s="49">
        <v>63345812</v>
      </c>
      <c r="J40" s="49">
        <v>63345812</v>
      </c>
      <c r="K40" s="49">
        <v>36227263</v>
      </c>
      <c r="L40" s="49">
        <v>16985470</v>
      </c>
      <c r="M40" s="49">
        <v>94836569</v>
      </c>
      <c r="N40" s="49">
        <v>94836569</v>
      </c>
      <c r="O40" s="49">
        <v>39945497</v>
      </c>
      <c r="P40" s="49">
        <v>19175645</v>
      </c>
      <c r="Q40" s="49">
        <v>68252695</v>
      </c>
      <c r="R40" s="49">
        <v>68252695</v>
      </c>
      <c r="S40" s="49"/>
      <c r="T40" s="49"/>
      <c r="U40" s="49"/>
      <c r="V40" s="49"/>
      <c r="W40" s="49">
        <v>68252695</v>
      </c>
      <c r="X40" s="49">
        <v>264691498</v>
      </c>
      <c r="Y40" s="49">
        <v>-196438803</v>
      </c>
      <c r="Z40" s="50">
        <v>-74.21</v>
      </c>
      <c r="AA40" s="51">
        <v>90366523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282846</v>
      </c>
      <c r="D6" s="21"/>
      <c r="E6" s="22">
        <v>275556327</v>
      </c>
      <c r="F6" s="23">
        <v>275556325</v>
      </c>
      <c r="G6" s="23">
        <v>21658557</v>
      </c>
      <c r="H6" s="23">
        <v>16566180</v>
      </c>
      <c r="I6" s="23">
        <v>17713841</v>
      </c>
      <c r="J6" s="23">
        <v>55938578</v>
      </c>
      <c r="K6" s="23">
        <v>19563298</v>
      </c>
      <c r="L6" s="23">
        <v>23386831</v>
      </c>
      <c r="M6" s="23">
        <v>43135273</v>
      </c>
      <c r="N6" s="23">
        <v>86085402</v>
      </c>
      <c r="O6" s="23">
        <v>25809197</v>
      </c>
      <c r="P6" s="23">
        <v>34099602</v>
      </c>
      <c r="Q6" s="23">
        <v>26333105</v>
      </c>
      <c r="R6" s="23">
        <v>86241904</v>
      </c>
      <c r="S6" s="23"/>
      <c r="T6" s="23"/>
      <c r="U6" s="23"/>
      <c r="V6" s="23"/>
      <c r="W6" s="23">
        <v>228265884</v>
      </c>
      <c r="X6" s="23">
        <v>199226873</v>
      </c>
      <c r="Y6" s="23">
        <v>29039011</v>
      </c>
      <c r="Z6" s="24">
        <v>14.58</v>
      </c>
      <c r="AA6" s="25">
        <v>275556325</v>
      </c>
    </row>
    <row r="7" spans="1:27" ht="12.75">
      <c r="A7" s="26" t="s">
        <v>34</v>
      </c>
      <c r="B7" s="20"/>
      <c r="C7" s="21">
        <v>2245016</v>
      </c>
      <c r="D7" s="21"/>
      <c r="E7" s="22">
        <v>2671541875</v>
      </c>
      <c r="F7" s="23">
        <v>3134135012</v>
      </c>
      <c r="G7" s="23">
        <v>208002155</v>
      </c>
      <c r="H7" s="23">
        <v>187878776</v>
      </c>
      <c r="I7" s="23">
        <v>203170323</v>
      </c>
      <c r="J7" s="23">
        <v>599051254</v>
      </c>
      <c r="K7" s="23">
        <v>182588268</v>
      </c>
      <c r="L7" s="23">
        <v>236543993</v>
      </c>
      <c r="M7" s="23">
        <v>437959642</v>
      </c>
      <c r="N7" s="23">
        <v>857091903</v>
      </c>
      <c r="O7" s="23">
        <v>202426759</v>
      </c>
      <c r="P7" s="23">
        <v>215226049</v>
      </c>
      <c r="Q7" s="23">
        <v>213438870</v>
      </c>
      <c r="R7" s="23">
        <v>631091678</v>
      </c>
      <c r="S7" s="23"/>
      <c r="T7" s="23"/>
      <c r="U7" s="23"/>
      <c r="V7" s="23"/>
      <c r="W7" s="23">
        <v>2087234835</v>
      </c>
      <c r="X7" s="23">
        <v>2357167731</v>
      </c>
      <c r="Y7" s="23">
        <v>-269932896</v>
      </c>
      <c r="Z7" s="24">
        <v>-11.45</v>
      </c>
      <c r="AA7" s="25">
        <v>3134135012</v>
      </c>
    </row>
    <row r="8" spans="1:27" ht="12.75">
      <c r="A8" s="26" t="s">
        <v>35</v>
      </c>
      <c r="B8" s="20"/>
      <c r="C8" s="21">
        <v>102626</v>
      </c>
      <c r="D8" s="21"/>
      <c r="E8" s="22">
        <v>72478375</v>
      </c>
      <c r="F8" s="23">
        <v>63804673</v>
      </c>
      <c r="G8" s="23">
        <v>6959196</v>
      </c>
      <c r="H8" s="23">
        <v>493028</v>
      </c>
      <c r="I8" s="23">
        <v>8276636</v>
      </c>
      <c r="J8" s="23">
        <v>15728860</v>
      </c>
      <c r="K8" s="23">
        <v>3179346</v>
      </c>
      <c r="L8" s="23">
        <v>8817032</v>
      </c>
      <c r="M8" s="23">
        <v>-721585</v>
      </c>
      <c r="N8" s="23">
        <v>11274793</v>
      </c>
      <c r="O8" s="23">
        <v>-4062631</v>
      </c>
      <c r="P8" s="23">
        <v>2943727</v>
      </c>
      <c r="Q8" s="23">
        <v>3148521</v>
      </c>
      <c r="R8" s="23">
        <v>2029617</v>
      </c>
      <c r="S8" s="23"/>
      <c r="T8" s="23"/>
      <c r="U8" s="23"/>
      <c r="V8" s="23"/>
      <c r="W8" s="23">
        <v>29033270</v>
      </c>
      <c r="X8" s="23">
        <v>46137196</v>
      </c>
      <c r="Y8" s="23">
        <v>-17103926</v>
      </c>
      <c r="Z8" s="24">
        <v>-37.07</v>
      </c>
      <c r="AA8" s="25">
        <v>63804673</v>
      </c>
    </row>
    <row r="9" spans="1:27" ht="12.75">
      <c r="A9" s="26" t="s">
        <v>36</v>
      </c>
      <c r="B9" s="20"/>
      <c r="C9" s="21">
        <v>412018</v>
      </c>
      <c r="D9" s="21"/>
      <c r="E9" s="22">
        <v>583767909</v>
      </c>
      <c r="F9" s="23">
        <v>609025909</v>
      </c>
      <c r="G9" s="23">
        <v>128911712</v>
      </c>
      <c r="H9" s="23">
        <v>2680000</v>
      </c>
      <c r="I9" s="23"/>
      <c r="J9" s="23">
        <v>131591712</v>
      </c>
      <c r="K9" s="23">
        <v>18144411</v>
      </c>
      <c r="L9" s="23">
        <v>20273123</v>
      </c>
      <c r="M9" s="23">
        <v>49105000</v>
      </c>
      <c r="N9" s="23">
        <v>87522534</v>
      </c>
      <c r="O9" s="23">
        <v>18144411</v>
      </c>
      <c r="P9" s="23">
        <v>1265000</v>
      </c>
      <c r="Q9" s="23">
        <v>113739740</v>
      </c>
      <c r="R9" s="23">
        <v>133149151</v>
      </c>
      <c r="S9" s="23"/>
      <c r="T9" s="23"/>
      <c r="U9" s="23"/>
      <c r="V9" s="23"/>
      <c r="W9" s="23">
        <v>352263397</v>
      </c>
      <c r="X9" s="23">
        <v>609025909</v>
      </c>
      <c r="Y9" s="23">
        <v>-256762512</v>
      </c>
      <c r="Z9" s="24">
        <v>-42.16</v>
      </c>
      <c r="AA9" s="25">
        <v>609025909</v>
      </c>
    </row>
    <row r="10" spans="1:27" ht="12.75">
      <c r="A10" s="26" t="s">
        <v>37</v>
      </c>
      <c r="B10" s="20"/>
      <c r="C10" s="21">
        <v>728920</v>
      </c>
      <c r="D10" s="21"/>
      <c r="E10" s="22">
        <v>398874090</v>
      </c>
      <c r="F10" s="23">
        <v>429529090</v>
      </c>
      <c r="G10" s="23">
        <v>82600288</v>
      </c>
      <c r="H10" s="23"/>
      <c r="I10" s="23"/>
      <c r="J10" s="23">
        <v>82600288</v>
      </c>
      <c r="K10" s="23">
        <v>68114589</v>
      </c>
      <c r="L10" s="23">
        <v>51595877</v>
      </c>
      <c r="M10" s="23"/>
      <c r="N10" s="23">
        <v>119710466</v>
      </c>
      <c r="O10" s="23">
        <v>53114589</v>
      </c>
      <c r="P10" s="23"/>
      <c r="Q10" s="23">
        <v>244215000</v>
      </c>
      <c r="R10" s="23">
        <v>297329589</v>
      </c>
      <c r="S10" s="23"/>
      <c r="T10" s="23"/>
      <c r="U10" s="23"/>
      <c r="V10" s="23"/>
      <c r="W10" s="23">
        <v>499640343</v>
      </c>
      <c r="X10" s="23">
        <v>429529090</v>
      </c>
      <c r="Y10" s="23">
        <v>70111253</v>
      </c>
      <c r="Z10" s="24">
        <v>16.32</v>
      </c>
      <c r="AA10" s="25">
        <v>429529090</v>
      </c>
    </row>
    <row r="11" spans="1:27" ht="12.75">
      <c r="A11" s="26" t="s">
        <v>38</v>
      </c>
      <c r="B11" s="20"/>
      <c r="C11" s="21">
        <v>184459</v>
      </c>
      <c r="D11" s="21"/>
      <c r="E11" s="22">
        <v>35240813</v>
      </c>
      <c r="F11" s="23">
        <v>211240535</v>
      </c>
      <c r="G11" s="23">
        <v>15766011</v>
      </c>
      <c r="H11" s="23">
        <v>17266083</v>
      </c>
      <c r="I11" s="23">
        <v>16456177</v>
      </c>
      <c r="J11" s="23">
        <v>49488271</v>
      </c>
      <c r="K11" s="23">
        <v>17038136</v>
      </c>
      <c r="L11" s="23">
        <v>15726960</v>
      </c>
      <c r="M11" s="23">
        <v>17742679</v>
      </c>
      <c r="N11" s="23">
        <v>50507775</v>
      </c>
      <c r="O11" s="23">
        <v>19652978</v>
      </c>
      <c r="P11" s="23">
        <v>19458879</v>
      </c>
      <c r="Q11" s="23">
        <v>-556626</v>
      </c>
      <c r="R11" s="23">
        <v>38555231</v>
      </c>
      <c r="S11" s="23"/>
      <c r="T11" s="23"/>
      <c r="U11" s="23"/>
      <c r="V11" s="23"/>
      <c r="W11" s="23">
        <v>138551277</v>
      </c>
      <c r="X11" s="23">
        <v>154141591</v>
      </c>
      <c r="Y11" s="23">
        <v>-15590314</v>
      </c>
      <c r="Z11" s="24">
        <v>-10.11</v>
      </c>
      <c r="AA11" s="25">
        <v>211240535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-3620211</v>
      </c>
      <c r="D14" s="21"/>
      <c r="E14" s="22">
        <v>-3005924279</v>
      </c>
      <c r="F14" s="23">
        <v>-3412155376</v>
      </c>
      <c r="G14" s="23">
        <v>-183604751</v>
      </c>
      <c r="H14" s="23">
        <v>-351264460</v>
      </c>
      <c r="I14" s="23">
        <v>-284211855</v>
      </c>
      <c r="J14" s="23">
        <v>-819081066</v>
      </c>
      <c r="K14" s="23">
        <v>-237241081</v>
      </c>
      <c r="L14" s="23">
        <v>-226140899</v>
      </c>
      <c r="M14" s="23">
        <v>-256863888</v>
      </c>
      <c r="N14" s="23">
        <v>-720245868</v>
      </c>
      <c r="O14" s="23">
        <v>-225632252</v>
      </c>
      <c r="P14" s="23">
        <v>-237870879</v>
      </c>
      <c r="Q14" s="23">
        <v>-412193450</v>
      </c>
      <c r="R14" s="23">
        <v>-875696581</v>
      </c>
      <c r="S14" s="23"/>
      <c r="T14" s="23"/>
      <c r="U14" s="23"/>
      <c r="V14" s="23"/>
      <c r="W14" s="23">
        <v>-2415023515</v>
      </c>
      <c r="X14" s="23">
        <v>-2447321562</v>
      </c>
      <c r="Y14" s="23">
        <v>32298047</v>
      </c>
      <c r="Z14" s="24">
        <v>-1.32</v>
      </c>
      <c r="AA14" s="25">
        <v>-3412155376</v>
      </c>
    </row>
    <row r="15" spans="1:27" ht="12.75">
      <c r="A15" s="26" t="s">
        <v>42</v>
      </c>
      <c r="B15" s="20"/>
      <c r="C15" s="21">
        <v>-76613</v>
      </c>
      <c r="D15" s="21"/>
      <c r="E15" s="22">
        <v>-52720936</v>
      </c>
      <c r="F15" s="23">
        <v>-61821746</v>
      </c>
      <c r="G15" s="23"/>
      <c r="H15" s="23">
        <v>-2689044</v>
      </c>
      <c r="I15" s="23"/>
      <c r="J15" s="23">
        <v>-2689044</v>
      </c>
      <c r="K15" s="23"/>
      <c r="L15" s="23"/>
      <c r="M15" s="23">
        <v>-21315731</v>
      </c>
      <c r="N15" s="23">
        <v>-21315731</v>
      </c>
      <c r="O15" s="23"/>
      <c r="P15" s="23">
        <v>-2512780</v>
      </c>
      <c r="Q15" s="23"/>
      <c r="R15" s="23">
        <v>-2512780</v>
      </c>
      <c r="S15" s="23"/>
      <c r="T15" s="23"/>
      <c r="U15" s="23"/>
      <c r="V15" s="23"/>
      <c r="W15" s="23">
        <v>-26517555</v>
      </c>
      <c r="X15" s="23">
        <v>-35316506</v>
      </c>
      <c r="Y15" s="23">
        <v>8798951</v>
      </c>
      <c r="Z15" s="24">
        <v>-24.91</v>
      </c>
      <c r="AA15" s="25">
        <v>-61821746</v>
      </c>
    </row>
    <row r="16" spans="1:27" ht="12.75">
      <c r="A16" s="26" t="s">
        <v>43</v>
      </c>
      <c r="B16" s="20"/>
      <c r="C16" s="21">
        <v>-2631</v>
      </c>
      <c r="D16" s="21"/>
      <c r="E16" s="22">
        <v>-24778715</v>
      </c>
      <c r="F16" s="23">
        <v>-19748715</v>
      </c>
      <c r="G16" s="23">
        <v>-142480</v>
      </c>
      <c r="H16" s="23">
        <v>-151753</v>
      </c>
      <c r="I16" s="23">
        <v>-144857</v>
      </c>
      <c r="J16" s="23">
        <v>-439090</v>
      </c>
      <c r="K16" s="23">
        <v>-186126</v>
      </c>
      <c r="L16" s="23">
        <v>-276635</v>
      </c>
      <c r="M16" s="23">
        <v>-147131</v>
      </c>
      <c r="N16" s="23">
        <v>-609892</v>
      </c>
      <c r="O16" s="23">
        <v>-146265</v>
      </c>
      <c r="P16" s="23">
        <v>-64000</v>
      </c>
      <c r="Q16" s="23">
        <v>-312461</v>
      </c>
      <c r="R16" s="23">
        <v>-522726</v>
      </c>
      <c r="S16" s="23"/>
      <c r="T16" s="23"/>
      <c r="U16" s="23"/>
      <c r="V16" s="23"/>
      <c r="W16" s="23">
        <v>-1571708</v>
      </c>
      <c r="X16" s="23">
        <v>-9012470</v>
      </c>
      <c r="Y16" s="23">
        <v>7440762</v>
      </c>
      <c r="Z16" s="24">
        <v>-82.56</v>
      </c>
      <c r="AA16" s="25">
        <v>-19748715</v>
      </c>
    </row>
    <row r="17" spans="1:27" ht="12.75">
      <c r="A17" s="27" t="s">
        <v>44</v>
      </c>
      <c r="B17" s="28"/>
      <c r="C17" s="29">
        <f aca="true" t="shared" si="0" ref="C17:Y17">SUM(C6:C16)</f>
        <v>256430</v>
      </c>
      <c r="D17" s="29">
        <f>SUM(D6:D16)</f>
        <v>0</v>
      </c>
      <c r="E17" s="30">
        <f t="shared" si="0"/>
        <v>954035459</v>
      </c>
      <c r="F17" s="31">
        <f t="shared" si="0"/>
        <v>1229565707</v>
      </c>
      <c r="G17" s="31">
        <f t="shared" si="0"/>
        <v>280150688</v>
      </c>
      <c r="H17" s="31">
        <f t="shared" si="0"/>
        <v>-129221190</v>
      </c>
      <c r="I17" s="31">
        <f t="shared" si="0"/>
        <v>-38739735</v>
      </c>
      <c r="J17" s="31">
        <f t="shared" si="0"/>
        <v>112189763</v>
      </c>
      <c r="K17" s="31">
        <f t="shared" si="0"/>
        <v>71200841</v>
      </c>
      <c r="L17" s="31">
        <f t="shared" si="0"/>
        <v>129926282</v>
      </c>
      <c r="M17" s="31">
        <f t="shared" si="0"/>
        <v>268894259</v>
      </c>
      <c r="N17" s="31">
        <f t="shared" si="0"/>
        <v>470021382</v>
      </c>
      <c r="O17" s="31">
        <f t="shared" si="0"/>
        <v>89306786</v>
      </c>
      <c r="P17" s="31">
        <f t="shared" si="0"/>
        <v>32545598</v>
      </c>
      <c r="Q17" s="31">
        <f t="shared" si="0"/>
        <v>187812699</v>
      </c>
      <c r="R17" s="31">
        <f t="shared" si="0"/>
        <v>309665083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891876228</v>
      </c>
      <c r="X17" s="31">
        <f t="shared" si="0"/>
        <v>1303577852</v>
      </c>
      <c r="Y17" s="31">
        <f t="shared" si="0"/>
        <v>-411701624</v>
      </c>
      <c r="Z17" s="32">
        <f>+IF(X17&lt;&gt;0,+(Y17/X17)*100,0)</f>
        <v>-31.58243470985268</v>
      </c>
      <c r="AA17" s="33">
        <f>SUM(AA6:AA16)</f>
        <v>1229565707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7167</v>
      </c>
      <c r="D21" s="21"/>
      <c r="E21" s="22">
        <v>93000000</v>
      </c>
      <c r="F21" s="23">
        <v>1357895</v>
      </c>
      <c r="G21" s="40"/>
      <c r="H21" s="40">
        <v>85965</v>
      </c>
      <c r="I21" s="40">
        <v>46491</v>
      </c>
      <c r="J21" s="23">
        <v>132456</v>
      </c>
      <c r="K21" s="40"/>
      <c r="L21" s="40">
        <v>659649</v>
      </c>
      <c r="M21" s="23"/>
      <c r="N21" s="40">
        <v>659649</v>
      </c>
      <c r="O21" s="40"/>
      <c r="P21" s="40">
        <v>1388684</v>
      </c>
      <c r="Q21" s="23">
        <v>45614</v>
      </c>
      <c r="R21" s="40">
        <v>1434298</v>
      </c>
      <c r="S21" s="40"/>
      <c r="T21" s="23"/>
      <c r="U21" s="40"/>
      <c r="V21" s="40"/>
      <c r="W21" s="40">
        <v>2226403</v>
      </c>
      <c r="X21" s="23">
        <v>792105</v>
      </c>
      <c r="Y21" s="40">
        <v>1434298</v>
      </c>
      <c r="Z21" s="41">
        <v>181.07</v>
      </c>
      <c r="AA21" s="42">
        <v>1357895</v>
      </c>
    </row>
    <row r="22" spans="1:27" ht="12.75">
      <c r="A22" s="26" t="s">
        <v>47</v>
      </c>
      <c r="B22" s="20"/>
      <c r="C22" s="21"/>
      <c r="D22" s="21"/>
      <c r="E22" s="43"/>
      <c r="F22" s="40">
        <v>2077600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2077600</v>
      </c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-486873090</v>
      </c>
      <c r="F26" s="23">
        <v>-646252409</v>
      </c>
      <c r="G26" s="23">
        <v>-38615587</v>
      </c>
      <c r="H26" s="23">
        <v>-35558659</v>
      </c>
      <c r="I26" s="23">
        <v>-24062794</v>
      </c>
      <c r="J26" s="23">
        <v>-98237040</v>
      </c>
      <c r="K26" s="23">
        <v>-21799556</v>
      </c>
      <c r="L26" s="23">
        <v>-77376189</v>
      </c>
      <c r="M26" s="23">
        <v>-20708447</v>
      </c>
      <c r="N26" s="23">
        <v>-119884192</v>
      </c>
      <c r="O26" s="23">
        <v>-5881373</v>
      </c>
      <c r="P26" s="23">
        <v>-33970988</v>
      </c>
      <c r="Q26" s="23">
        <v>-42122141</v>
      </c>
      <c r="R26" s="23">
        <v>-81974502</v>
      </c>
      <c r="S26" s="23"/>
      <c r="T26" s="23"/>
      <c r="U26" s="23"/>
      <c r="V26" s="23"/>
      <c r="W26" s="23">
        <v>-300095734</v>
      </c>
      <c r="X26" s="23">
        <v>-475540982</v>
      </c>
      <c r="Y26" s="23">
        <v>175445248</v>
      </c>
      <c r="Z26" s="24">
        <v>-36.89</v>
      </c>
      <c r="AA26" s="25">
        <v>-646252409</v>
      </c>
    </row>
    <row r="27" spans="1:27" ht="12.75">
      <c r="A27" s="27" t="s">
        <v>51</v>
      </c>
      <c r="B27" s="28"/>
      <c r="C27" s="29">
        <f aca="true" t="shared" si="1" ref="C27:Y27">SUM(C21:C26)</f>
        <v>7167</v>
      </c>
      <c r="D27" s="29">
        <f>SUM(D21:D26)</f>
        <v>0</v>
      </c>
      <c r="E27" s="30">
        <f t="shared" si="1"/>
        <v>-393873090</v>
      </c>
      <c r="F27" s="31">
        <f t="shared" si="1"/>
        <v>-642816914</v>
      </c>
      <c r="G27" s="31">
        <f t="shared" si="1"/>
        <v>-38615587</v>
      </c>
      <c r="H27" s="31">
        <f t="shared" si="1"/>
        <v>-35472694</v>
      </c>
      <c r="I27" s="31">
        <f t="shared" si="1"/>
        <v>-24016303</v>
      </c>
      <c r="J27" s="31">
        <f t="shared" si="1"/>
        <v>-98104584</v>
      </c>
      <c r="K27" s="31">
        <f t="shared" si="1"/>
        <v>-21799556</v>
      </c>
      <c r="L27" s="31">
        <f t="shared" si="1"/>
        <v>-76716540</v>
      </c>
      <c r="M27" s="31">
        <f t="shared" si="1"/>
        <v>-20708447</v>
      </c>
      <c r="N27" s="31">
        <f t="shared" si="1"/>
        <v>-119224543</v>
      </c>
      <c r="O27" s="31">
        <f t="shared" si="1"/>
        <v>-5881373</v>
      </c>
      <c r="P27" s="31">
        <f t="shared" si="1"/>
        <v>-32582304</v>
      </c>
      <c r="Q27" s="31">
        <f t="shared" si="1"/>
        <v>-42076527</v>
      </c>
      <c r="R27" s="31">
        <f t="shared" si="1"/>
        <v>-80540204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-297869331</v>
      </c>
      <c r="X27" s="31">
        <f t="shared" si="1"/>
        <v>-474748877</v>
      </c>
      <c r="Y27" s="31">
        <f t="shared" si="1"/>
        <v>176879546</v>
      </c>
      <c r="Z27" s="32">
        <f>+IF(X27&lt;&gt;0,+(Y27/X27)*100,0)</f>
        <v>-37.25749645111851</v>
      </c>
      <c r="AA27" s="33">
        <f>SUM(AA21:AA26)</f>
        <v>-642816914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2077600</v>
      </c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>
        <v>136684</v>
      </c>
      <c r="R33" s="23">
        <v>136684</v>
      </c>
      <c r="S33" s="23"/>
      <c r="T33" s="23"/>
      <c r="U33" s="23"/>
      <c r="V33" s="40"/>
      <c r="W33" s="40">
        <v>136684</v>
      </c>
      <c r="X33" s="40"/>
      <c r="Y33" s="23">
        <v>136684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-52720937</v>
      </c>
      <c r="F35" s="23">
        <v>-52720936</v>
      </c>
      <c r="G35" s="23"/>
      <c r="H35" s="23">
        <v>-4002069</v>
      </c>
      <c r="I35" s="23"/>
      <c r="J35" s="23">
        <v>-4002069</v>
      </c>
      <c r="K35" s="23"/>
      <c r="L35" s="23">
        <v>-4368118</v>
      </c>
      <c r="M35" s="23">
        <v>-29222304</v>
      </c>
      <c r="N35" s="23">
        <v>-33590422</v>
      </c>
      <c r="O35" s="23"/>
      <c r="P35" s="23">
        <v>-4002069</v>
      </c>
      <c r="Q35" s="23"/>
      <c r="R35" s="23">
        <v>-4002069</v>
      </c>
      <c r="S35" s="23"/>
      <c r="T35" s="23"/>
      <c r="U35" s="23"/>
      <c r="V35" s="23"/>
      <c r="W35" s="23">
        <v>-41594560</v>
      </c>
      <c r="X35" s="23">
        <v>-37592491</v>
      </c>
      <c r="Y35" s="23">
        <v>-4002069</v>
      </c>
      <c r="Z35" s="24">
        <v>10.65</v>
      </c>
      <c r="AA35" s="25">
        <v>-52720936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-50643337</v>
      </c>
      <c r="F36" s="31">
        <f t="shared" si="2"/>
        <v>-52720936</v>
      </c>
      <c r="G36" s="31">
        <f t="shared" si="2"/>
        <v>0</v>
      </c>
      <c r="H36" s="31">
        <f t="shared" si="2"/>
        <v>-4002069</v>
      </c>
      <c r="I36" s="31">
        <f t="shared" si="2"/>
        <v>0</v>
      </c>
      <c r="J36" s="31">
        <f t="shared" si="2"/>
        <v>-4002069</v>
      </c>
      <c r="K36" s="31">
        <f t="shared" si="2"/>
        <v>0</v>
      </c>
      <c r="L36" s="31">
        <f t="shared" si="2"/>
        <v>-4368118</v>
      </c>
      <c r="M36" s="31">
        <f t="shared" si="2"/>
        <v>-29222304</v>
      </c>
      <c r="N36" s="31">
        <f t="shared" si="2"/>
        <v>-33590422</v>
      </c>
      <c r="O36" s="31">
        <f t="shared" si="2"/>
        <v>0</v>
      </c>
      <c r="P36" s="31">
        <f t="shared" si="2"/>
        <v>-4002069</v>
      </c>
      <c r="Q36" s="31">
        <f t="shared" si="2"/>
        <v>136684</v>
      </c>
      <c r="R36" s="31">
        <f t="shared" si="2"/>
        <v>-3865385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-41457876</v>
      </c>
      <c r="X36" s="31">
        <f t="shared" si="2"/>
        <v>-37592491</v>
      </c>
      <c r="Y36" s="31">
        <f t="shared" si="2"/>
        <v>-3865385</v>
      </c>
      <c r="Z36" s="32">
        <f>+IF(X36&lt;&gt;0,+(Y36/X36)*100,0)</f>
        <v>10.282332713732645</v>
      </c>
      <c r="AA36" s="33">
        <f>SUM(AA31:AA35)</f>
        <v>-52720936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263597</v>
      </c>
      <c r="D38" s="35">
        <f>+D17+D27+D36</f>
        <v>0</v>
      </c>
      <c r="E38" s="36">
        <f t="shared" si="3"/>
        <v>509519032</v>
      </c>
      <c r="F38" s="37">
        <f t="shared" si="3"/>
        <v>534027857</v>
      </c>
      <c r="G38" s="37">
        <f t="shared" si="3"/>
        <v>241535101</v>
      </c>
      <c r="H38" s="37">
        <f t="shared" si="3"/>
        <v>-168695953</v>
      </c>
      <c r="I38" s="37">
        <f t="shared" si="3"/>
        <v>-62756038</v>
      </c>
      <c r="J38" s="37">
        <f t="shared" si="3"/>
        <v>10083110</v>
      </c>
      <c r="K38" s="37">
        <f t="shared" si="3"/>
        <v>49401285</v>
      </c>
      <c r="L38" s="37">
        <f t="shared" si="3"/>
        <v>48841624</v>
      </c>
      <c r="M38" s="37">
        <f t="shared" si="3"/>
        <v>218963508</v>
      </c>
      <c r="N38" s="37">
        <f t="shared" si="3"/>
        <v>317206417</v>
      </c>
      <c r="O38" s="37">
        <f t="shared" si="3"/>
        <v>83425413</v>
      </c>
      <c r="P38" s="37">
        <f t="shared" si="3"/>
        <v>-4038775</v>
      </c>
      <c r="Q38" s="37">
        <f t="shared" si="3"/>
        <v>145872856</v>
      </c>
      <c r="R38" s="37">
        <f t="shared" si="3"/>
        <v>225259494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552549021</v>
      </c>
      <c r="X38" s="37">
        <f t="shared" si="3"/>
        <v>791236484</v>
      </c>
      <c r="Y38" s="37">
        <f t="shared" si="3"/>
        <v>-238687463</v>
      </c>
      <c r="Z38" s="38">
        <f>+IF(X38&lt;&gt;0,+(Y38/X38)*100,0)</f>
        <v>-30.166387398283824</v>
      </c>
      <c r="AA38" s="39">
        <f>+AA17+AA27+AA36</f>
        <v>534027857</v>
      </c>
    </row>
    <row r="39" spans="1:27" ht="12.75">
      <c r="A39" s="26" t="s">
        <v>59</v>
      </c>
      <c r="B39" s="20"/>
      <c r="C39" s="35"/>
      <c r="D39" s="35"/>
      <c r="E39" s="36">
        <v>593692589</v>
      </c>
      <c r="F39" s="37">
        <v>601374000</v>
      </c>
      <c r="G39" s="37">
        <v>593692589</v>
      </c>
      <c r="H39" s="37">
        <v>835227690</v>
      </c>
      <c r="I39" s="37">
        <v>666531737</v>
      </c>
      <c r="J39" s="37">
        <v>593692589</v>
      </c>
      <c r="K39" s="37">
        <v>603775699</v>
      </c>
      <c r="L39" s="37">
        <v>653176984</v>
      </c>
      <c r="M39" s="37">
        <v>702018608</v>
      </c>
      <c r="N39" s="37">
        <v>603775699</v>
      </c>
      <c r="O39" s="37">
        <v>920982116</v>
      </c>
      <c r="P39" s="37">
        <v>1004407529</v>
      </c>
      <c r="Q39" s="37">
        <v>1000368754</v>
      </c>
      <c r="R39" s="37">
        <v>920982116</v>
      </c>
      <c r="S39" s="37"/>
      <c r="T39" s="37"/>
      <c r="U39" s="37"/>
      <c r="V39" s="37"/>
      <c r="W39" s="37">
        <v>593692589</v>
      </c>
      <c r="X39" s="37">
        <v>601374000</v>
      </c>
      <c r="Y39" s="37">
        <v>-7681411</v>
      </c>
      <c r="Z39" s="38">
        <v>-1.28</v>
      </c>
      <c r="AA39" s="39">
        <v>601374000</v>
      </c>
    </row>
    <row r="40" spans="1:27" ht="12.75">
      <c r="A40" s="45" t="s">
        <v>60</v>
      </c>
      <c r="B40" s="46"/>
      <c r="C40" s="47">
        <v>263597</v>
      </c>
      <c r="D40" s="47"/>
      <c r="E40" s="48">
        <v>1103211621</v>
      </c>
      <c r="F40" s="49">
        <v>1135401857</v>
      </c>
      <c r="G40" s="49">
        <v>835227690</v>
      </c>
      <c r="H40" s="49">
        <v>666531737</v>
      </c>
      <c r="I40" s="49">
        <v>603775699</v>
      </c>
      <c r="J40" s="49">
        <v>603775699</v>
      </c>
      <c r="K40" s="49">
        <v>653176984</v>
      </c>
      <c r="L40" s="49">
        <v>702018608</v>
      </c>
      <c r="M40" s="49">
        <v>920982116</v>
      </c>
      <c r="N40" s="49">
        <v>920982116</v>
      </c>
      <c r="O40" s="49">
        <v>1004407529</v>
      </c>
      <c r="P40" s="49">
        <v>1000368754</v>
      </c>
      <c r="Q40" s="49">
        <v>1146241610</v>
      </c>
      <c r="R40" s="49">
        <v>1146241610</v>
      </c>
      <c r="S40" s="49"/>
      <c r="T40" s="49"/>
      <c r="U40" s="49"/>
      <c r="V40" s="49"/>
      <c r="W40" s="49">
        <v>1146241610</v>
      </c>
      <c r="X40" s="49">
        <v>1392610484</v>
      </c>
      <c r="Y40" s="49">
        <v>-246368874</v>
      </c>
      <c r="Z40" s="50">
        <v>-17.69</v>
      </c>
      <c r="AA40" s="51">
        <v>1135401857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272706788</v>
      </c>
      <c r="D6" s="21"/>
      <c r="E6" s="22">
        <v>253778400</v>
      </c>
      <c r="F6" s="23">
        <v>253778400</v>
      </c>
      <c r="G6" s="23">
        <v>16418598</v>
      </c>
      <c r="H6" s="23">
        <v>19395132</v>
      </c>
      <c r="I6" s="23">
        <v>17875077</v>
      </c>
      <c r="J6" s="23">
        <v>53688807</v>
      </c>
      <c r="K6" s="23">
        <v>18584343</v>
      </c>
      <c r="L6" s="23">
        <v>17959311</v>
      </c>
      <c r="M6" s="23">
        <v>16225712</v>
      </c>
      <c r="N6" s="23">
        <v>52769366</v>
      </c>
      <c r="O6" s="23">
        <v>17291313</v>
      </c>
      <c r="P6" s="23">
        <v>18155422</v>
      </c>
      <c r="Q6" s="23">
        <v>19258553</v>
      </c>
      <c r="R6" s="23">
        <v>54705288</v>
      </c>
      <c r="S6" s="23"/>
      <c r="T6" s="23"/>
      <c r="U6" s="23"/>
      <c r="V6" s="23"/>
      <c r="W6" s="23">
        <v>161163461</v>
      </c>
      <c r="X6" s="23">
        <v>169249486</v>
      </c>
      <c r="Y6" s="23">
        <v>-8086025</v>
      </c>
      <c r="Z6" s="24">
        <v>-4.78</v>
      </c>
      <c r="AA6" s="25">
        <v>253778400</v>
      </c>
    </row>
    <row r="7" spans="1:27" ht="12.75">
      <c r="A7" s="26" t="s">
        <v>34</v>
      </c>
      <c r="B7" s="20"/>
      <c r="C7" s="21">
        <v>776456535</v>
      </c>
      <c r="D7" s="21"/>
      <c r="E7" s="22">
        <v>1479214850</v>
      </c>
      <c r="F7" s="23">
        <v>1479214651</v>
      </c>
      <c r="G7" s="23">
        <v>77382049</v>
      </c>
      <c r="H7" s="23">
        <v>94583818</v>
      </c>
      <c r="I7" s="23">
        <v>93379289</v>
      </c>
      <c r="J7" s="23">
        <v>265345156</v>
      </c>
      <c r="K7" s="23">
        <v>99754862</v>
      </c>
      <c r="L7" s="23">
        <v>94521743</v>
      </c>
      <c r="M7" s="23">
        <v>78338820</v>
      </c>
      <c r="N7" s="23">
        <v>272615425</v>
      </c>
      <c r="O7" s="23">
        <v>89561610</v>
      </c>
      <c r="P7" s="23">
        <v>82318400</v>
      </c>
      <c r="Q7" s="23">
        <v>102005192</v>
      </c>
      <c r="R7" s="23">
        <v>273885202</v>
      </c>
      <c r="S7" s="23"/>
      <c r="T7" s="23"/>
      <c r="U7" s="23"/>
      <c r="V7" s="23"/>
      <c r="W7" s="23">
        <v>811845783</v>
      </c>
      <c r="X7" s="23">
        <v>863721385</v>
      </c>
      <c r="Y7" s="23">
        <v>-51875602</v>
      </c>
      <c r="Z7" s="24">
        <v>-6.01</v>
      </c>
      <c r="AA7" s="25">
        <v>1479214651</v>
      </c>
    </row>
    <row r="8" spans="1:27" ht="12.75">
      <c r="A8" s="26" t="s">
        <v>35</v>
      </c>
      <c r="B8" s="20"/>
      <c r="C8" s="21">
        <v>94766728</v>
      </c>
      <c r="D8" s="21"/>
      <c r="E8" s="22">
        <v>111977800</v>
      </c>
      <c r="F8" s="23">
        <v>111977800</v>
      </c>
      <c r="G8" s="23">
        <v>19148760</v>
      </c>
      <c r="H8" s="23">
        <v>20018571</v>
      </c>
      <c r="I8" s="23">
        <v>21516312</v>
      </c>
      <c r="J8" s="23">
        <v>60683643</v>
      </c>
      <c r="K8" s="23">
        <v>18655264</v>
      </c>
      <c r="L8" s="23">
        <v>19980319</v>
      </c>
      <c r="M8" s="23">
        <v>11085106</v>
      </c>
      <c r="N8" s="23">
        <v>49720689</v>
      </c>
      <c r="O8" s="23">
        <v>7162214</v>
      </c>
      <c r="P8" s="23">
        <v>27142975</v>
      </c>
      <c r="Q8" s="23">
        <v>19078044</v>
      </c>
      <c r="R8" s="23">
        <v>53383233</v>
      </c>
      <c r="S8" s="23"/>
      <c r="T8" s="23"/>
      <c r="U8" s="23"/>
      <c r="V8" s="23"/>
      <c r="W8" s="23">
        <v>163787565</v>
      </c>
      <c r="X8" s="23">
        <v>95372396</v>
      </c>
      <c r="Y8" s="23">
        <v>68415169</v>
      </c>
      <c r="Z8" s="24">
        <v>71.73</v>
      </c>
      <c r="AA8" s="25">
        <v>111977800</v>
      </c>
    </row>
    <row r="9" spans="1:27" ht="12.75">
      <c r="A9" s="26" t="s">
        <v>36</v>
      </c>
      <c r="B9" s="20"/>
      <c r="C9" s="21">
        <v>439804462</v>
      </c>
      <c r="D9" s="21"/>
      <c r="E9" s="22">
        <v>351271000</v>
      </c>
      <c r="F9" s="23">
        <v>351271000</v>
      </c>
      <c r="G9" s="23">
        <v>142856000</v>
      </c>
      <c r="H9" s="23">
        <v>2224000</v>
      </c>
      <c r="I9" s="23">
        <v>400000</v>
      </c>
      <c r="J9" s="23">
        <v>145480000</v>
      </c>
      <c r="K9" s="23"/>
      <c r="L9" s="23">
        <v>745000</v>
      </c>
      <c r="M9" s="23">
        <v>111092000</v>
      </c>
      <c r="N9" s="23">
        <v>111837000</v>
      </c>
      <c r="O9" s="23">
        <v>700000</v>
      </c>
      <c r="P9" s="23">
        <v>497000</v>
      </c>
      <c r="Q9" s="23">
        <v>91112100</v>
      </c>
      <c r="R9" s="23">
        <v>92309100</v>
      </c>
      <c r="S9" s="23"/>
      <c r="T9" s="23"/>
      <c r="U9" s="23"/>
      <c r="V9" s="23"/>
      <c r="W9" s="23">
        <v>349626100</v>
      </c>
      <c r="X9" s="23">
        <v>351271000</v>
      </c>
      <c r="Y9" s="23">
        <v>-1644900</v>
      </c>
      <c r="Z9" s="24">
        <v>-0.47</v>
      </c>
      <c r="AA9" s="25">
        <v>351271000</v>
      </c>
    </row>
    <row r="10" spans="1:27" ht="12.75">
      <c r="A10" s="26" t="s">
        <v>37</v>
      </c>
      <c r="B10" s="20"/>
      <c r="C10" s="21">
        <v>3450943</v>
      </c>
      <c r="D10" s="21"/>
      <c r="E10" s="22">
        <v>134616000</v>
      </c>
      <c r="F10" s="23">
        <v>122646000</v>
      </c>
      <c r="G10" s="23">
        <v>4808000</v>
      </c>
      <c r="H10" s="23">
        <v>18074000</v>
      </c>
      <c r="I10" s="23"/>
      <c r="J10" s="23">
        <v>22882000</v>
      </c>
      <c r="K10" s="23"/>
      <c r="L10" s="23">
        <v>4000000</v>
      </c>
      <c r="M10" s="23">
        <v>63804000</v>
      </c>
      <c r="N10" s="23">
        <v>67804000</v>
      </c>
      <c r="O10" s="23"/>
      <c r="P10" s="23"/>
      <c r="Q10" s="23">
        <v>35202900</v>
      </c>
      <c r="R10" s="23">
        <v>35202900</v>
      </c>
      <c r="S10" s="23"/>
      <c r="T10" s="23"/>
      <c r="U10" s="23"/>
      <c r="V10" s="23"/>
      <c r="W10" s="23">
        <v>125888900</v>
      </c>
      <c r="X10" s="23">
        <v>122646000</v>
      </c>
      <c r="Y10" s="23">
        <v>3242900</v>
      </c>
      <c r="Z10" s="24">
        <v>2.64</v>
      </c>
      <c r="AA10" s="25">
        <v>122646000</v>
      </c>
    </row>
    <row r="11" spans="1:27" ht="12.75">
      <c r="A11" s="26" t="s">
        <v>38</v>
      </c>
      <c r="B11" s="20"/>
      <c r="C11" s="21">
        <v>138480734</v>
      </c>
      <c r="D11" s="21"/>
      <c r="E11" s="22">
        <v>2108000</v>
      </c>
      <c r="F11" s="23">
        <v>2108000</v>
      </c>
      <c r="G11" s="23">
        <v>35945</v>
      </c>
      <c r="H11" s="23">
        <v>454</v>
      </c>
      <c r="I11" s="23">
        <v>10836</v>
      </c>
      <c r="J11" s="23">
        <v>47235</v>
      </c>
      <c r="K11" s="23">
        <v>9141</v>
      </c>
      <c r="L11" s="23">
        <v>7068</v>
      </c>
      <c r="M11" s="23">
        <v>8036</v>
      </c>
      <c r="N11" s="23">
        <v>24245</v>
      </c>
      <c r="O11" s="23">
        <v>8828</v>
      </c>
      <c r="P11" s="23">
        <v>7915</v>
      </c>
      <c r="Q11" s="23">
        <v>5656</v>
      </c>
      <c r="R11" s="23">
        <v>22399</v>
      </c>
      <c r="S11" s="23"/>
      <c r="T11" s="23"/>
      <c r="U11" s="23"/>
      <c r="V11" s="23"/>
      <c r="W11" s="23">
        <v>93879</v>
      </c>
      <c r="X11" s="23">
        <v>179308</v>
      </c>
      <c r="Y11" s="23">
        <v>-85429</v>
      </c>
      <c r="Z11" s="24">
        <v>-47.64</v>
      </c>
      <c r="AA11" s="25">
        <v>2108000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-1620740206</v>
      </c>
      <c r="D14" s="21"/>
      <c r="E14" s="22">
        <v>-2139197011</v>
      </c>
      <c r="F14" s="23">
        <v>-1408748005</v>
      </c>
      <c r="G14" s="23">
        <v>-161420641</v>
      </c>
      <c r="H14" s="23">
        <v>-168469496</v>
      </c>
      <c r="I14" s="23">
        <v>-160336260</v>
      </c>
      <c r="J14" s="23">
        <v>-490226397</v>
      </c>
      <c r="K14" s="23">
        <v>-148967953</v>
      </c>
      <c r="L14" s="23">
        <v>-129012588</v>
      </c>
      <c r="M14" s="23">
        <v>-154598473</v>
      </c>
      <c r="N14" s="23">
        <v>-432579014</v>
      </c>
      <c r="O14" s="23">
        <v>-133284953</v>
      </c>
      <c r="P14" s="23">
        <v>-157910986</v>
      </c>
      <c r="Q14" s="23">
        <v>-155519967</v>
      </c>
      <c r="R14" s="23">
        <v>-446715906</v>
      </c>
      <c r="S14" s="23"/>
      <c r="T14" s="23"/>
      <c r="U14" s="23"/>
      <c r="V14" s="23"/>
      <c r="W14" s="23">
        <v>-1369521317</v>
      </c>
      <c r="X14" s="23">
        <v>-1057850739</v>
      </c>
      <c r="Y14" s="23">
        <v>-311670578</v>
      </c>
      <c r="Z14" s="24">
        <v>29.46</v>
      </c>
      <c r="AA14" s="25">
        <v>-1408748005</v>
      </c>
    </row>
    <row r="15" spans="1:27" ht="12.75">
      <c r="A15" s="26" t="s">
        <v>42</v>
      </c>
      <c r="B15" s="20"/>
      <c r="C15" s="21">
        <v>-33862799</v>
      </c>
      <c r="D15" s="21"/>
      <c r="E15" s="22">
        <v>-14181004</v>
      </c>
      <c r="F15" s="23">
        <v>-670005000</v>
      </c>
      <c r="G15" s="23">
        <v>-247947</v>
      </c>
      <c r="H15" s="23">
        <v>-246774</v>
      </c>
      <c r="I15" s="23">
        <v>-1978601</v>
      </c>
      <c r="J15" s="23">
        <v>-2473322</v>
      </c>
      <c r="K15" s="23">
        <v>-244119</v>
      </c>
      <c r="L15" s="23">
        <v>-234832</v>
      </c>
      <c r="M15" s="23">
        <v>-1904590</v>
      </c>
      <c r="N15" s="23">
        <v>-2383541</v>
      </c>
      <c r="O15" s="23">
        <v>-240249</v>
      </c>
      <c r="P15" s="23">
        <v>-215468</v>
      </c>
      <c r="Q15" s="23">
        <v>-1750407</v>
      </c>
      <c r="R15" s="23">
        <v>-2206124</v>
      </c>
      <c r="S15" s="23"/>
      <c r="T15" s="23"/>
      <c r="U15" s="23"/>
      <c r="V15" s="23"/>
      <c r="W15" s="23">
        <v>-7062987</v>
      </c>
      <c r="X15" s="23">
        <v>-534592806</v>
      </c>
      <c r="Y15" s="23">
        <v>527529819</v>
      </c>
      <c r="Z15" s="24">
        <v>-98.68</v>
      </c>
      <c r="AA15" s="25">
        <v>-670005000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71063185</v>
      </c>
      <c r="D17" s="29">
        <f>SUM(D6:D16)</f>
        <v>0</v>
      </c>
      <c r="E17" s="30">
        <f t="shared" si="0"/>
        <v>179588035</v>
      </c>
      <c r="F17" s="31">
        <f t="shared" si="0"/>
        <v>242242846</v>
      </c>
      <c r="G17" s="31">
        <f t="shared" si="0"/>
        <v>98980764</v>
      </c>
      <c r="H17" s="31">
        <f t="shared" si="0"/>
        <v>-14420295</v>
      </c>
      <c r="I17" s="31">
        <f t="shared" si="0"/>
        <v>-29133347</v>
      </c>
      <c r="J17" s="31">
        <f t="shared" si="0"/>
        <v>55427122</v>
      </c>
      <c r="K17" s="31">
        <f t="shared" si="0"/>
        <v>-12208462</v>
      </c>
      <c r="L17" s="31">
        <f t="shared" si="0"/>
        <v>7966021</v>
      </c>
      <c r="M17" s="31">
        <f t="shared" si="0"/>
        <v>124050611</v>
      </c>
      <c r="N17" s="31">
        <f t="shared" si="0"/>
        <v>119808170</v>
      </c>
      <c r="O17" s="31">
        <f t="shared" si="0"/>
        <v>-18801237</v>
      </c>
      <c r="P17" s="31">
        <f t="shared" si="0"/>
        <v>-30004742</v>
      </c>
      <c r="Q17" s="31">
        <f t="shared" si="0"/>
        <v>109392071</v>
      </c>
      <c r="R17" s="31">
        <f t="shared" si="0"/>
        <v>60586092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235821384</v>
      </c>
      <c r="X17" s="31">
        <f t="shared" si="0"/>
        <v>9996030</v>
      </c>
      <c r="Y17" s="31">
        <f t="shared" si="0"/>
        <v>225825354</v>
      </c>
      <c r="Z17" s="32">
        <f>+IF(X17&lt;&gt;0,+(Y17/X17)*100,0)</f>
        <v>2259.1504227178193</v>
      </c>
      <c r="AA17" s="33">
        <f>SUM(AA6:AA16)</f>
        <v>242242846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>
        <v>27996</v>
      </c>
      <c r="F22" s="40">
        <v>28000</v>
      </c>
      <c r="G22" s="23"/>
      <c r="H22" s="23">
        <v>-513081</v>
      </c>
      <c r="I22" s="23"/>
      <c r="J22" s="23">
        <v>-513081</v>
      </c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>
        <v>-513081</v>
      </c>
      <c r="X22" s="23">
        <v>-307452</v>
      </c>
      <c r="Y22" s="23">
        <v>-205629</v>
      </c>
      <c r="Z22" s="24">
        <v>66.88</v>
      </c>
      <c r="AA22" s="25">
        <v>28000</v>
      </c>
    </row>
    <row r="23" spans="1:27" ht="12.75">
      <c r="A23" s="26" t="s">
        <v>48</v>
      </c>
      <c r="B23" s="20"/>
      <c r="C23" s="44"/>
      <c r="D23" s="44"/>
      <c r="E23" s="22">
        <v>-500004</v>
      </c>
      <c r="F23" s="23">
        <v>-500000</v>
      </c>
      <c r="G23" s="40">
        <v>-1382276</v>
      </c>
      <c r="H23" s="40"/>
      <c r="I23" s="40"/>
      <c r="J23" s="23">
        <v>-1382276</v>
      </c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>
        <v>-1382276</v>
      </c>
      <c r="X23" s="23">
        <v>-336120</v>
      </c>
      <c r="Y23" s="40">
        <v>-1046156</v>
      </c>
      <c r="Z23" s="41">
        <v>311.24</v>
      </c>
      <c r="AA23" s="42">
        <v>-500000</v>
      </c>
    </row>
    <row r="24" spans="1:27" ht="12.75">
      <c r="A24" s="26" t="s">
        <v>49</v>
      </c>
      <c r="B24" s="20"/>
      <c r="C24" s="21">
        <v>17830596</v>
      </c>
      <c r="D24" s="21"/>
      <c r="E24" s="22">
        <v>-500004</v>
      </c>
      <c r="F24" s="23">
        <v>-500002</v>
      </c>
      <c r="G24" s="23">
        <v>2044</v>
      </c>
      <c r="H24" s="23">
        <v>2056</v>
      </c>
      <c r="I24" s="23">
        <v>2063</v>
      </c>
      <c r="J24" s="23">
        <v>6163</v>
      </c>
      <c r="K24" s="23">
        <v>2069</v>
      </c>
      <c r="L24" s="23"/>
      <c r="M24" s="23">
        <v>2083</v>
      </c>
      <c r="N24" s="23">
        <v>4152</v>
      </c>
      <c r="O24" s="23">
        <v>2090</v>
      </c>
      <c r="P24" s="23">
        <v>2097</v>
      </c>
      <c r="Q24" s="23">
        <v>2104</v>
      </c>
      <c r="R24" s="23">
        <v>6291</v>
      </c>
      <c r="S24" s="23"/>
      <c r="T24" s="23"/>
      <c r="U24" s="23"/>
      <c r="V24" s="23"/>
      <c r="W24" s="23">
        <v>16606</v>
      </c>
      <c r="X24" s="23">
        <v>-102929</v>
      </c>
      <c r="Y24" s="23">
        <v>119535</v>
      </c>
      <c r="Z24" s="24">
        <v>-116.13</v>
      </c>
      <c r="AA24" s="25">
        <v>-500002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-87093545</v>
      </c>
      <c r="D26" s="21"/>
      <c r="E26" s="22">
        <v>-144615900</v>
      </c>
      <c r="F26" s="23">
        <v>-173941000</v>
      </c>
      <c r="G26" s="23"/>
      <c r="H26" s="23">
        <v>-5476913</v>
      </c>
      <c r="I26" s="23">
        <v>-6958560</v>
      </c>
      <c r="J26" s="23">
        <v>-12435473</v>
      </c>
      <c r="K26" s="23">
        <v>-3988034</v>
      </c>
      <c r="L26" s="23">
        <v>-14935597</v>
      </c>
      <c r="M26" s="23">
        <v>-10935742</v>
      </c>
      <c r="N26" s="23">
        <v>-29859373</v>
      </c>
      <c r="O26" s="23">
        <v>-23057182</v>
      </c>
      <c r="P26" s="23">
        <v>-10732141</v>
      </c>
      <c r="Q26" s="23">
        <v>-5870498</v>
      </c>
      <c r="R26" s="23">
        <v>-39659821</v>
      </c>
      <c r="S26" s="23"/>
      <c r="T26" s="23"/>
      <c r="U26" s="23"/>
      <c r="V26" s="23"/>
      <c r="W26" s="23">
        <v>-81954667</v>
      </c>
      <c r="X26" s="23">
        <v>-107145888</v>
      </c>
      <c r="Y26" s="23">
        <v>25191221</v>
      </c>
      <c r="Z26" s="24">
        <v>-23.51</v>
      </c>
      <c r="AA26" s="25">
        <v>-173941000</v>
      </c>
    </row>
    <row r="27" spans="1:27" ht="12.75">
      <c r="A27" s="27" t="s">
        <v>51</v>
      </c>
      <c r="B27" s="28"/>
      <c r="C27" s="29">
        <f aca="true" t="shared" si="1" ref="C27:Y27">SUM(C21:C26)</f>
        <v>-69262949</v>
      </c>
      <c r="D27" s="29">
        <f>SUM(D21:D26)</f>
        <v>0</v>
      </c>
      <c r="E27" s="30">
        <f t="shared" si="1"/>
        <v>-145587912</v>
      </c>
      <c r="F27" s="31">
        <f t="shared" si="1"/>
        <v>-174913002</v>
      </c>
      <c r="G27" s="31">
        <f t="shared" si="1"/>
        <v>-1380232</v>
      </c>
      <c r="H27" s="31">
        <f t="shared" si="1"/>
        <v>-5987938</v>
      </c>
      <c r="I27" s="31">
        <f t="shared" si="1"/>
        <v>-6956497</v>
      </c>
      <c r="J27" s="31">
        <f t="shared" si="1"/>
        <v>-14324667</v>
      </c>
      <c r="K27" s="31">
        <f t="shared" si="1"/>
        <v>-3985965</v>
      </c>
      <c r="L27" s="31">
        <f t="shared" si="1"/>
        <v>-14935597</v>
      </c>
      <c r="M27" s="31">
        <f t="shared" si="1"/>
        <v>-10933659</v>
      </c>
      <c r="N27" s="31">
        <f t="shared" si="1"/>
        <v>-29855221</v>
      </c>
      <c r="O27" s="31">
        <f t="shared" si="1"/>
        <v>-23055092</v>
      </c>
      <c r="P27" s="31">
        <f t="shared" si="1"/>
        <v>-10730044</v>
      </c>
      <c r="Q27" s="31">
        <f t="shared" si="1"/>
        <v>-5868394</v>
      </c>
      <c r="R27" s="31">
        <f t="shared" si="1"/>
        <v>-39653530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-83833418</v>
      </c>
      <c r="X27" s="31">
        <f t="shared" si="1"/>
        <v>-107892389</v>
      </c>
      <c r="Y27" s="31">
        <f t="shared" si="1"/>
        <v>24058971</v>
      </c>
      <c r="Z27" s="32">
        <f>+IF(X27&lt;&gt;0,+(Y27/X27)*100,0)</f>
        <v>-22.299043725873936</v>
      </c>
      <c r="AA27" s="33">
        <f>SUM(AA21:AA26)</f>
        <v>-174913002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>
        <v>-143465</v>
      </c>
      <c r="H32" s="23">
        <v>-144638</v>
      </c>
      <c r="I32" s="23">
        <v>-2859760</v>
      </c>
      <c r="J32" s="23">
        <v>-3147863</v>
      </c>
      <c r="K32" s="23">
        <v>-147430</v>
      </c>
      <c r="L32" s="23"/>
      <c r="M32" s="23">
        <v>-3591209</v>
      </c>
      <c r="N32" s="23">
        <v>-3738639</v>
      </c>
      <c r="O32" s="23">
        <v>-151163</v>
      </c>
      <c r="P32" s="23">
        <v>-175945</v>
      </c>
      <c r="Q32" s="23">
        <v>-3071916</v>
      </c>
      <c r="R32" s="23">
        <v>-3399024</v>
      </c>
      <c r="S32" s="23"/>
      <c r="T32" s="23"/>
      <c r="U32" s="23"/>
      <c r="V32" s="23"/>
      <c r="W32" s="23">
        <v>-10285526</v>
      </c>
      <c r="X32" s="23"/>
      <c r="Y32" s="23">
        <v>-10285526</v>
      </c>
      <c r="Z32" s="24"/>
      <c r="AA32" s="25"/>
    </row>
    <row r="33" spans="1:27" ht="12.75">
      <c r="A33" s="26" t="s">
        <v>55</v>
      </c>
      <c r="B33" s="20"/>
      <c r="C33" s="21">
        <v>6361600</v>
      </c>
      <c r="D33" s="21"/>
      <c r="E33" s="22">
        <v>2000004</v>
      </c>
      <c r="F33" s="23">
        <v>2000001</v>
      </c>
      <c r="G33" s="23">
        <v>122625</v>
      </c>
      <c r="H33" s="40">
        <v>34579</v>
      </c>
      <c r="I33" s="40">
        <v>52038</v>
      </c>
      <c r="J33" s="40">
        <v>209242</v>
      </c>
      <c r="K33" s="23">
        <v>52629</v>
      </c>
      <c r="L33" s="23"/>
      <c r="M33" s="23">
        <v>35798</v>
      </c>
      <c r="N33" s="23">
        <v>88427</v>
      </c>
      <c r="O33" s="40">
        <v>262427</v>
      </c>
      <c r="P33" s="40">
        <v>-3985549</v>
      </c>
      <c r="Q33" s="40">
        <v>69205</v>
      </c>
      <c r="R33" s="23">
        <v>-3653917</v>
      </c>
      <c r="S33" s="23"/>
      <c r="T33" s="23"/>
      <c r="U33" s="23"/>
      <c r="V33" s="40"/>
      <c r="W33" s="40">
        <v>-3356248</v>
      </c>
      <c r="X33" s="40">
        <v>826704</v>
      </c>
      <c r="Y33" s="23">
        <v>-4182952</v>
      </c>
      <c r="Z33" s="24">
        <v>-505.98</v>
      </c>
      <c r="AA33" s="25">
        <v>2000001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-13092946</v>
      </c>
      <c r="D35" s="21"/>
      <c r="E35" s="22">
        <v>-16000000</v>
      </c>
      <c r="F35" s="23">
        <v>-16000000</v>
      </c>
      <c r="G35" s="23">
        <v>-391412</v>
      </c>
      <c r="H35" s="23">
        <v>-391412</v>
      </c>
      <c r="I35" s="23">
        <v>-5233814</v>
      </c>
      <c r="J35" s="23">
        <v>-6016638</v>
      </c>
      <c r="K35" s="23">
        <v>-391549</v>
      </c>
      <c r="L35" s="23">
        <v>-391412</v>
      </c>
      <c r="M35" s="23">
        <v>-5495799</v>
      </c>
      <c r="N35" s="23">
        <v>-6278760</v>
      </c>
      <c r="O35" s="23">
        <v>-391412</v>
      </c>
      <c r="P35" s="23">
        <v>-391412</v>
      </c>
      <c r="Q35" s="23">
        <v>-4822323</v>
      </c>
      <c r="R35" s="23">
        <v>-5605147</v>
      </c>
      <c r="S35" s="23"/>
      <c r="T35" s="23"/>
      <c r="U35" s="23"/>
      <c r="V35" s="23"/>
      <c r="W35" s="23">
        <v>-17900545</v>
      </c>
      <c r="X35" s="23">
        <v>-14178673</v>
      </c>
      <c r="Y35" s="23">
        <v>-3721872</v>
      </c>
      <c r="Z35" s="24">
        <v>26.25</v>
      </c>
      <c r="AA35" s="25">
        <v>-16000000</v>
      </c>
    </row>
    <row r="36" spans="1:27" ht="12.75">
      <c r="A36" s="27" t="s">
        <v>57</v>
      </c>
      <c r="B36" s="28"/>
      <c r="C36" s="29">
        <f aca="true" t="shared" si="2" ref="C36:Y36">SUM(C31:C35)</f>
        <v>-6731346</v>
      </c>
      <c r="D36" s="29">
        <f>SUM(D31:D35)</f>
        <v>0</v>
      </c>
      <c r="E36" s="30">
        <f t="shared" si="2"/>
        <v>-13999996</v>
      </c>
      <c r="F36" s="31">
        <f t="shared" si="2"/>
        <v>-13999999</v>
      </c>
      <c r="G36" s="31">
        <f t="shared" si="2"/>
        <v>-412252</v>
      </c>
      <c r="H36" s="31">
        <f t="shared" si="2"/>
        <v>-501471</v>
      </c>
      <c r="I36" s="31">
        <f t="shared" si="2"/>
        <v>-8041536</v>
      </c>
      <c r="J36" s="31">
        <f t="shared" si="2"/>
        <v>-8955259</v>
      </c>
      <c r="K36" s="31">
        <f t="shared" si="2"/>
        <v>-486350</v>
      </c>
      <c r="L36" s="31">
        <f t="shared" si="2"/>
        <v>-391412</v>
      </c>
      <c r="M36" s="31">
        <f t="shared" si="2"/>
        <v>-9051210</v>
      </c>
      <c r="N36" s="31">
        <f t="shared" si="2"/>
        <v>-9928972</v>
      </c>
      <c r="O36" s="31">
        <f t="shared" si="2"/>
        <v>-280148</v>
      </c>
      <c r="P36" s="31">
        <f t="shared" si="2"/>
        <v>-4552906</v>
      </c>
      <c r="Q36" s="31">
        <f t="shared" si="2"/>
        <v>-7825034</v>
      </c>
      <c r="R36" s="31">
        <f t="shared" si="2"/>
        <v>-12658088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-31542319</v>
      </c>
      <c r="X36" s="31">
        <f t="shared" si="2"/>
        <v>-13351969</v>
      </c>
      <c r="Y36" s="31">
        <f t="shared" si="2"/>
        <v>-18190350</v>
      </c>
      <c r="Z36" s="32">
        <f>+IF(X36&lt;&gt;0,+(Y36/X36)*100,0)</f>
        <v>136.23720965799126</v>
      </c>
      <c r="AA36" s="33">
        <f>SUM(AA31:AA35)</f>
        <v>-13999999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-4931110</v>
      </c>
      <c r="D38" s="35">
        <f>+D17+D27+D36</f>
        <v>0</v>
      </c>
      <c r="E38" s="36">
        <f t="shared" si="3"/>
        <v>20000127</v>
      </c>
      <c r="F38" s="37">
        <f t="shared" si="3"/>
        <v>53329845</v>
      </c>
      <c r="G38" s="37">
        <f t="shared" si="3"/>
        <v>97188280</v>
      </c>
      <c r="H38" s="37">
        <f t="shared" si="3"/>
        <v>-20909704</v>
      </c>
      <c r="I38" s="37">
        <f t="shared" si="3"/>
        <v>-44131380</v>
      </c>
      <c r="J38" s="37">
        <f t="shared" si="3"/>
        <v>32147196</v>
      </c>
      <c r="K38" s="37">
        <f t="shared" si="3"/>
        <v>-16680777</v>
      </c>
      <c r="L38" s="37">
        <f t="shared" si="3"/>
        <v>-7360988</v>
      </c>
      <c r="M38" s="37">
        <f t="shared" si="3"/>
        <v>104065742</v>
      </c>
      <c r="N38" s="37">
        <f t="shared" si="3"/>
        <v>80023977</v>
      </c>
      <c r="O38" s="37">
        <f t="shared" si="3"/>
        <v>-42136477</v>
      </c>
      <c r="P38" s="37">
        <f t="shared" si="3"/>
        <v>-45287692</v>
      </c>
      <c r="Q38" s="37">
        <f t="shared" si="3"/>
        <v>95698643</v>
      </c>
      <c r="R38" s="37">
        <f t="shared" si="3"/>
        <v>8274474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120445647</v>
      </c>
      <c r="X38" s="37">
        <f t="shared" si="3"/>
        <v>-111248328</v>
      </c>
      <c r="Y38" s="37">
        <f t="shared" si="3"/>
        <v>231693975</v>
      </c>
      <c r="Z38" s="38">
        <f>+IF(X38&lt;&gt;0,+(Y38/X38)*100,0)</f>
        <v>-208.26737728588603</v>
      </c>
      <c r="AA38" s="39">
        <f>+AA17+AA27+AA36</f>
        <v>53329845</v>
      </c>
    </row>
    <row r="39" spans="1:27" ht="12.75">
      <c r="A39" s="26" t="s">
        <v>59</v>
      </c>
      <c r="B39" s="20"/>
      <c r="C39" s="35">
        <v>30500019</v>
      </c>
      <c r="D39" s="35"/>
      <c r="E39" s="36">
        <v>60000000</v>
      </c>
      <c r="F39" s="37">
        <v>25569000</v>
      </c>
      <c r="G39" s="37">
        <v>31075842</v>
      </c>
      <c r="H39" s="37">
        <v>128264122</v>
      </c>
      <c r="I39" s="37">
        <v>107354418</v>
      </c>
      <c r="J39" s="37">
        <v>31075842</v>
      </c>
      <c r="K39" s="37">
        <v>63223038</v>
      </c>
      <c r="L39" s="37">
        <v>46542261</v>
      </c>
      <c r="M39" s="37">
        <v>39181273</v>
      </c>
      <c r="N39" s="37">
        <v>63223038</v>
      </c>
      <c r="O39" s="37">
        <v>143247015</v>
      </c>
      <c r="P39" s="37">
        <v>101110538</v>
      </c>
      <c r="Q39" s="37">
        <v>55822846</v>
      </c>
      <c r="R39" s="37">
        <v>143247015</v>
      </c>
      <c r="S39" s="37"/>
      <c r="T39" s="37"/>
      <c r="U39" s="37"/>
      <c r="V39" s="37"/>
      <c r="W39" s="37">
        <v>31075842</v>
      </c>
      <c r="X39" s="37">
        <v>25569000</v>
      </c>
      <c r="Y39" s="37">
        <v>5506842</v>
      </c>
      <c r="Z39" s="38">
        <v>21.54</v>
      </c>
      <c r="AA39" s="39">
        <v>25569000</v>
      </c>
    </row>
    <row r="40" spans="1:27" ht="12.75">
      <c r="A40" s="45" t="s">
        <v>60</v>
      </c>
      <c r="B40" s="46"/>
      <c r="C40" s="47">
        <v>25568909</v>
      </c>
      <c r="D40" s="47"/>
      <c r="E40" s="48">
        <v>80000129</v>
      </c>
      <c r="F40" s="49">
        <v>78898845</v>
      </c>
      <c r="G40" s="49">
        <v>128264122</v>
      </c>
      <c r="H40" s="49">
        <v>107354418</v>
      </c>
      <c r="I40" s="49">
        <v>63223038</v>
      </c>
      <c r="J40" s="49">
        <v>63223038</v>
      </c>
      <c r="K40" s="49">
        <v>46542261</v>
      </c>
      <c r="L40" s="49">
        <v>39181273</v>
      </c>
      <c r="M40" s="49">
        <v>143247015</v>
      </c>
      <c r="N40" s="49">
        <v>143247015</v>
      </c>
      <c r="O40" s="49">
        <v>101110538</v>
      </c>
      <c r="P40" s="49">
        <v>55822846</v>
      </c>
      <c r="Q40" s="49">
        <v>151521489</v>
      </c>
      <c r="R40" s="49">
        <v>151521489</v>
      </c>
      <c r="S40" s="49"/>
      <c r="T40" s="49"/>
      <c r="U40" s="49"/>
      <c r="V40" s="49"/>
      <c r="W40" s="49">
        <v>151521489</v>
      </c>
      <c r="X40" s="49">
        <v>-85679328</v>
      </c>
      <c r="Y40" s="49">
        <v>237200817</v>
      </c>
      <c r="Z40" s="50">
        <v>-276.85</v>
      </c>
      <c r="AA40" s="51">
        <v>78898845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/>
      <c r="F6" s="23">
        <v>144918470</v>
      </c>
      <c r="G6" s="23">
        <v>12150730</v>
      </c>
      <c r="H6" s="23">
        <v>12341718</v>
      </c>
      <c r="I6" s="23">
        <v>12181225</v>
      </c>
      <c r="J6" s="23">
        <v>36673673</v>
      </c>
      <c r="K6" s="23">
        <v>12743324</v>
      </c>
      <c r="L6" s="23">
        <v>11943549</v>
      </c>
      <c r="M6" s="23">
        <v>12142832</v>
      </c>
      <c r="N6" s="23">
        <v>36829705</v>
      </c>
      <c r="O6" s="23">
        <v>11883990</v>
      </c>
      <c r="P6" s="23">
        <v>12452109</v>
      </c>
      <c r="Q6" s="23">
        <v>11865117</v>
      </c>
      <c r="R6" s="23">
        <v>36201216</v>
      </c>
      <c r="S6" s="23"/>
      <c r="T6" s="23"/>
      <c r="U6" s="23"/>
      <c r="V6" s="23"/>
      <c r="W6" s="23">
        <v>109704594</v>
      </c>
      <c r="X6" s="23">
        <v>102956363</v>
      </c>
      <c r="Y6" s="23">
        <v>6748231</v>
      </c>
      <c r="Z6" s="24">
        <v>6.55</v>
      </c>
      <c r="AA6" s="25">
        <v>144918470</v>
      </c>
    </row>
    <row r="7" spans="1:27" ht="12.75">
      <c r="A7" s="26" t="s">
        <v>34</v>
      </c>
      <c r="B7" s="20"/>
      <c r="C7" s="21"/>
      <c r="D7" s="21"/>
      <c r="E7" s="22"/>
      <c r="F7" s="23">
        <v>880662134</v>
      </c>
      <c r="G7" s="23">
        <v>95406551</v>
      </c>
      <c r="H7" s="23">
        <v>91700017</v>
      </c>
      <c r="I7" s="23">
        <v>88723706</v>
      </c>
      <c r="J7" s="23">
        <v>275830274</v>
      </c>
      <c r="K7" s="23">
        <v>73091443</v>
      </c>
      <c r="L7" s="23">
        <v>74117951</v>
      </c>
      <c r="M7" s="23">
        <v>71696003</v>
      </c>
      <c r="N7" s="23">
        <v>218905397</v>
      </c>
      <c r="O7" s="23">
        <v>70238230</v>
      </c>
      <c r="P7" s="23">
        <v>72317978</v>
      </c>
      <c r="Q7" s="23">
        <v>69859620</v>
      </c>
      <c r="R7" s="23">
        <v>212415828</v>
      </c>
      <c r="S7" s="23"/>
      <c r="T7" s="23"/>
      <c r="U7" s="23"/>
      <c r="V7" s="23"/>
      <c r="W7" s="23">
        <v>707151499</v>
      </c>
      <c r="X7" s="23">
        <v>670281282</v>
      </c>
      <c r="Y7" s="23">
        <v>36870217</v>
      </c>
      <c r="Z7" s="24">
        <v>5.5</v>
      </c>
      <c r="AA7" s="25">
        <v>880662134</v>
      </c>
    </row>
    <row r="8" spans="1:27" ht="12.75">
      <c r="A8" s="26" t="s">
        <v>35</v>
      </c>
      <c r="B8" s="20"/>
      <c r="C8" s="21"/>
      <c r="D8" s="21"/>
      <c r="E8" s="22"/>
      <c r="F8" s="23">
        <v>62004665</v>
      </c>
      <c r="G8" s="23">
        <v>3118373</v>
      </c>
      <c r="H8" s="23">
        <v>17478339</v>
      </c>
      <c r="I8" s="23">
        <v>6000330</v>
      </c>
      <c r="J8" s="23">
        <v>26597042</v>
      </c>
      <c r="K8" s="23">
        <v>6108295</v>
      </c>
      <c r="L8" s="23">
        <v>6425671</v>
      </c>
      <c r="M8" s="23">
        <v>19286997</v>
      </c>
      <c r="N8" s="23">
        <v>31820963</v>
      </c>
      <c r="O8" s="23">
        <v>15321852</v>
      </c>
      <c r="P8" s="23">
        <v>16632203</v>
      </c>
      <c r="Q8" s="23">
        <v>14474254</v>
      </c>
      <c r="R8" s="23">
        <v>46428309</v>
      </c>
      <c r="S8" s="23"/>
      <c r="T8" s="23"/>
      <c r="U8" s="23"/>
      <c r="V8" s="23"/>
      <c r="W8" s="23">
        <v>104846314</v>
      </c>
      <c r="X8" s="23">
        <v>45887915</v>
      </c>
      <c r="Y8" s="23">
        <v>58958399</v>
      </c>
      <c r="Z8" s="24">
        <v>128.48</v>
      </c>
      <c r="AA8" s="25">
        <v>62004665</v>
      </c>
    </row>
    <row r="9" spans="1:27" ht="12.75">
      <c r="A9" s="26" t="s">
        <v>36</v>
      </c>
      <c r="B9" s="20"/>
      <c r="C9" s="21"/>
      <c r="D9" s="21"/>
      <c r="E9" s="22"/>
      <c r="F9" s="23">
        <v>199378000</v>
      </c>
      <c r="G9" s="23">
        <v>40187379</v>
      </c>
      <c r="H9" s="23">
        <v>7848822</v>
      </c>
      <c r="I9" s="23">
        <v>4625818</v>
      </c>
      <c r="J9" s="23">
        <v>52662019</v>
      </c>
      <c r="K9" s="23">
        <v>72053908</v>
      </c>
      <c r="L9" s="23">
        <v>12165305</v>
      </c>
      <c r="M9" s="23">
        <v>77318041</v>
      </c>
      <c r="N9" s="23">
        <v>161537254</v>
      </c>
      <c r="O9" s="23"/>
      <c r="P9" s="23"/>
      <c r="Q9" s="23">
        <v>52973972</v>
      </c>
      <c r="R9" s="23">
        <v>52973972</v>
      </c>
      <c r="S9" s="23"/>
      <c r="T9" s="23"/>
      <c r="U9" s="23"/>
      <c r="V9" s="23"/>
      <c r="W9" s="23">
        <v>267173245</v>
      </c>
      <c r="X9" s="23">
        <v>199377831</v>
      </c>
      <c r="Y9" s="23">
        <v>67795414</v>
      </c>
      <c r="Z9" s="24">
        <v>34</v>
      </c>
      <c r="AA9" s="25">
        <v>199378000</v>
      </c>
    </row>
    <row r="10" spans="1:27" ht="12.75">
      <c r="A10" s="26" t="s">
        <v>37</v>
      </c>
      <c r="B10" s="20"/>
      <c r="C10" s="21"/>
      <c r="D10" s="21"/>
      <c r="E10" s="22"/>
      <c r="F10" s="23">
        <v>64910792</v>
      </c>
      <c r="G10" s="23">
        <v>4602567</v>
      </c>
      <c r="H10" s="23">
        <v>444745</v>
      </c>
      <c r="I10" s="23">
        <v>8193357</v>
      </c>
      <c r="J10" s="23">
        <v>13240669</v>
      </c>
      <c r="K10" s="23">
        <v>37944000</v>
      </c>
      <c r="L10" s="23">
        <v>2060000</v>
      </c>
      <c r="M10" s="23">
        <v>20059000</v>
      </c>
      <c r="N10" s="23">
        <v>60063000</v>
      </c>
      <c r="O10" s="23"/>
      <c r="P10" s="23"/>
      <c r="Q10" s="23">
        <v>34591000</v>
      </c>
      <c r="R10" s="23">
        <v>34591000</v>
      </c>
      <c r="S10" s="23"/>
      <c r="T10" s="23"/>
      <c r="U10" s="23"/>
      <c r="V10" s="23"/>
      <c r="W10" s="23">
        <v>107894669</v>
      </c>
      <c r="X10" s="23">
        <v>64911000</v>
      </c>
      <c r="Y10" s="23">
        <v>42983669</v>
      </c>
      <c r="Z10" s="24">
        <v>66.22</v>
      </c>
      <c r="AA10" s="25">
        <v>64910792</v>
      </c>
    </row>
    <row r="11" spans="1:27" ht="12.75">
      <c r="A11" s="26" t="s">
        <v>38</v>
      </c>
      <c r="B11" s="20"/>
      <c r="C11" s="21"/>
      <c r="D11" s="21"/>
      <c r="E11" s="22"/>
      <c r="F11" s="23">
        <v>23500000</v>
      </c>
      <c r="G11" s="23">
        <v>2305165</v>
      </c>
      <c r="H11" s="23">
        <v>2700311</v>
      </c>
      <c r="I11" s="23">
        <v>996337</v>
      </c>
      <c r="J11" s="23">
        <v>6001813</v>
      </c>
      <c r="K11" s="23">
        <v>1475528</v>
      </c>
      <c r="L11" s="23">
        <v>1134205</v>
      </c>
      <c r="M11" s="23">
        <v>3313673</v>
      </c>
      <c r="N11" s="23">
        <v>5923406</v>
      </c>
      <c r="O11" s="23">
        <v>1576868</v>
      </c>
      <c r="P11" s="23">
        <v>1592216</v>
      </c>
      <c r="Q11" s="23">
        <v>1573552</v>
      </c>
      <c r="R11" s="23">
        <v>4742636</v>
      </c>
      <c r="S11" s="23"/>
      <c r="T11" s="23"/>
      <c r="U11" s="23"/>
      <c r="V11" s="23"/>
      <c r="W11" s="23">
        <v>16667855</v>
      </c>
      <c r="X11" s="23">
        <v>16397655</v>
      </c>
      <c r="Y11" s="23">
        <v>270200</v>
      </c>
      <c r="Z11" s="24">
        <v>1.65</v>
      </c>
      <c r="AA11" s="25">
        <v>23500000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/>
      <c r="F14" s="23">
        <v>-539486000</v>
      </c>
      <c r="G14" s="23">
        <v>-110416344</v>
      </c>
      <c r="H14" s="23">
        <v>-155499811</v>
      </c>
      <c r="I14" s="23">
        <v>-99480157</v>
      </c>
      <c r="J14" s="23">
        <v>-365396312</v>
      </c>
      <c r="K14" s="23">
        <v>-118073386</v>
      </c>
      <c r="L14" s="23">
        <v>-140923571</v>
      </c>
      <c r="M14" s="23">
        <v>-105159270</v>
      </c>
      <c r="N14" s="23">
        <v>-364156227</v>
      </c>
      <c r="O14" s="23">
        <v>-131805562</v>
      </c>
      <c r="P14" s="23">
        <v>-90418286</v>
      </c>
      <c r="Q14" s="23">
        <v>-96800235</v>
      </c>
      <c r="R14" s="23">
        <v>-319024083</v>
      </c>
      <c r="S14" s="23"/>
      <c r="T14" s="23"/>
      <c r="U14" s="23"/>
      <c r="V14" s="23"/>
      <c r="W14" s="23">
        <v>-1048576622</v>
      </c>
      <c r="X14" s="23">
        <v>-404463558</v>
      </c>
      <c r="Y14" s="23">
        <v>-644113064</v>
      </c>
      <c r="Z14" s="24">
        <v>159.25</v>
      </c>
      <c r="AA14" s="25">
        <v>-539486000</v>
      </c>
    </row>
    <row r="15" spans="1:27" ht="12.75">
      <c r="A15" s="26" t="s">
        <v>42</v>
      </c>
      <c r="B15" s="20"/>
      <c r="C15" s="21"/>
      <c r="D15" s="21"/>
      <c r="E15" s="22"/>
      <c r="F15" s="23">
        <v>-480151000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-325715225</v>
      </c>
      <c r="Y15" s="23">
        <v>325715225</v>
      </c>
      <c r="Z15" s="24">
        <v>-100</v>
      </c>
      <c r="AA15" s="25">
        <v>-480151000</v>
      </c>
    </row>
    <row r="16" spans="1:27" ht="12.75">
      <c r="A16" s="26" t="s">
        <v>43</v>
      </c>
      <c r="B16" s="20"/>
      <c r="C16" s="21"/>
      <c r="D16" s="21"/>
      <c r="E16" s="22"/>
      <c r="F16" s="23">
        <v>-295754000</v>
      </c>
      <c r="G16" s="23"/>
      <c r="H16" s="23">
        <v>-194971</v>
      </c>
      <c r="I16" s="23">
        <v>-230977</v>
      </c>
      <c r="J16" s="23">
        <v>-425948</v>
      </c>
      <c r="K16" s="23">
        <v>-277830</v>
      </c>
      <c r="L16" s="23">
        <v>-447124</v>
      </c>
      <c r="M16" s="23">
        <v>-400578</v>
      </c>
      <c r="N16" s="23">
        <v>-1125532</v>
      </c>
      <c r="O16" s="23"/>
      <c r="P16" s="23">
        <v>-7225975</v>
      </c>
      <c r="Q16" s="23">
        <v>-2748569</v>
      </c>
      <c r="R16" s="23">
        <v>-9974544</v>
      </c>
      <c r="S16" s="23"/>
      <c r="T16" s="23"/>
      <c r="U16" s="23"/>
      <c r="V16" s="23"/>
      <c r="W16" s="23">
        <v>-11526024</v>
      </c>
      <c r="X16" s="23">
        <v>-246836843</v>
      </c>
      <c r="Y16" s="23">
        <v>235310819</v>
      </c>
      <c r="Z16" s="24">
        <v>-95.33</v>
      </c>
      <c r="AA16" s="25">
        <v>-295754000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0</v>
      </c>
      <c r="F17" s="31">
        <f t="shared" si="0"/>
        <v>59983061</v>
      </c>
      <c r="G17" s="31">
        <f t="shared" si="0"/>
        <v>47354421</v>
      </c>
      <c r="H17" s="31">
        <f t="shared" si="0"/>
        <v>-23180830</v>
      </c>
      <c r="I17" s="31">
        <f t="shared" si="0"/>
        <v>21009639</v>
      </c>
      <c r="J17" s="31">
        <f t="shared" si="0"/>
        <v>45183230</v>
      </c>
      <c r="K17" s="31">
        <f t="shared" si="0"/>
        <v>85065282</v>
      </c>
      <c r="L17" s="31">
        <f t="shared" si="0"/>
        <v>-33524014</v>
      </c>
      <c r="M17" s="31">
        <f t="shared" si="0"/>
        <v>98256698</v>
      </c>
      <c r="N17" s="31">
        <f t="shared" si="0"/>
        <v>149797966</v>
      </c>
      <c r="O17" s="31">
        <f t="shared" si="0"/>
        <v>-32784622</v>
      </c>
      <c r="P17" s="31">
        <f t="shared" si="0"/>
        <v>5350245</v>
      </c>
      <c r="Q17" s="31">
        <f t="shared" si="0"/>
        <v>85788711</v>
      </c>
      <c r="R17" s="31">
        <f t="shared" si="0"/>
        <v>58354334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253335530</v>
      </c>
      <c r="X17" s="31">
        <f t="shared" si="0"/>
        <v>122796420</v>
      </c>
      <c r="Y17" s="31">
        <f t="shared" si="0"/>
        <v>130539110</v>
      </c>
      <c r="Z17" s="32">
        <f>+IF(X17&lt;&gt;0,+(Y17/X17)*100,0)</f>
        <v>106.30530596901767</v>
      </c>
      <c r="AA17" s="33">
        <f>SUM(AA6:AA16)</f>
        <v>59983061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>
        <v>873000</v>
      </c>
      <c r="M22" s="40">
        <v>128000</v>
      </c>
      <c r="N22" s="23">
        <v>1001000</v>
      </c>
      <c r="O22" s="23"/>
      <c r="P22" s="23"/>
      <c r="Q22" s="23"/>
      <c r="R22" s="23"/>
      <c r="S22" s="23"/>
      <c r="T22" s="40"/>
      <c r="U22" s="23"/>
      <c r="V22" s="23"/>
      <c r="W22" s="23">
        <v>1001000</v>
      </c>
      <c r="X22" s="23">
        <v>5582674</v>
      </c>
      <c r="Y22" s="23">
        <v>-4581674</v>
      </c>
      <c r="Z22" s="24">
        <v>-82.07</v>
      </c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>
        <v>1343</v>
      </c>
      <c r="H23" s="40">
        <v>116</v>
      </c>
      <c r="I23" s="40">
        <v>-1468</v>
      </c>
      <c r="J23" s="23">
        <v>-9</v>
      </c>
      <c r="K23" s="40">
        <v>-1171</v>
      </c>
      <c r="L23" s="40"/>
      <c r="M23" s="23"/>
      <c r="N23" s="40">
        <v>-1171</v>
      </c>
      <c r="O23" s="40"/>
      <c r="P23" s="40"/>
      <c r="Q23" s="23"/>
      <c r="R23" s="40"/>
      <c r="S23" s="40"/>
      <c r="T23" s="23"/>
      <c r="U23" s="40"/>
      <c r="V23" s="40"/>
      <c r="W23" s="40">
        <v>-1180</v>
      </c>
      <c r="X23" s="23">
        <v>10069</v>
      </c>
      <c r="Y23" s="40">
        <v>-11249</v>
      </c>
      <c r="Z23" s="41">
        <v>-111.72</v>
      </c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/>
      <c r="F26" s="23">
        <v>-294040000</v>
      </c>
      <c r="G26" s="23">
        <v>-15393791</v>
      </c>
      <c r="H26" s="23">
        <v>-14070746</v>
      </c>
      <c r="I26" s="23">
        <v>-16729814</v>
      </c>
      <c r="J26" s="23">
        <v>-46194351</v>
      </c>
      <c r="K26" s="23">
        <v>-11165893</v>
      </c>
      <c r="L26" s="23">
        <v>-28111688</v>
      </c>
      <c r="M26" s="23">
        <v>-25987753</v>
      </c>
      <c r="N26" s="23">
        <v>-65265334</v>
      </c>
      <c r="O26" s="23">
        <v>-12140455</v>
      </c>
      <c r="P26" s="23">
        <v>-21148324</v>
      </c>
      <c r="Q26" s="23">
        <v>-18463557</v>
      </c>
      <c r="R26" s="23">
        <v>-51752336</v>
      </c>
      <c r="S26" s="23"/>
      <c r="T26" s="23"/>
      <c r="U26" s="23"/>
      <c r="V26" s="23"/>
      <c r="W26" s="23">
        <v>-163212021</v>
      </c>
      <c r="X26" s="23">
        <v>-152393918</v>
      </c>
      <c r="Y26" s="23">
        <v>-10818103</v>
      </c>
      <c r="Z26" s="24">
        <v>7.1</v>
      </c>
      <c r="AA26" s="25">
        <v>-294040000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0</v>
      </c>
      <c r="F27" s="31">
        <f t="shared" si="1"/>
        <v>-294040000</v>
      </c>
      <c r="G27" s="31">
        <f t="shared" si="1"/>
        <v>-15392448</v>
      </c>
      <c r="H27" s="31">
        <f t="shared" si="1"/>
        <v>-14070630</v>
      </c>
      <c r="I27" s="31">
        <f t="shared" si="1"/>
        <v>-16731282</v>
      </c>
      <c r="J27" s="31">
        <f t="shared" si="1"/>
        <v>-46194360</v>
      </c>
      <c r="K27" s="31">
        <f t="shared" si="1"/>
        <v>-11167064</v>
      </c>
      <c r="L27" s="31">
        <f t="shared" si="1"/>
        <v>-27238688</v>
      </c>
      <c r="M27" s="31">
        <f t="shared" si="1"/>
        <v>-25859753</v>
      </c>
      <c r="N27" s="31">
        <f t="shared" si="1"/>
        <v>-64265505</v>
      </c>
      <c r="O27" s="31">
        <f t="shared" si="1"/>
        <v>-12140455</v>
      </c>
      <c r="P27" s="31">
        <f t="shared" si="1"/>
        <v>-21148324</v>
      </c>
      <c r="Q27" s="31">
        <f t="shared" si="1"/>
        <v>-18463557</v>
      </c>
      <c r="R27" s="31">
        <f t="shared" si="1"/>
        <v>-51752336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-162212201</v>
      </c>
      <c r="X27" s="31">
        <f t="shared" si="1"/>
        <v>-146801175</v>
      </c>
      <c r="Y27" s="31">
        <f t="shared" si="1"/>
        <v>-15411026</v>
      </c>
      <c r="Z27" s="32">
        <f>+IF(X27&lt;&gt;0,+(Y27/X27)*100,0)</f>
        <v>10.4978900884138</v>
      </c>
      <c r="AA27" s="33">
        <f>SUM(AA21:AA26)</f>
        <v>-294040000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>
        <v>3000000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2404973</v>
      </c>
      <c r="Y33" s="23">
        <v>-2404973</v>
      </c>
      <c r="Z33" s="24">
        <v>-100</v>
      </c>
      <c r="AA33" s="25">
        <v>3000000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4"/>
      <c r="AA35" s="25"/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0</v>
      </c>
      <c r="F36" s="31">
        <f t="shared" si="2"/>
        <v>3000000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0</v>
      </c>
      <c r="X36" s="31">
        <f t="shared" si="2"/>
        <v>2404973</v>
      </c>
      <c r="Y36" s="31">
        <f t="shared" si="2"/>
        <v>-2404973</v>
      </c>
      <c r="Z36" s="32">
        <f>+IF(X36&lt;&gt;0,+(Y36/X36)*100,0)</f>
        <v>-100</v>
      </c>
      <c r="AA36" s="33">
        <f>SUM(AA31:AA35)</f>
        <v>3000000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0</v>
      </c>
      <c r="F38" s="37">
        <f t="shared" si="3"/>
        <v>-231056939</v>
      </c>
      <c r="G38" s="37">
        <f t="shared" si="3"/>
        <v>31961973</v>
      </c>
      <c r="H38" s="37">
        <f t="shared" si="3"/>
        <v>-37251460</v>
      </c>
      <c r="I38" s="37">
        <f t="shared" si="3"/>
        <v>4278357</v>
      </c>
      <c r="J38" s="37">
        <f t="shared" si="3"/>
        <v>-1011130</v>
      </c>
      <c r="K38" s="37">
        <f t="shared" si="3"/>
        <v>73898218</v>
      </c>
      <c r="L38" s="37">
        <f t="shared" si="3"/>
        <v>-60762702</v>
      </c>
      <c r="M38" s="37">
        <f t="shared" si="3"/>
        <v>72396945</v>
      </c>
      <c r="N38" s="37">
        <f t="shared" si="3"/>
        <v>85532461</v>
      </c>
      <c r="O38" s="37">
        <f t="shared" si="3"/>
        <v>-44925077</v>
      </c>
      <c r="P38" s="37">
        <f t="shared" si="3"/>
        <v>-15798079</v>
      </c>
      <c r="Q38" s="37">
        <f t="shared" si="3"/>
        <v>67325154</v>
      </c>
      <c r="R38" s="37">
        <f t="shared" si="3"/>
        <v>6601998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91123329</v>
      </c>
      <c r="X38" s="37">
        <f t="shared" si="3"/>
        <v>-21599782</v>
      </c>
      <c r="Y38" s="37">
        <f t="shared" si="3"/>
        <v>112723111</v>
      </c>
      <c r="Z38" s="38">
        <f>+IF(X38&lt;&gt;0,+(Y38/X38)*100,0)</f>
        <v>-521.8715216662835</v>
      </c>
      <c r="AA38" s="39">
        <f>+AA17+AA27+AA36</f>
        <v>-231056939</v>
      </c>
    </row>
    <row r="39" spans="1:27" ht="12.75">
      <c r="A39" s="26" t="s">
        <v>59</v>
      </c>
      <c r="B39" s="20"/>
      <c r="C39" s="35"/>
      <c r="D39" s="35"/>
      <c r="E39" s="36"/>
      <c r="F39" s="37">
        <v>156624000</v>
      </c>
      <c r="G39" s="37">
        <v>174321662</v>
      </c>
      <c r="H39" s="37">
        <v>206283635</v>
      </c>
      <c r="I39" s="37">
        <v>169032175</v>
      </c>
      <c r="J39" s="37">
        <v>174321662</v>
      </c>
      <c r="K39" s="37">
        <v>173310532</v>
      </c>
      <c r="L39" s="37">
        <v>247208750</v>
      </c>
      <c r="M39" s="37">
        <v>186446048</v>
      </c>
      <c r="N39" s="37">
        <v>173310532</v>
      </c>
      <c r="O39" s="37">
        <v>258842993</v>
      </c>
      <c r="P39" s="37">
        <v>213917916</v>
      </c>
      <c r="Q39" s="37">
        <v>198119837</v>
      </c>
      <c r="R39" s="37">
        <v>258842993</v>
      </c>
      <c r="S39" s="37"/>
      <c r="T39" s="37"/>
      <c r="U39" s="37"/>
      <c r="V39" s="37"/>
      <c r="W39" s="37">
        <v>174321662</v>
      </c>
      <c r="X39" s="37">
        <v>156624000</v>
      </c>
      <c r="Y39" s="37">
        <v>17697662</v>
      </c>
      <c r="Z39" s="38">
        <v>11.3</v>
      </c>
      <c r="AA39" s="39">
        <v>156624000</v>
      </c>
    </row>
    <row r="40" spans="1:27" ht="12.75">
      <c r="A40" s="45" t="s">
        <v>60</v>
      </c>
      <c r="B40" s="46"/>
      <c r="C40" s="47"/>
      <c r="D40" s="47"/>
      <c r="E40" s="48"/>
      <c r="F40" s="49">
        <v>-74432939</v>
      </c>
      <c r="G40" s="49">
        <v>206283635</v>
      </c>
      <c r="H40" s="49">
        <v>169032175</v>
      </c>
      <c r="I40" s="49">
        <v>173310532</v>
      </c>
      <c r="J40" s="49">
        <v>173310532</v>
      </c>
      <c r="K40" s="49">
        <v>247208750</v>
      </c>
      <c r="L40" s="49">
        <v>186446048</v>
      </c>
      <c r="M40" s="49">
        <v>258842993</v>
      </c>
      <c r="N40" s="49">
        <v>258842993</v>
      </c>
      <c r="O40" s="49">
        <v>213917916</v>
      </c>
      <c r="P40" s="49">
        <v>198119837</v>
      </c>
      <c r="Q40" s="49">
        <v>265444991</v>
      </c>
      <c r="R40" s="49">
        <v>265444991</v>
      </c>
      <c r="S40" s="49"/>
      <c r="T40" s="49"/>
      <c r="U40" s="49"/>
      <c r="V40" s="49"/>
      <c r="W40" s="49">
        <v>265444991</v>
      </c>
      <c r="X40" s="49">
        <v>135024218</v>
      </c>
      <c r="Y40" s="49">
        <v>130420773</v>
      </c>
      <c r="Z40" s="50">
        <v>96.59</v>
      </c>
      <c r="AA40" s="51">
        <v>-74432939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210661294</v>
      </c>
      <c r="D6" s="21"/>
      <c r="E6" s="22">
        <v>217844713</v>
      </c>
      <c r="F6" s="23">
        <v>217844711</v>
      </c>
      <c r="G6" s="23">
        <v>89250980</v>
      </c>
      <c r="H6" s="23">
        <v>5204428</v>
      </c>
      <c r="I6" s="23">
        <v>28958868</v>
      </c>
      <c r="J6" s="23">
        <v>123414276</v>
      </c>
      <c r="K6" s="23">
        <v>27231578</v>
      </c>
      <c r="L6" s="23">
        <v>20354512</v>
      </c>
      <c r="M6" s="23">
        <v>17295443</v>
      </c>
      <c r="N6" s="23">
        <v>64881533</v>
      </c>
      <c r="O6" s="23">
        <v>8639997</v>
      </c>
      <c r="P6" s="23">
        <v>3446469</v>
      </c>
      <c r="Q6" s="23">
        <v>6759181</v>
      </c>
      <c r="R6" s="23">
        <v>18845647</v>
      </c>
      <c r="S6" s="23"/>
      <c r="T6" s="23"/>
      <c r="U6" s="23"/>
      <c r="V6" s="23"/>
      <c r="W6" s="23">
        <v>207141456</v>
      </c>
      <c r="X6" s="23">
        <v>205299368</v>
      </c>
      <c r="Y6" s="23">
        <v>1842088</v>
      </c>
      <c r="Z6" s="24">
        <v>0.9</v>
      </c>
      <c r="AA6" s="25">
        <v>217844711</v>
      </c>
    </row>
    <row r="7" spans="1:27" ht="12.75">
      <c r="A7" s="26" t="s">
        <v>34</v>
      </c>
      <c r="B7" s="20"/>
      <c r="C7" s="21">
        <v>1172244903</v>
      </c>
      <c r="D7" s="21"/>
      <c r="E7" s="22">
        <v>1359582271</v>
      </c>
      <c r="F7" s="23">
        <v>1359582273</v>
      </c>
      <c r="G7" s="23">
        <v>165119428</v>
      </c>
      <c r="H7" s="23">
        <v>98635761</v>
      </c>
      <c r="I7" s="23">
        <v>135299727</v>
      </c>
      <c r="J7" s="23">
        <v>399054916</v>
      </c>
      <c r="K7" s="23">
        <v>119113780</v>
      </c>
      <c r="L7" s="23">
        <v>110035658</v>
      </c>
      <c r="M7" s="23">
        <v>112067204</v>
      </c>
      <c r="N7" s="23">
        <v>341216642</v>
      </c>
      <c r="O7" s="23">
        <v>107784710</v>
      </c>
      <c r="P7" s="23">
        <v>106210173</v>
      </c>
      <c r="Q7" s="23">
        <v>106090055</v>
      </c>
      <c r="R7" s="23">
        <v>320084938</v>
      </c>
      <c r="S7" s="23"/>
      <c r="T7" s="23"/>
      <c r="U7" s="23"/>
      <c r="V7" s="23"/>
      <c r="W7" s="23">
        <v>1060356496</v>
      </c>
      <c r="X7" s="23">
        <v>1052666670</v>
      </c>
      <c r="Y7" s="23">
        <v>7689826</v>
      </c>
      <c r="Z7" s="24">
        <v>0.73</v>
      </c>
      <c r="AA7" s="25">
        <v>1359582273</v>
      </c>
    </row>
    <row r="8" spans="1:27" ht="12.75">
      <c r="A8" s="26" t="s">
        <v>35</v>
      </c>
      <c r="B8" s="20"/>
      <c r="C8" s="21">
        <v>95923092</v>
      </c>
      <c r="D8" s="21"/>
      <c r="E8" s="22">
        <v>70577191</v>
      </c>
      <c r="F8" s="23">
        <v>94474779</v>
      </c>
      <c r="G8" s="23">
        <v>4383907</v>
      </c>
      <c r="H8" s="23">
        <v>5047295</v>
      </c>
      <c r="I8" s="23">
        <v>5867337</v>
      </c>
      <c r="J8" s="23">
        <v>15298539</v>
      </c>
      <c r="K8" s="23">
        <v>5604312</v>
      </c>
      <c r="L8" s="23">
        <v>6007901</v>
      </c>
      <c r="M8" s="23">
        <v>6181923</v>
      </c>
      <c r="N8" s="23">
        <v>17794136</v>
      </c>
      <c r="O8" s="23">
        <v>43732729</v>
      </c>
      <c r="P8" s="23">
        <v>6305852</v>
      </c>
      <c r="Q8" s="23">
        <v>5934016</v>
      </c>
      <c r="R8" s="23">
        <v>55972597</v>
      </c>
      <c r="S8" s="23"/>
      <c r="T8" s="23"/>
      <c r="U8" s="23"/>
      <c r="V8" s="23"/>
      <c r="W8" s="23">
        <v>89065272</v>
      </c>
      <c r="X8" s="23">
        <v>83885154</v>
      </c>
      <c r="Y8" s="23">
        <v>5180118</v>
      </c>
      <c r="Z8" s="24">
        <v>6.18</v>
      </c>
      <c r="AA8" s="25">
        <v>94474779</v>
      </c>
    </row>
    <row r="9" spans="1:27" ht="12.75">
      <c r="A9" s="26" t="s">
        <v>36</v>
      </c>
      <c r="B9" s="20"/>
      <c r="C9" s="21">
        <v>130948400</v>
      </c>
      <c r="D9" s="21"/>
      <c r="E9" s="22">
        <v>182601419</v>
      </c>
      <c r="F9" s="23">
        <v>168161419</v>
      </c>
      <c r="G9" s="23">
        <v>49689000</v>
      </c>
      <c r="H9" s="23">
        <v>4322215</v>
      </c>
      <c r="I9" s="23">
        <v>232581</v>
      </c>
      <c r="J9" s="23">
        <v>54243796</v>
      </c>
      <c r="K9" s="23">
        <v>1304350</v>
      </c>
      <c r="L9" s="23">
        <v>10341838</v>
      </c>
      <c r="M9" s="23">
        <v>2689000</v>
      </c>
      <c r="N9" s="23">
        <v>14335188</v>
      </c>
      <c r="O9" s="23">
        <v>35413000</v>
      </c>
      <c r="P9" s="23">
        <v>3906000</v>
      </c>
      <c r="Q9" s="23">
        <v>33046425</v>
      </c>
      <c r="R9" s="23">
        <v>72365425</v>
      </c>
      <c r="S9" s="23"/>
      <c r="T9" s="23"/>
      <c r="U9" s="23"/>
      <c r="V9" s="23"/>
      <c r="W9" s="23">
        <v>140944409</v>
      </c>
      <c r="X9" s="23">
        <v>129659758</v>
      </c>
      <c r="Y9" s="23">
        <v>11284651</v>
      </c>
      <c r="Z9" s="24">
        <v>8.7</v>
      </c>
      <c r="AA9" s="25">
        <v>168161419</v>
      </c>
    </row>
    <row r="10" spans="1:27" ht="12.75">
      <c r="A10" s="26" t="s">
        <v>37</v>
      </c>
      <c r="B10" s="20"/>
      <c r="C10" s="21">
        <v>-327052334</v>
      </c>
      <c r="D10" s="21"/>
      <c r="E10" s="22">
        <v>57546081</v>
      </c>
      <c r="F10" s="23">
        <v>58809081</v>
      </c>
      <c r="G10" s="23">
        <v>5600000</v>
      </c>
      <c r="H10" s="23"/>
      <c r="I10" s="23">
        <v>4593776</v>
      </c>
      <c r="J10" s="23">
        <v>10193776</v>
      </c>
      <c r="K10" s="23"/>
      <c r="L10" s="23"/>
      <c r="M10" s="23"/>
      <c r="N10" s="23"/>
      <c r="O10" s="23">
        <v>3000000</v>
      </c>
      <c r="P10" s="23">
        <v>21259000</v>
      </c>
      <c r="Q10" s="23">
        <v>7187082</v>
      </c>
      <c r="R10" s="23">
        <v>31446082</v>
      </c>
      <c r="S10" s="23"/>
      <c r="T10" s="23"/>
      <c r="U10" s="23"/>
      <c r="V10" s="23"/>
      <c r="W10" s="23">
        <v>41639858</v>
      </c>
      <c r="X10" s="23">
        <v>31439898</v>
      </c>
      <c r="Y10" s="23">
        <v>10199960</v>
      </c>
      <c r="Z10" s="24">
        <v>32.44</v>
      </c>
      <c r="AA10" s="25">
        <v>58809081</v>
      </c>
    </row>
    <row r="11" spans="1:27" ht="12.75">
      <c r="A11" s="26" t="s">
        <v>38</v>
      </c>
      <c r="B11" s="20"/>
      <c r="C11" s="21">
        <v>30398888</v>
      </c>
      <c r="D11" s="21"/>
      <c r="E11" s="22">
        <v>27063571</v>
      </c>
      <c r="F11" s="23">
        <v>31063570</v>
      </c>
      <c r="G11" s="23">
        <v>2754964</v>
      </c>
      <c r="H11" s="23">
        <v>3964651</v>
      </c>
      <c r="I11" s="23">
        <v>3501605</v>
      </c>
      <c r="J11" s="23">
        <v>10221220</v>
      </c>
      <c r="K11" s="23">
        <v>3264832</v>
      </c>
      <c r="L11" s="23">
        <v>3206576</v>
      </c>
      <c r="M11" s="23">
        <v>1526101</v>
      </c>
      <c r="N11" s="23">
        <v>7997509</v>
      </c>
      <c r="O11" s="23">
        <v>4602031</v>
      </c>
      <c r="P11" s="23">
        <v>2693094</v>
      </c>
      <c r="Q11" s="23">
        <v>2811936</v>
      </c>
      <c r="R11" s="23">
        <v>10107061</v>
      </c>
      <c r="S11" s="23"/>
      <c r="T11" s="23"/>
      <c r="U11" s="23"/>
      <c r="V11" s="23"/>
      <c r="W11" s="23">
        <v>28325790</v>
      </c>
      <c r="X11" s="23">
        <v>26117884</v>
      </c>
      <c r="Y11" s="23">
        <v>2207906</v>
      </c>
      <c r="Z11" s="24">
        <v>8.45</v>
      </c>
      <c r="AA11" s="25">
        <v>31063570</v>
      </c>
    </row>
    <row r="12" spans="1:27" ht="12.75">
      <c r="A12" s="26" t="s">
        <v>39</v>
      </c>
      <c r="B12" s="20"/>
      <c r="C12" s="21">
        <v>15120</v>
      </c>
      <c r="D12" s="21"/>
      <c r="E12" s="22">
        <v>15120</v>
      </c>
      <c r="F12" s="23">
        <v>15120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6048</v>
      </c>
      <c r="Y12" s="23">
        <v>-6048</v>
      </c>
      <c r="Z12" s="24">
        <v>-100</v>
      </c>
      <c r="AA12" s="25">
        <v>15120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-1410004285</v>
      </c>
      <c r="D14" s="21"/>
      <c r="E14" s="22">
        <v>-1583699970</v>
      </c>
      <c r="F14" s="23">
        <v>-1569166189</v>
      </c>
      <c r="G14" s="23">
        <v>-70798465</v>
      </c>
      <c r="H14" s="23">
        <v>-143004603</v>
      </c>
      <c r="I14" s="23">
        <v>-147204013</v>
      </c>
      <c r="J14" s="23">
        <v>-361007081</v>
      </c>
      <c r="K14" s="23">
        <v>-112841216</v>
      </c>
      <c r="L14" s="23">
        <v>-143975289</v>
      </c>
      <c r="M14" s="23">
        <v>-123751320</v>
      </c>
      <c r="N14" s="23">
        <v>-380567825</v>
      </c>
      <c r="O14" s="23">
        <v>-69125535</v>
      </c>
      <c r="P14" s="23">
        <v>-67083575</v>
      </c>
      <c r="Q14" s="23">
        <v>-98435907</v>
      </c>
      <c r="R14" s="23">
        <v>-234645017</v>
      </c>
      <c r="S14" s="23"/>
      <c r="T14" s="23"/>
      <c r="U14" s="23"/>
      <c r="V14" s="23"/>
      <c r="W14" s="23">
        <v>-976219923</v>
      </c>
      <c r="X14" s="23">
        <v>-1140117808</v>
      </c>
      <c r="Y14" s="23">
        <v>163897885</v>
      </c>
      <c r="Z14" s="24">
        <v>-14.38</v>
      </c>
      <c r="AA14" s="25">
        <v>-1569166189</v>
      </c>
    </row>
    <row r="15" spans="1:27" ht="12.75">
      <c r="A15" s="26" t="s">
        <v>42</v>
      </c>
      <c r="B15" s="20"/>
      <c r="C15" s="21">
        <v>-76579560</v>
      </c>
      <c r="D15" s="21"/>
      <c r="E15" s="22">
        <v>-89108928</v>
      </c>
      <c r="F15" s="23">
        <v>-95728688</v>
      </c>
      <c r="G15" s="23"/>
      <c r="H15" s="23"/>
      <c r="I15" s="23"/>
      <c r="J15" s="23"/>
      <c r="K15" s="23"/>
      <c r="L15" s="23"/>
      <c r="M15" s="23">
        <v>-46679716</v>
      </c>
      <c r="N15" s="23">
        <v>-46679716</v>
      </c>
      <c r="O15" s="23">
        <v>-43385113</v>
      </c>
      <c r="P15" s="23">
        <v>-47394077</v>
      </c>
      <c r="Q15" s="23"/>
      <c r="R15" s="23">
        <v>-90779190</v>
      </c>
      <c r="S15" s="23"/>
      <c r="T15" s="23"/>
      <c r="U15" s="23"/>
      <c r="V15" s="23"/>
      <c r="W15" s="23">
        <v>-137458906</v>
      </c>
      <c r="X15" s="23">
        <v>-46679716</v>
      </c>
      <c r="Y15" s="23">
        <v>-90779190</v>
      </c>
      <c r="Z15" s="24">
        <v>194.47</v>
      </c>
      <c r="AA15" s="25">
        <v>-95728688</v>
      </c>
    </row>
    <row r="16" spans="1:27" ht="12.75">
      <c r="A16" s="26" t="s">
        <v>43</v>
      </c>
      <c r="B16" s="20"/>
      <c r="C16" s="21"/>
      <c r="D16" s="21"/>
      <c r="E16" s="22">
        <v>-736170</v>
      </c>
      <c r="F16" s="23">
        <v>-736170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-294468</v>
      </c>
      <c r="Y16" s="23">
        <v>294468</v>
      </c>
      <c r="Z16" s="24">
        <v>-100</v>
      </c>
      <c r="AA16" s="25">
        <v>-736170</v>
      </c>
    </row>
    <row r="17" spans="1:27" ht="12.75">
      <c r="A17" s="27" t="s">
        <v>44</v>
      </c>
      <c r="B17" s="28"/>
      <c r="C17" s="29">
        <f aca="true" t="shared" si="0" ref="C17:Y17">SUM(C6:C16)</f>
        <v>-173444482</v>
      </c>
      <c r="D17" s="29">
        <f>SUM(D6:D16)</f>
        <v>0</v>
      </c>
      <c r="E17" s="30">
        <f t="shared" si="0"/>
        <v>241685298</v>
      </c>
      <c r="F17" s="31">
        <f t="shared" si="0"/>
        <v>264319906</v>
      </c>
      <c r="G17" s="31">
        <f t="shared" si="0"/>
        <v>245999814</v>
      </c>
      <c r="H17" s="31">
        <f t="shared" si="0"/>
        <v>-25830253</v>
      </c>
      <c r="I17" s="31">
        <f t="shared" si="0"/>
        <v>31249881</v>
      </c>
      <c r="J17" s="31">
        <f t="shared" si="0"/>
        <v>251419442</v>
      </c>
      <c r="K17" s="31">
        <f t="shared" si="0"/>
        <v>43677636</v>
      </c>
      <c r="L17" s="31">
        <f t="shared" si="0"/>
        <v>5971196</v>
      </c>
      <c r="M17" s="31">
        <f t="shared" si="0"/>
        <v>-30671365</v>
      </c>
      <c r="N17" s="31">
        <f t="shared" si="0"/>
        <v>18977467</v>
      </c>
      <c r="O17" s="31">
        <f t="shared" si="0"/>
        <v>90661819</v>
      </c>
      <c r="P17" s="31">
        <f t="shared" si="0"/>
        <v>29342936</v>
      </c>
      <c r="Q17" s="31">
        <f t="shared" si="0"/>
        <v>63392788</v>
      </c>
      <c r="R17" s="31">
        <f t="shared" si="0"/>
        <v>183397543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453794452</v>
      </c>
      <c r="X17" s="31">
        <f t="shared" si="0"/>
        <v>341982788</v>
      </c>
      <c r="Y17" s="31">
        <f t="shared" si="0"/>
        <v>111811664</v>
      </c>
      <c r="Z17" s="32">
        <f>+IF(X17&lt;&gt;0,+(Y17/X17)*100,0)</f>
        <v>32.695114468743384</v>
      </c>
      <c r="AA17" s="33">
        <f>SUM(AA6:AA16)</f>
        <v>264319906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73721766</v>
      </c>
      <c r="D21" s="21"/>
      <c r="E21" s="22">
        <v>250000</v>
      </c>
      <c r="F21" s="23">
        <v>250000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50000</v>
      </c>
      <c r="Y21" s="40">
        <v>-50000</v>
      </c>
      <c r="Z21" s="41">
        <v>-100</v>
      </c>
      <c r="AA21" s="42">
        <v>250000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521630</v>
      </c>
      <c r="D23" s="44"/>
      <c r="E23" s="22">
        <v>14000</v>
      </c>
      <c r="F23" s="23">
        <v>14000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2800</v>
      </c>
      <c r="Y23" s="40">
        <v>-2800</v>
      </c>
      <c r="Z23" s="41">
        <v>-100</v>
      </c>
      <c r="AA23" s="42">
        <v>14000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-574700209</v>
      </c>
      <c r="F26" s="23">
        <v>-709955890</v>
      </c>
      <c r="G26" s="23">
        <v>-762151</v>
      </c>
      <c r="H26" s="23">
        <v>-24003037</v>
      </c>
      <c r="I26" s="23">
        <v>-34458427</v>
      </c>
      <c r="J26" s="23">
        <v>-59223615</v>
      </c>
      <c r="K26" s="23">
        <v>-35091097</v>
      </c>
      <c r="L26" s="23">
        <v>-47254798</v>
      </c>
      <c r="M26" s="23">
        <v>-53081266</v>
      </c>
      <c r="N26" s="23">
        <v>-135427161</v>
      </c>
      <c r="O26" s="23">
        <v>-10337869</v>
      </c>
      <c r="P26" s="23">
        <v>-29570648</v>
      </c>
      <c r="Q26" s="23">
        <v>-49928938</v>
      </c>
      <c r="R26" s="23">
        <v>-89837455</v>
      </c>
      <c r="S26" s="23"/>
      <c r="T26" s="23"/>
      <c r="U26" s="23"/>
      <c r="V26" s="23"/>
      <c r="W26" s="23">
        <v>-284488231</v>
      </c>
      <c r="X26" s="23">
        <v>-406975543</v>
      </c>
      <c r="Y26" s="23">
        <v>122487312</v>
      </c>
      <c r="Z26" s="24">
        <v>-30.1</v>
      </c>
      <c r="AA26" s="25">
        <v>-709955890</v>
      </c>
    </row>
    <row r="27" spans="1:27" ht="12.75">
      <c r="A27" s="27" t="s">
        <v>51</v>
      </c>
      <c r="B27" s="28"/>
      <c r="C27" s="29">
        <f aca="true" t="shared" si="1" ref="C27:Y27">SUM(C21:C26)</f>
        <v>74243396</v>
      </c>
      <c r="D27" s="29">
        <f>SUM(D21:D26)</f>
        <v>0</v>
      </c>
      <c r="E27" s="30">
        <f t="shared" si="1"/>
        <v>-574436209</v>
      </c>
      <c r="F27" s="31">
        <f t="shared" si="1"/>
        <v>-709691890</v>
      </c>
      <c r="G27" s="31">
        <f t="shared" si="1"/>
        <v>-762151</v>
      </c>
      <c r="H27" s="31">
        <f t="shared" si="1"/>
        <v>-24003037</v>
      </c>
      <c r="I27" s="31">
        <f t="shared" si="1"/>
        <v>-34458427</v>
      </c>
      <c r="J27" s="31">
        <f t="shared" si="1"/>
        <v>-59223615</v>
      </c>
      <c r="K27" s="31">
        <f t="shared" si="1"/>
        <v>-35091097</v>
      </c>
      <c r="L27" s="31">
        <f t="shared" si="1"/>
        <v>-47254798</v>
      </c>
      <c r="M27" s="31">
        <f t="shared" si="1"/>
        <v>-53081266</v>
      </c>
      <c r="N27" s="31">
        <f t="shared" si="1"/>
        <v>-135427161</v>
      </c>
      <c r="O27" s="31">
        <f t="shared" si="1"/>
        <v>-10337869</v>
      </c>
      <c r="P27" s="31">
        <f t="shared" si="1"/>
        <v>-29570648</v>
      </c>
      <c r="Q27" s="31">
        <f t="shared" si="1"/>
        <v>-49928938</v>
      </c>
      <c r="R27" s="31">
        <f t="shared" si="1"/>
        <v>-89837455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-284488231</v>
      </c>
      <c r="X27" s="31">
        <f t="shared" si="1"/>
        <v>-406922743</v>
      </c>
      <c r="Y27" s="31">
        <f t="shared" si="1"/>
        <v>122434512</v>
      </c>
      <c r="Z27" s="32">
        <f>+IF(X27&lt;&gt;0,+(Y27/X27)*100,0)</f>
        <v>-30.08790098517546</v>
      </c>
      <c r="AA27" s="33">
        <f>SUM(AA21:AA26)</f>
        <v>-709691890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294530916</v>
      </c>
      <c r="D32" s="21"/>
      <c r="E32" s="22">
        <v>506922000</v>
      </c>
      <c r="F32" s="23">
        <v>506922000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506922000</v>
      </c>
    </row>
    <row r="33" spans="1:27" ht="12.75">
      <c r="A33" s="26" t="s">
        <v>55</v>
      </c>
      <c r="B33" s="20"/>
      <c r="C33" s="21">
        <v>2782081</v>
      </c>
      <c r="D33" s="21"/>
      <c r="E33" s="22">
        <v>2919391</v>
      </c>
      <c r="F33" s="23">
        <v>2919391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583878</v>
      </c>
      <c r="Y33" s="23">
        <v>-583878</v>
      </c>
      <c r="Z33" s="24">
        <v>-100</v>
      </c>
      <c r="AA33" s="25">
        <v>2919391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-132932517</v>
      </c>
      <c r="D35" s="21"/>
      <c r="E35" s="22">
        <v>-132104369</v>
      </c>
      <c r="F35" s="23">
        <v>-132104369</v>
      </c>
      <c r="G35" s="23"/>
      <c r="H35" s="23"/>
      <c r="I35" s="23"/>
      <c r="J35" s="23"/>
      <c r="K35" s="23"/>
      <c r="L35" s="23"/>
      <c r="M35" s="23">
        <v>-65289252</v>
      </c>
      <c r="N35" s="23">
        <v>-65289252</v>
      </c>
      <c r="O35" s="23"/>
      <c r="P35" s="23"/>
      <c r="Q35" s="23"/>
      <c r="R35" s="23"/>
      <c r="S35" s="23"/>
      <c r="T35" s="23"/>
      <c r="U35" s="23"/>
      <c r="V35" s="23"/>
      <c r="W35" s="23">
        <v>-65289252</v>
      </c>
      <c r="X35" s="23">
        <v>-65289252</v>
      </c>
      <c r="Y35" s="23"/>
      <c r="Z35" s="24"/>
      <c r="AA35" s="25">
        <v>-132104369</v>
      </c>
    </row>
    <row r="36" spans="1:27" ht="12.75">
      <c r="A36" s="27" t="s">
        <v>57</v>
      </c>
      <c r="B36" s="28"/>
      <c r="C36" s="29">
        <f aca="true" t="shared" si="2" ref="C36:Y36">SUM(C31:C35)</f>
        <v>164380480</v>
      </c>
      <c r="D36" s="29">
        <f>SUM(D31:D35)</f>
        <v>0</v>
      </c>
      <c r="E36" s="30">
        <f t="shared" si="2"/>
        <v>377737022</v>
      </c>
      <c r="F36" s="31">
        <f t="shared" si="2"/>
        <v>377737022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-65289252</v>
      </c>
      <c r="N36" s="31">
        <f t="shared" si="2"/>
        <v>-65289252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-65289252</v>
      </c>
      <c r="X36" s="31">
        <f t="shared" si="2"/>
        <v>-64705374</v>
      </c>
      <c r="Y36" s="31">
        <f t="shared" si="2"/>
        <v>-583878</v>
      </c>
      <c r="Z36" s="32">
        <f>+IF(X36&lt;&gt;0,+(Y36/X36)*100,0)</f>
        <v>0.9023639983906129</v>
      </c>
      <c r="AA36" s="33">
        <f>SUM(AA31:AA35)</f>
        <v>377737022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65179394</v>
      </c>
      <c r="D38" s="35">
        <f>+D17+D27+D36</f>
        <v>0</v>
      </c>
      <c r="E38" s="36">
        <f t="shared" si="3"/>
        <v>44986111</v>
      </c>
      <c r="F38" s="37">
        <f t="shared" si="3"/>
        <v>-67634962</v>
      </c>
      <c r="G38" s="37">
        <f t="shared" si="3"/>
        <v>245237663</v>
      </c>
      <c r="H38" s="37">
        <f t="shared" si="3"/>
        <v>-49833290</v>
      </c>
      <c r="I38" s="37">
        <f t="shared" si="3"/>
        <v>-3208546</v>
      </c>
      <c r="J38" s="37">
        <f t="shared" si="3"/>
        <v>192195827</v>
      </c>
      <c r="K38" s="37">
        <f t="shared" si="3"/>
        <v>8586539</v>
      </c>
      <c r="L38" s="37">
        <f t="shared" si="3"/>
        <v>-41283602</v>
      </c>
      <c r="M38" s="37">
        <f t="shared" si="3"/>
        <v>-149041883</v>
      </c>
      <c r="N38" s="37">
        <f t="shared" si="3"/>
        <v>-181738946</v>
      </c>
      <c r="O38" s="37">
        <f t="shared" si="3"/>
        <v>80323950</v>
      </c>
      <c r="P38" s="37">
        <f t="shared" si="3"/>
        <v>-227712</v>
      </c>
      <c r="Q38" s="37">
        <f t="shared" si="3"/>
        <v>13463850</v>
      </c>
      <c r="R38" s="37">
        <f t="shared" si="3"/>
        <v>93560088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104016969</v>
      </c>
      <c r="X38" s="37">
        <f t="shared" si="3"/>
        <v>-129645329</v>
      </c>
      <c r="Y38" s="37">
        <f t="shared" si="3"/>
        <v>233662298</v>
      </c>
      <c r="Z38" s="38">
        <f>+IF(X38&lt;&gt;0,+(Y38/X38)*100,0)</f>
        <v>-180.23194495499334</v>
      </c>
      <c r="AA38" s="39">
        <f>+AA17+AA27+AA36</f>
        <v>-67634962</v>
      </c>
    </row>
    <row r="39" spans="1:27" ht="12.75">
      <c r="A39" s="26" t="s">
        <v>59</v>
      </c>
      <c r="B39" s="20"/>
      <c r="C39" s="35">
        <v>259525666</v>
      </c>
      <c r="D39" s="35"/>
      <c r="E39" s="36">
        <v>140988688</v>
      </c>
      <c r="F39" s="37">
        <v>361536475</v>
      </c>
      <c r="G39" s="37">
        <v>140988688</v>
      </c>
      <c r="H39" s="37">
        <v>386226351</v>
      </c>
      <c r="I39" s="37">
        <v>336393061</v>
      </c>
      <c r="J39" s="37">
        <v>140988688</v>
      </c>
      <c r="K39" s="37">
        <v>333184515</v>
      </c>
      <c r="L39" s="37">
        <v>341771054</v>
      </c>
      <c r="M39" s="37">
        <v>300487452</v>
      </c>
      <c r="N39" s="37">
        <v>333184515</v>
      </c>
      <c r="O39" s="37">
        <v>151445569</v>
      </c>
      <c r="P39" s="37">
        <v>231769519</v>
      </c>
      <c r="Q39" s="37">
        <v>231541807</v>
      </c>
      <c r="R39" s="37">
        <v>151445569</v>
      </c>
      <c r="S39" s="37"/>
      <c r="T39" s="37"/>
      <c r="U39" s="37"/>
      <c r="V39" s="37"/>
      <c r="W39" s="37">
        <v>140988688</v>
      </c>
      <c r="X39" s="37">
        <v>361536475</v>
      </c>
      <c r="Y39" s="37">
        <v>-220547787</v>
      </c>
      <c r="Z39" s="38">
        <v>-61</v>
      </c>
      <c r="AA39" s="39">
        <v>361536475</v>
      </c>
    </row>
    <row r="40" spans="1:27" ht="12.75">
      <c r="A40" s="45" t="s">
        <v>60</v>
      </c>
      <c r="B40" s="46"/>
      <c r="C40" s="47">
        <v>324705060</v>
      </c>
      <c r="D40" s="47"/>
      <c r="E40" s="48">
        <v>185974798</v>
      </c>
      <c r="F40" s="49">
        <v>293901513</v>
      </c>
      <c r="G40" s="49">
        <v>386226351</v>
      </c>
      <c r="H40" s="49">
        <v>336393061</v>
      </c>
      <c r="I40" s="49">
        <v>333184515</v>
      </c>
      <c r="J40" s="49">
        <v>333184515</v>
      </c>
      <c r="K40" s="49">
        <v>341771054</v>
      </c>
      <c r="L40" s="49">
        <v>300487452</v>
      </c>
      <c r="M40" s="49">
        <v>151445569</v>
      </c>
      <c r="N40" s="49">
        <v>151445569</v>
      </c>
      <c r="O40" s="49">
        <v>231769519</v>
      </c>
      <c r="P40" s="49">
        <v>231541807</v>
      </c>
      <c r="Q40" s="49">
        <v>245005657</v>
      </c>
      <c r="R40" s="49">
        <v>245005657</v>
      </c>
      <c r="S40" s="49"/>
      <c r="T40" s="49"/>
      <c r="U40" s="49"/>
      <c r="V40" s="49"/>
      <c r="W40" s="49">
        <v>245005657</v>
      </c>
      <c r="X40" s="49">
        <v>231891146</v>
      </c>
      <c r="Y40" s="49">
        <v>13114511</v>
      </c>
      <c r="Z40" s="50">
        <v>5.66</v>
      </c>
      <c r="AA40" s="51">
        <v>293901513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266402160</v>
      </c>
      <c r="D6" s="21"/>
      <c r="E6" s="22">
        <v>281199938</v>
      </c>
      <c r="F6" s="23">
        <v>282477997</v>
      </c>
      <c r="G6" s="23">
        <v>26728606</v>
      </c>
      <c r="H6" s="23">
        <v>30093955</v>
      </c>
      <c r="I6" s="23">
        <v>26541665</v>
      </c>
      <c r="J6" s="23">
        <v>83364226</v>
      </c>
      <c r="K6" s="23">
        <v>42995963</v>
      </c>
      <c r="L6" s="23">
        <v>22982231</v>
      </c>
      <c r="M6" s="23">
        <v>17730082</v>
      </c>
      <c r="N6" s="23">
        <v>83708276</v>
      </c>
      <c r="O6" s="23">
        <v>17811824</v>
      </c>
      <c r="P6" s="23">
        <v>17966969</v>
      </c>
      <c r="Q6" s="23">
        <v>18097001</v>
      </c>
      <c r="R6" s="23">
        <v>53875794</v>
      </c>
      <c r="S6" s="23"/>
      <c r="T6" s="23"/>
      <c r="U6" s="23"/>
      <c r="V6" s="23"/>
      <c r="W6" s="23">
        <v>220948296</v>
      </c>
      <c r="X6" s="23">
        <v>205696130</v>
      </c>
      <c r="Y6" s="23">
        <v>15252166</v>
      </c>
      <c r="Z6" s="24">
        <v>7.41</v>
      </c>
      <c r="AA6" s="25">
        <v>282477997</v>
      </c>
    </row>
    <row r="7" spans="1:27" ht="12.75">
      <c r="A7" s="26" t="s">
        <v>34</v>
      </c>
      <c r="B7" s="20"/>
      <c r="C7" s="21">
        <v>649410699</v>
      </c>
      <c r="D7" s="21"/>
      <c r="E7" s="22">
        <v>700831953</v>
      </c>
      <c r="F7" s="23">
        <v>699029378</v>
      </c>
      <c r="G7" s="23">
        <v>51858332</v>
      </c>
      <c r="H7" s="23">
        <v>43898929</v>
      </c>
      <c r="I7" s="23">
        <v>55497276</v>
      </c>
      <c r="J7" s="23">
        <v>151254537</v>
      </c>
      <c r="K7" s="23">
        <v>55907941</v>
      </c>
      <c r="L7" s="23">
        <v>63962122</v>
      </c>
      <c r="M7" s="23">
        <v>40727519</v>
      </c>
      <c r="N7" s="23">
        <v>160597582</v>
      </c>
      <c r="O7" s="23">
        <v>44956063</v>
      </c>
      <c r="P7" s="23">
        <v>55723568</v>
      </c>
      <c r="Q7" s="23">
        <v>54773019</v>
      </c>
      <c r="R7" s="23">
        <v>155452650</v>
      </c>
      <c r="S7" s="23"/>
      <c r="T7" s="23"/>
      <c r="U7" s="23"/>
      <c r="V7" s="23"/>
      <c r="W7" s="23">
        <v>467304769</v>
      </c>
      <c r="X7" s="23">
        <v>519267433</v>
      </c>
      <c r="Y7" s="23">
        <v>-51962664</v>
      </c>
      <c r="Z7" s="24">
        <v>-10.01</v>
      </c>
      <c r="AA7" s="25">
        <v>699029378</v>
      </c>
    </row>
    <row r="8" spans="1:27" ht="12.75">
      <c r="A8" s="26" t="s">
        <v>35</v>
      </c>
      <c r="B8" s="20"/>
      <c r="C8" s="21">
        <v>107731920</v>
      </c>
      <c r="D8" s="21"/>
      <c r="E8" s="22">
        <v>79291769</v>
      </c>
      <c r="F8" s="23">
        <v>99840254</v>
      </c>
      <c r="G8" s="23">
        <v>100089453</v>
      </c>
      <c r="H8" s="23">
        <v>18896784</v>
      </c>
      <c r="I8" s="23">
        <v>5938306</v>
      </c>
      <c r="J8" s="23">
        <v>124924543</v>
      </c>
      <c r="K8" s="23">
        <v>4724180</v>
      </c>
      <c r="L8" s="23">
        <v>7467890</v>
      </c>
      <c r="M8" s="23">
        <v>3907270</v>
      </c>
      <c r="N8" s="23">
        <v>16099340</v>
      </c>
      <c r="O8" s="23">
        <v>6163598</v>
      </c>
      <c r="P8" s="23">
        <v>4333163</v>
      </c>
      <c r="Q8" s="23">
        <v>5797868</v>
      </c>
      <c r="R8" s="23">
        <v>16294629</v>
      </c>
      <c r="S8" s="23"/>
      <c r="T8" s="23"/>
      <c r="U8" s="23"/>
      <c r="V8" s="23"/>
      <c r="W8" s="23">
        <v>157318512</v>
      </c>
      <c r="X8" s="23">
        <v>31345488</v>
      </c>
      <c r="Y8" s="23">
        <v>125973024</v>
      </c>
      <c r="Z8" s="24">
        <v>401.89</v>
      </c>
      <c r="AA8" s="25">
        <v>99840254</v>
      </c>
    </row>
    <row r="9" spans="1:27" ht="12.75">
      <c r="A9" s="26" t="s">
        <v>36</v>
      </c>
      <c r="B9" s="20"/>
      <c r="C9" s="21">
        <v>115759195</v>
      </c>
      <c r="D9" s="21"/>
      <c r="E9" s="22">
        <v>110550000</v>
      </c>
      <c r="F9" s="23">
        <v>134042714</v>
      </c>
      <c r="G9" s="23"/>
      <c r="H9" s="23"/>
      <c r="I9" s="23"/>
      <c r="J9" s="23"/>
      <c r="K9" s="23"/>
      <c r="L9" s="23">
        <v>2267754</v>
      </c>
      <c r="M9" s="23">
        <v>71986000</v>
      </c>
      <c r="N9" s="23">
        <v>74253754</v>
      </c>
      <c r="O9" s="23">
        <v>3337000</v>
      </c>
      <c r="P9" s="23">
        <v>527000</v>
      </c>
      <c r="Q9" s="23">
        <v>30785623</v>
      </c>
      <c r="R9" s="23">
        <v>34649623</v>
      </c>
      <c r="S9" s="23"/>
      <c r="T9" s="23"/>
      <c r="U9" s="23"/>
      <c r="V9" s="23"/>
      <c r="W9" s="23">
        <v>108903377</v>
      </c>
      <c r="X9" s="23">
        <v>110494000</v>
      </c>
      <c r="Y9" s="23">
        <v>-1590623</v>
      </c>
      <c r="Z9" s="24">
        <v>-1.44</v>
      </c>
      <c r="AA9" s="25">
        <v>134042714</v>
      </c>
    </row>
    <row r="10" spans="1:27" ht="12.75">
      <c r="A10" s="26" t="s">
        <v>37</v>
      </c>
      <c r="B10" s="20"/>
      <c r="C10" s="21">
        <v>120191805</v>
      </c>
      <c r="D10" s="21"/>
      <c r="E10" s="22">
        <v>128731320</v>
      </c>
      <c r="F10" s="23">
        <v>112722320</v>
      </c>
      <c r="G10" s="23">
        <v>363452</v>
      </c>
      <c r="H10" s="23">
        <v>24041548</v>
      </c>
      <c r="I10" s="23"/>
      <c r="J10" s="23">
        <v>24405000</v>
      </c>
      <c r="K10" s="23"/>
      <c r="L10" s="23"/>
      <c r="M10" s="23">
        <v>16350000</v>
      </c>
      <c r="N10" s="23">
        <v>16350000</v>
      </c>
      <c r="O10" s="23"/>
      <c r="P10" s="23"/>
      <c r="Q10" s="23"/>
      <c r="R10" s="23"/>
      <c r="S10" s="23"/>
      <c r="T10" s="23"/>
      <c r="U10" s="23"/>
      <c r="V10" s="23"/>
      <c r="W10" s="23">
        <v>40755000</v>
      </c>
      <c r="X10" s="23">
        <v>118497000</v>
      </c>
      <c r="Y10" s="23">
        <v>-77742000</v>
      </c>
      <c r="Z10" s="24">
        <v>-65.61</v>
      </c>
      <c r="AA10" s="25">
        <v>112722320</v>
      </c>
    </row>
    <row r="11" spans="1:27" ht="12.75">
      <c r="A11" s="26" t="s">
        <v>38</v>
      </c>
      <c r="B11" s="20"/>
      <c r="C11" s="21">
        <v>46347291</v>
      </c>
      <c r="D11" s="21"/>
      <c r="E11" s="22">
        <v>43433003</v>
      </c>
      <c r="F11" s="23">
        <v>51933003</v>
      </c>
      <c r="G11" s="23">
        <v>421605</v>
      </c>
      <c r="H11" s="23">
        <v>4407676</v>
      </c>
      <c r="I11" s="23">
        <v>4939940</v>
      </c>
      <c r="J11" s="23">
        <v>9769221</v>
      </c>
      <c r="K11" s="23">
        <v>596844</v>
      </c>
      <c r="L11" s="23">
        <v>549588</v>
      </c>
      <c r="M11" s="23">
        <v>13181786</v>
      </c>
      <c r="N11" s="23">
        <v>14328218</v>
      </c>
      <c r="O11" s="23">
        <v>1259326</v>
      </c>
      <c r="P11" s="23">
        <v>20975254</v>
      </c>
      <c r="Q11" s="23">
        <v>945042</v>
      </c>
      <c r="R11" s="23">
        <v>23179622</v>
      </c>
      <c r="S11" s="23"/>
      <c r="T11" s="23"/>
      <c r="U11" s="23"/>
      <c r="V11" s="23"/>
      <c r="W11" s="23">
        <v>47277061</v>
      </c>
      <c r="X11" s="23">
        <v>30053066</v>
      </c>
      <c r="Y11" s="23">
        <v>17223995</v>
      </c>
      <c r="Z11" s="24">
        <v>57.31</v>
      </c>
      <c r="AA11" s="25">
        <v>51933003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-1453862520</v>
      </c>
      <c r="D14" s="21"/>
      <c r="E14" s="22">
        <v>-1081273500</v>
      </c>
      <c r="F14" s="23">
        <v>-1128657813</v>
      </c>
      <c r="G14" s="23">
        <v>-93293562</v>
      </c>
      <c r="H14" s="23">
        <v>-146554420</v>
      </c>
      <c r="I14" s="23">
        <v>-83613491</v>
      </c>
      <c r="J14" s="23">
        <v>-323461473</v>
      </c>
      <c r="K14" s="23">
        <v>-14823979</v>
      </c>
      <c r="L14" s="23">
        <v>-93058467</v>
      </c>
      <c r="M14" s="23">
        <v>-85160237</v>
      </c>
      <c r="N14" s="23">
        <v>-193042683</v>
      </c>
      <c r="O14" s="23">
        <v>-73294514</v>
      </c>
      <c r="P14" s="23">
        <v>-76587862</v>
      </c>
      <c r="Q14" s="23">
        <v>-77845308</v>
      </c>
      <c r="R14" s="23">
        <v>-227727684</v>
      </c>
      <c r="S14" s="23"/>
      <c r="T14" s="23"/>
      <c r="U14" s="23"/>
      <c r="V14" s="23"/>
      <c r="W14" s="23">
        <v>-744231840</v>
      </c>
      <c r="X14" s="23">
        <v>-736514508</v>
      </c>
      <c r="Y14" s="23">
        <v>-7717332</v>
      </c>
      <c r="Z14" s="24">
        <v>1.05</v>
      </c>
      <c r="AA14" s="25">
        <v>-1128657813</v>
      </c>
    </row>
    <row r="15" spans="1:27" ht="12.75">
      <c r="A15" s="26" t="s">
        <v>42</v>
      </c>
      <c r="B15" s="20"/>
      <c r="C15" s="21">
        <v>-20390548</v>
      </c>
      <c r="D15" s="21"/>
      <c r="E15" s="22">
        <v>-31471544</v>
      </c>
      <c r="F15" s="23">
        <v>-20221544</v>
      </c>
      <c r="G15" s="23"/>
      <c r="H15" s="23"/>
      <c r="I15" s="23"/>
      <c r="J15" s="23"/>
      <c r="K15" s="23"/>
      <c r="L15" s="23"/>
      <c r="M15" s="23">
        <v>-10107500</v>
      </c>
      <c r="N15" s="23">
        <v>-10107500</v>
      </c>
      <c r="O15" s="23"/>
      <c r="P15" s="23"/>
      <c r="Q15" s="23"/>
      <c r="R15" s="23"/>
      <c r="S15" s="23"/>
      <c r="T15" s="23"/>
      <c r="U15" s="23"/>
      <c r="V15" s="23"/>
      <c r="W15" s="23">
        <v>-10107500</v>
      </c>
      <c r="X15" s="23">
        <v>-10107500</v>
      </c>
      <c r="Y15" s="23"/>
      <c r="Z15" s="24"/>
      <c r="AA15" s="25">
        <v>-20221544</v>
      </c>
    </row>
    <row r="16" spans="1:27" ht="12.75">
      <c r="A16" s="26" t="s">
        <v>43</v>
      </c>
      <c r="B16" s="20"/>
      <c r="C16" s="21">
        <v>-6215883</v>
      </c>
      <c r="D16" s="21"/>
      <c r="E16" s="22">
        <v>-7891444</v>
      </c>
      <c r="F16" s="23">
        <v>-7563444</v>
      </c>
      <c r="G16" s="23">
        <v>-4551610</v>
      </c>
      <c r="H16" s="23">
        <v>-2101786</v>
      </c>
      <c r="I16" s="23"/>
      <c r="J16" s="23">
        <v>-6653396</v>
      </c>
      <c r="K16" s="23"/>
      <c r="L16" s="23"/>
      <c r="M16" s="23"/>
      <c r="N16" s="23"/>
      <c r="O16" s="23"/>
      <c r="P16" s="23">
        <v>-279500</v>
      </c>
      <c r="Q16" s="23"/>
      <c r="R16" s="23">
        <v>-279500</v>
      </c>
      <c r="S16" s="23"/>
      <c r="T16" s="23"/>
      <c r="U16" s="23"/>
      <c r="V16" s="23"/>
      <c r="W16" s="23">
        <v>-6932896</v>
      </c>
      <c r="X16" s="23">
        <v>-5953986</v>
      </c>
      <c r="Y16" s="23">
        <v>-978910</v>
      </c>
      <c r="Z16" s="24">
        <v>16.44</v>
      </c>
      <c r="AA16" s="25">
        <v>-7563444</v>
      </c>
    </row>
    <row r="17" spans="1:27" ht="12.75">
      <c r="A17" s="27" t="s">
        <v>44</v>
      </c>
      <c r="B17" s="28"/>
      <c r="C17" s="29">
        <f aca="true" t="shared" si="0" ref="C17:Y17">SUM(C6:C16)</f>
        <v>-174625881</v>
      </c>
      <c r="D17" s="29">
        <f>SUM(D6:D16)</f>
        <v>0</v>
      </c>
      <c r="E17" s="30">
        <f t="shared" si="0"/>
        <v>223401495</v>
      </c>
      <c r="F17" s="31">
        <f t="shared" si="0"/>
        <v>223602865</v>
      </c>
      <c r="G17" s="31">
        <f t="shared" si="0"/>
        <v>81616276</v>
      </c>
      <c r="H17" s="31">
        <f t="shared" si="0"/>
        <v>-27317314</v>
      </c>
      <c r="I17" s="31">
        <f t="shared" si="0"/>
        <v>9303696</v>
      </c>
      <c r="J17" s="31">
        <f t="shared" si="0"/>
        <v>63602658</v>
      </c>
      <c r="K17" s="31">
        <f t="shared" si="0"/>
        <v>89400949</v>
      </c>
      <c r="L17" s="31">
        <f t="shared" si="0"/>
        <v>4171118</v>
      </c>
      <c r="M17" s="31">
        <f t="shared" si="0"/>
        <v>68614920</v>
      </c>
      <c r="N17" s="31">
        <f t="shared" si="0"/>
        <v>162186987</v>
      </c>
      <c r="O17" s="31">
        <f t="shared" si="0"/>
        <v>233297</v>
      </c>
      <c r="P17" s="31">
        <f t="shared" si="0"/>
        <v>22658592</v>
      </c>
      <c r="Q17" s="31">
        <f t="shared" si="0"/>
        <v>32553245</v>
      </c>
      <c r="R17" s="31">
        <f t="shared" si="0"/>
        <v>55445134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281234779</v>
      </c>
      <c r="X17" s="31">
        <f t="shared" si="0"/>
        <v>262777123</v>
      </c>
      <c r="Y17" s="31">
        <f t="shared" si="0"/>
        <v>18457656</v>
      </c>
      <c r="Z17" s="32">
        <f>+IF(X17&lt;&gt;0,+(Y17/X17)*100,0)</f>
        <v>7.024072639687132</v>
      </c>
      <c r="AA17" s="33">
        <f>SUM(AA6:AA16)</f>
        <v>223602865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352547</v>
      </c>
      <c r="D21" s="21"/>
      <c r="E21" s="22">
        <v>5698254</v>
      </c>
      <c r="F21" s="23">
        <v>5698254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5698254</v>
      </c>
    </row>
    <row r="22" spans="1:27" ht="12.75">
      <c r="A22" s="26" t="s">
        <v>47</v>
      </c>
      <c r="B22" s="20"/>
      <c r="C22" s="21">
        <v>2141944</v>
      </c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>
        <v>-26164773</v>
      </c>
      <c r="N24" s="23">
        <v>-26164773</v>
      </c>
      <c r="O24" s="23">
        <v>54415297</v>
      </c>
      <c r="P24" s="23">
        <v>-27069753</v>
      </c>
      <c r="Q24" s="23">
        <v>60315530</v>
      </c>
      <c r="R24" s="23">
        <v>87661074</v>
      </c>
      <c r="S24" s="23"/>
      <c r="T24" s="23"/>
      <c r="U24" s="23"/>
      <c r="V24" s="23"/>
      <c r="W24" s="23">
        <v>61496301</v>
      </c>
      <c r="X24" s="23"/>
      <c r="Y24" s="23">
        <v>61496301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-347967057</v>
      </c>
      <c r="D26" s="21"/>
      <c r="E26" s="22">
        <v>-463791713</v>
      </c>
      <c r="F26" s="23">
        <v>-460730382</v>
      </c>
      <c r="G26" s="23">
        <v>-57000</v>
      </c>
      <c r="H26" s="23">
        <v>-8557667</v>
      </c>
      <c r="I26" s="23">
        <v>-20690727</v>
      </c>
      <c r="J26" s="23">
        <v>-29305394</v>
      </c>
      <c r="K26" s="23">
        <v>-18545431</v>
      </c>
      <c r="L26" s="23">
        <v>-24147941</v>
      </c>
      <c r="M26" s="23">
        <v>-25905463</v>
      </c>
      <c r="N26" s="23">
        <v>-68598835</v>
      </c>
      <c r="O26" s="23">
        <v>-15366193</v>
      </c>
      <c r="P26" s="23">
        <v>-18019809</v>
      </c>
      <c r="Q26" s="23">
        <v>-24967559</v>
      </c>
      <c r="R26" s="23">
        <v>-58353561</v>
      </c>
      <c r="S26" s="23"/>
      <c r="T26" s="23"/>
      <c r="U26" s="23"/>
      <c r="V26" s="23"/>
      <c r="W26" s="23">
        <v>-156257790</v>
      </c>
      <c r="X26" s="23">
        <v>-312967698</v>
      </c>
      <c r="Y26" s="23">
        <v>156709908</v>
      </c>
      <c r="Z26" s="24">
        <v>-50.07</v>
      </c>
      <c r="AA26" s="25">
        <v>-460730382</v>
      </c>
    </row>
    <row r="27" spans="1:27" ht="12.75">
      <c r="A27" s="27" t="s">
        <v>51</v>
      </c>
      <c r="B27" s="28"/>
      <c r="C27" s="29">
        <f aca="true" t="shared" si="1" ref="C27:Y27">SUM(C21:C26)</f>
        <v>-345472566</v>
      </c>
      <c r="D27" s="29">
        <f>SUM(D21:D26)</f>
        <v>0</v>
      </c>
      <c r="E27" s="30">
        <f t="shared" si="1"/>
        <v>-458093459</v>
      </c>
      <c r="F27" s="31">
        <f t="shared" si="1"/>
        <v>-455032128</v>
      </c>
      <c r="G27" s="31">
        <f t="shared" si="1"/>
        <v>-57000</v>
      </c>
      <c r="H27" s="31">
        <f t="shared" si="1"/>
        <v>-8557667</v>
      </c>
      <c r="I27" s="31">
        <f t="shared" si="1"/>
        <v>-20690727</v>
      </c>
      <c r="J27" s="31">
        <f t="shared" si="1"/>
        <v>-29305394</v>
      </c>
      <c r="K27" s="31">
        <f t="shared" si="1"/>
        <v>-18545431</v>
      </c>
      <c r="L27" s="31">
        <f t="shared" si="1"/>
        <v>-24147941</v>
      </c>
      <c r="M27" s="31">
        <f t="shared" si="1"/>
        <v>-52070236</v>
      </c>
      <c r="N27" s="31">
        <f t="shared" si="1"/>
        <v>-94763608</v>
      </c>
      <c r="O27" s="31">
        <f t="shared" si="1"/>
        <v>39049104</v>
      </c>
      <c r="P27" s="31">
        <f t="shared" si="1"/>
        <v>-45089562</v>
      </c>
      <c r="Q27" s="31">
        <f t="shared" si="1"/>
        <v>35347971</v>
      </c>
      <c r="R27" s="31">
        <f t="shared" si="1"/>
        <v>29307513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-94761489</v>
      </c>
      <c r="X27" s="31">
        <f t="shared" si="1"/>
        <v>-312967698</v>
      </c>
      <c r="Y27" s="31">
        <f t="shared" si="1"/>
        <v>218206209</v>
      </c>
      <c r="Z27" s="32">
        <f>+IF(X27&lt;&gt;0,+(Y27/X27)*100,0)</f>
        <v>-69.72163913222764</v>
      </c>
      <c r="AA27" s="33">
        <f>SUM(AA21:AA26)</f>
        <v>-455032128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50000000</v>
      </c>
      <c r="D32" s="21"/>
      <c r="E32" s="22">
        <v>161000000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1386835</v>
      </c>
      <c r="F33" s="23">
        <v>1386835</v>
      </c>
      <c r="G33" s="23">
        <v>27620</v>
      </c>
      <c r="H33" s="40"/>
      <c r="I33" s="40"/>
      <c r="J33" s="40">
        <v>27620</v>
      </c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>
        <v>27620</v>
      </c>
      <c r="X33" s="40"/>
      <c r="Y33" s="23">
        <v>27620</v>
      </c>
      <c r="Z33" s="24"/>
      <c r="AA33" s="25">
        <v>1386835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-11144642</v>
      </c>
      <c r="D35" s="21"/>
      <c r="E35" s="22">
        <v>-11957516</v>
      </c>
      <c r="F35" s="23">
        <v>-11957516</v>
      </c>
      <c r="G35" s="23"/>
      <c r="H35" s="23"/>
      <c r="I35" s="23"/>
      <c r="J35" s="23"/>
      <c r="K35" s="23"/>
      <c r="L35" s="23"/>
      <c r="M35" s="23">
        <v>-5660095</v>
      </c>
      <c r="N35" s="23">
        <v>-5660095</v>
      </c>
      <c r="O35" s="23"/>
      <c r="P35" s="23"/>
      <c r="Q35" s="23"/>
      <c r="R35" s="23"/>
      <c r="S35" s="23"/>
      <c r="T35" s="23"/>
      <c r="U35" s="23"/>
      <c r="V35" s="23"/>
      <c r="W35" s="23">
        <v>-5660095</v>
      </c>
      <c r="X35" s="23">
        <v>-4005735</v>
      </c>
      <c r="Y35" s="23">
        <v>-1654360</v>
      </c>
      <c r="Z35" s="24">
        <v>41.3</v>
      </c>
      <c r="AA35" s="25">
        <v>-11957516</v>
      </c>
    </row>
    <row r="36" spans="1:27" ht="12.75">
      <c r="A36" s="27" t="s">
        <v>57</v>
      </c>
      <c r="B36" s="28"/>
      <c r="C36" s="29">
        <f aca="true" t="shared" si="2" ref="C36:Y36">SUM(C31:C35)</f>
        <v>38855358</v>
      </c>
      <c r="D36" s="29">
        <f>SUM(D31:D35)</f>
        <v>0</v>
      </c>
      <c r="E36" s="30">
        <f t="shared" si="2"/>
        <v>150429319</v>
      </c>
      <c r="F36" s="31">
        <f t="shared" si="2"/>
        <v>-10570681</v>
      </c>
      <c r="G36" s="31">
        <f t="shared" si="2"/>
        <v>27620</v>
      </c>
      <c r="H36" s="31">
        <f t="shared" si="2"/>
        <v>0</v>
      </c>
      <c r="I36" s="31">
        <f t="shared" si="2"/>
        <v>0</v>
      </c>
      <c r="J36" s="31">
        <f t="shared" si="2"/>
        <v>27620</v>
      </c>
      <c r="K36" s="31">
        <f t="shared" si="2"/>
        <v>0</v>
      </c>
      <c r="L36" s="31">
        <f t="shared" si="2"/>
        <v>0</v>
      </c>
      <c r="M36" s="31">
        <f t="shared" si="2"/>
        <v>-5660095</v>
      </c>
      <c r="N36" s="31">
        <f t="shared" si="2"/>
        <v>-5660095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-5632475</v>
      </c>
      <c r="X36" s="31">
        <f t="shared" si="2"/>
        <v>-4005735</v>
      </c>
      <c r="Y36" s="31">
        <f t="shared" si="2"/>
        <v>-1626740</v>
      </c>
      <c r="Z36" s="32">
        <f>+IF(X36&lt;&gt;0,+(Y36/X36)*100,0)</f>
        <v>40.61027501819267</v>
      </c>
      <c r="AA36" s="33">
        <f>SUM(AA31:AA35)</f>
        <v>-10570681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-481243089</v>
      </c>
      <c r="D38" s="35">
        <f>+D17+D27+D36</f>
        <v>0</v>
      </c>
      <c r="E38" s="36">
        <f t="shared" si="3"/>
        <v>-84262645</v>
      </c>
      <c r="F38" s="37">
        <f t="shared" si="3"/>
        <v>-241999944</v>
      </c>
      <c r="G38" s="37">
        <f t="shared" si="3"/>
        <v>81586896</v>
      </c>
      <c r="H38" s="37">
        <f t="shared" si="3"/>
        <v>-35874981</v>
      </c>
      <c r="I38" s="37">
        <f t="shared" si="3"/>
        <v>-11387031</v>
      </c>
      <c r="J38" s="37">
        <f t="shared" si="3"/>
        <v>34324884</v>
      </c>
      <c r="K38" s="37">
        <f t="shared" si="3"/>
        <v>70855518</v>
      </c>
      <c r="L38" s="37">
        <f t="shared" si="3"/>
        <v>-19976823</v>
      </c>
      <c r="M38" s="37">
        <f t="shared" si="3"/>
        <v>10884589</v>
      </c>
      <c r="N38" s="37">
        <f t="shared" si="3"/>
        <v>61763284</v>
      </c>
      <c r="O38" s="37">
        <f t="shared" si="3"/>
        <v>39282401</v>
      </c>
      <c r="P38" s="37">
        <f t="shared" si="3"/>
        <v>-22430970</v>
      </c>
      <c r="Q38" s="37">
        <f t="shared" si="3"/>
        <v>67901216</v>
      </c>
      <c r="R38" s="37">
        <f t="shared" si="3"/>
        <v>84752647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180840815</v>
      </c>
      <c r="X38" s="37">
        <f t="shared" si="3"/>
        <v>-54196310</v>
      </c>
      <c r="Y38" s="37">
        <f t="shared" si="3"/>
        <v>235037125</v>
      </c>
      <c r="Z38" s="38">
        <f>+IF(X38&lt;&gt;0,+(Y38/X38)*100,0)</f>
        <v>-433.67735736990215</v>
      </c>
      <c r="AA38" s="39">
        <f>+AA17+AA27+AA36</f>
        <v>-241999944</v>
      </c>
    </row>
    <row r="39" spans="1:27" ht="12.75">
      <c r="A39" s="26" t="s">
        <v>59</v>
      </c>
      <c r="B39" s="20"/>
      <c r="C39" s="35">
        <v>609430081</v>
      </c>
      <c r="D39" s="35"/>
      <c r="E39" s="36">
        <v>479988501</v>
      </c>
      <c r="F39" s="37">
        <v>613807934</v>
      </c>
      <c r="G39" s="37">
        <v>613807934</v>
      </c>
      <c r="H39" s="37">
        <v>695394830</v>
      </c>
      <c r="I39" s="37">
        <v>659519849</v>
      </c>
      <c r="J39" s="37">
        <v>613807934</v>
      </c>
      <c r="K39" s="37">
        <v>648132818</v>
      </c>
      <c r="L39" s="37">
        <v>718988336</v>
      </c>
      <c r="M39" s="37">
        <v>699011513</v>
      </c>
      <c r="N39" s="37">
        <v>648132818</v>
      </c>
      <c r="O39" s="37">
        <v>709896102</v>
      </c>
      <c r="P39" s="37">
        <v>749178503</v>
      </c>
      <c r="Q39" s="37">
        <v>726747533</v>
      </c>
      <c r="R39" s="37">
        <v>709896102</v>
      </c>
      <c r="S39" s="37"/>
      <c r="T39" s="37"/>
      <c r="U39" s="37"/>
      <c r="V39" s="37"/>
      <c r="W39" s="37">
        <v>613807934</v>
      </c>
      <c r="X39" s="37">
        <v>613807934</v>
      </c>
      <c r="Y39" s="37"/>
      <c r="Z39" s="38"/>
      <c r="AA39" s="39">
        <v>613807934</v>
      </c>
    </row>
    <row r="40" spans="1:27" ht="12.75">
      <c r="A40" s="45" t="s">
        <v>60</v>
      </c>
      <c r="B40" s="46"/>
      <c r="C40" s="47">
        <v>128186992</v>
      </c>
      <c r="D40" s="47"/>
      <c r="E40" s="48">
        <v>395725856</v>
      </c>
      <c r="F40" s="49">
        <v>371807990</v>
      </c>
      <c r="G40" s="49">
        <v>695394830</v>
      </c>
      <c r="H40" s="49">
        <v>659519849</v>
      </c>
      <c r="I40" s="49">
        <v>648132818</v>
      </c>
      <c r="J40" s="49">
        <v>648132818</v>
      </c>
      <c r="K40" s="49">
        <v>718988336</v>
      </c>
      <c r="L40" s="49">
        <v>699011513</v>
      </c>
      <c r="M40" s="49">
        <v>709896102</v>
      </c>
      <c r="N40" s="49">
        <v>709896102</v>
      </c>
      <c r="O40" s="49">
        <v>749178503</v>
      </c>
      <c r="P40" s="49">
        <v>726747533</v>
      </c>
      <c r="Q40" s="49">
        <v>794648749</v>
      </c>
      <c r="R40" s="49">
        <v>794648749</v>
      </c>
      <c r="S40" s="49"/>
      <c r="T40" s="49"/>
      <c r="U40" s="49"/>
      <c r="V40" s="49"/>
      <c r="W40" s="49">
        <v>794648749</v>
      </c>
      <c r="X40" s="49">
        <v>559611624</v>
      </c>
      <c r="Y40" s="49">
        <v>235037125</v>
      </c>
      <c r="Z40" s="50">
        <v>42</v>
      </c>
      <c r="AA40" s="51">
        <v>371807990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192377188</v>
      </c>
      <c r="D6" s="21"/>
      <c r="E6" s="22">
        <v>202852211</v>
      </c>
      <c r="F6" s="23">
        <v>216478895</v>
      </c>
      <c r="G6" s="23">
        <v>17455052</v>
      </c>
      <c r="H6" s="23">
        <v>18660450</v>
      </c>
      <c r="I6" s="23">
        <v>19361492</v>
      </c>
      <c r="J6" s="23">
        <v>55476994</v>
      </c>
      <c r="K6" s="23">
        <v>18787210</v>
      </c>
      <c r="L6" s="23">
        <v>22742003</v>
      </c>
      <c r="M6" s="23">
        <v>17161776</v>
      </c>
      <c r="N6" s="23">
        <v>58690989</v>
      </c>
      <c r="O6" s="23">
        <v>18220071</v>
      </c>
      <c r="P6" s="23">
        <v>17309136</v>
      </c>
      <c r="Q6" s="23">
        <v>17140621</v>
      </c>
      <c r="R6" s="23">
        <v>52669828</v>
      </c>
      <c r="S6" s="23"/>
      <c r="T6" s="23"/>
      <c r="U6" s="23"/>
      <c r="V6" s="23"/>
      <c r="W6" s="23">
        <v>166837811</v>
      </c>
      <c r="X6" s="23">
        <v>160473743</v>
      </c>
      <c r="Y6" s="23">
        <v>6364068</v>
      </c>
      <c r="Z6" s="24">
        <v>3.97</v>
      </c>
      <c r="AA6" s="25">
        <v>216478895</v>
      </c>
    </row>
    <row r="7" spans="1:27" ht="12.75">
      <c r="A7" s="26" t="s">
        <v>34</v>
      </c>
      <c r="B7" s="20"/>
      <c r="C7" s="21">
        <v>726375064</v>
      </c>
      <c r="D7" s="21"/>
      <c r="E7" s="22">
        <v>771943093</v>
      </c>
      <c r="F7" s="23">
        <v>841386066</v>
      </c>
      <c r="G7" s="23">
        <v>36219156</v>
      </c>
      <c r="H7" s="23">
        <v>50411862</v>
      </c>
      <c r="I7" s="23">
        <v>48305034</v>
      </c>
      <c r="J7" s="23">
        <v>134936052</v>
      </c>
      <c r="K7" s="23">
        <v>54549235</v>
      </c>
      <c r="L7" s="23">
        <v>51031664</v>
      </c>
      <c r="M7" s="23">
        <v>47862767</v>
      </c>
      <c r="N7" s="23">
        <v>153443666</v>
      </c>
      <c r="O7" s="23">
        <v>47716357</v>
      </c>
      <c r="P7" s="23">
        <v>51497558</v>
      </c>
      <c r="Q7" s="23">
        <v>50938909</v>
      </c>
      <c r="R7" s="23">
        <v>150152824</v>
      </c>
      <c r="S7" s="23"/>
      <c r="T7" s="23"/>
      <c r="U7" s="23"/>
      <c r="V7" s="23"/>
      <c r="W7" s="23">
        <v>438532542</v>
      </c>
      <c r="X7" s="23">
        <v>455464162</v>
      </c>
      <c r="Y7" s="23">
        <v>-16931620</v>
      </c>
      <c r="Z7" s="24">
        <v>-3.72</v>
      </c>
      <c r="AA7" s="25">
        <v>841386066</v>
      </c>
    </row>
    <row r="8" spans="1:27" ht="12.75">
      <c r="A8" s="26" t="s">
        <v>35</v>
      </c>
      <c r="B8" s="20"/>
      <c r="C8" s="21">
        <v>97245024</v>
      </c>
      <c r="D8" s="21"/>
      <c r="E8" s="22">
        <v>92246545</v>
      </c>
      <c r="F8" s="23">
        <v>88595538</v>
      </c>
      <c r="G8" s="23">
        <v>48700542</v>
      </c>
      <c r="H8" s="23">
        <v>66083684</v>
      </c>
      <c r="I8" s="23">
        <v>179024774</v>
      </c>
      <c r="J8" s="23">
        <v>293809000</v>
      </c>
      <c r="K8" s="23">
        <v>99514064</v>
      </c>
      <c r="L8" s="23">
        <v>-279571723</v>
      </c>
      <c r="M8" s="23">
        <v>26448741</v>
      </c>
      <c r="N8" s="23">
        <v>-153608918</v>
      </c>
      <c r="O8" s="23">
        <v>179080550</v>
      </c>
      <c r="P8" s="23">
        <v>188795207</v>
      </c>
      <c r="Q8" s="23">
        <v>112108905</v>
      </c>
      <c r="R8" s="23">
        <v>479984662</v>
      </c>
      <c r="S8" s="23"/>
      <c r="T8" s="23"/>
      <c r="U8" s="23"/>
      <c r="V8" s="23"/>
      <c r="W8" s="23">
        <v>620184744</v>
      </c>
      <c r="X8" s="23">
        <v>320523418</v>
      </c>
      <c r="Y8" s="23">
        <v>299661326</v>
      </c>
      <c r="Z8" s="24">
        <v>93.49</v>
      </c>
      <c r="AA8" s="25">
        <v>88595538</v>
      </c>
    </row>
    <row r="9" spans="1:27" ht="12.75">
      <c r="A9" s="26" t="s">
        <v>36</v>
      </c>
      <c r="B9" s="20"/>
      <c r="C9" s="21">
        <v>300739970</v>
      </c>
      <c r="D9" s="21"/>
      <c r="E9" s="22">
        <v>301936945</v>
      </c>
      <c r="F9" s="23">
        <v>300992907</v>
      </c>
      <c r="G9" s="23">
        <v>45780000</v>
      </c>
      <c r="H9" s="23">
        <v>5504000</v>
      </c>
      <c r="I9" s="23">
        <v>2665000</v>
      </c>
      <c r="J9" s="23">
        <v>53949000</v>
      </c>
      <c r="K9" s="23">
        <v>19526499</v>
      </c>
      <c r="L9" s="23">
        <v>2090405</v>
      </c>
      <c r="M9" s="23">
        <v>34559054</v>
      </c>
      <c r="N9" s="23">
        <v>56175958</v>
      </c>
      <c r="O9" s="23">
        <v>105500960</v>
      </c>
      <c r="P9" s="23">
        <v>12212279</v>
      </c>
      <c r="Q9" s="23"/>
      <c r="R9" s="23">
        <v>117713239</v>
      </c>
      <c r="S9" s="23"/>
      <c r="T9" s="23"/>
      <c r="U9" s="23"/>
      <c r="V9" s="23"/>
      <c r="W9" s="23">
        <v>227838197</v>
      </c>
      <c r="X9" s="23">
        <v>300992907</v>
      </c>
      <c r="Y9" s="23">
        <v>-73154710</v>
      </c>
      <c r="Z9" s="24">
        <v>-24.3</v>
      </c>
      <c r="AA9" s="25">
        <v>300992907</v>
      </c>
    </row>
    <row r="10" spans="1:27" ht="12.75">
      <c r="A10" s="26" t="s">
        <v>37</v>
      </c>
      <c r="B10" s="20"/>
      <c r="C10" s="21">
        <v>142957360</v>
      </c>
      <c r="D10" s="21"/>
      <c r="E10" s="22">
        <v>140285052</v>
      </c>
      <c r="F10" s="23">
        <v>213139094</v>
      </c>
      <c r="G10" s="23">
        <v>35808000</v>
      </c>
      <c r="H10" s="23">
        <v>1475000</v>
      </c>
      <c r="I10" s="23"/>
      <c r="J10" s="23">
        <v>37283000</v>
      </c>
      <c r="K10" s="23">
        <v>14752501</v>
      </c>
      <c r="L10" s="23"/>
      <c r="M10" s="23">
        <v>14496000</v>
      </c>
      <c r="N10" s="23">
        <v>29248501</v>
      </c>
      <c r="O10" s="23">
        <v>48050000</v>
      </c>
      <c r="P10" s="23">
        <v>4693721</v>
      </c>
      <c r="Q10" s="23">
        <v>27468000</v>
      </c>
      <c r="R10" s="23">
        <v>80211721</v>
      </c>
      <c r="S10" s="23"/>
      <c r="T10" s="23"/>
      <c r="U10" s="23"/>
      <c r="V10" s="23"/>
      <c r="W10" s="23">
        <v>146743222</v>
      </c>
      <c r="X10" s="23">
        <v>213139094</v>
      </c>
      <c r="Y10" s="23">
        <v>-66395872</v>
      </c>
      <c r="Z10" s="24">
        <v>-31.15</v>
      </c>
      <c r="AA10" s="25">
        <v>213139094</v>
      </c>
    </row>
    <row r="11" spans="1:27" ht="12.75">
      <c r="A11" s="26" t="s">
        <v>38</v>
      </c>
      <c r="B11" s="20"/>
      <c r="C11" s="21">
        <v>35413806</v>
      </c>
      <c r="D11" s="21"/>
      <c r="E11" s="22">
        <v>31950320</v>
      </c>
      <c r="F11" s="23">
        <v>32295469</v>
      </c>
      <c r="G11" s="23">
        <v>1726692</v>
      </c>
      <c r="H11" s="23">
        <v>1770925</v>
      </c>
      <c r="I11" s="23">
        <v>1846589</v>
      </c>
      <c r="J11" s="23">
        <v>5344206</v>
      </c>
      <c r="K11" s="23">
        <v>2208723</v>
      </c>
      <c r="L11" s="23">
        <v>5124021</v>
      </c>
      <c r="M11" s="23">
        <v>3047555</v>
      </c>
      <c r="N11" s="23">
        <v>10380299</v>
      </c>
      <c r="O11" s="23">
        <v>2631058</v>
      </c>
      <c r="P11" s="23">
        <v>445781</v>
      </c>
      <c r="Q11" s="23">
        <v>5603066</v>
      </c>
      <c r="R11" s="23">
        <v>8679905</v>
      </c>
      <c r="S11" s="23"/>
      <c r="T11" s="23"/>
      <c r="U11" s="23"/>
      <c r="V11" s="23"/>
      <c r="W11" s="23">
        <v>24404410</v>
      </c>
      <c r="X11" s="23">
        <v>22828885</v>
      </c>
      <c r="Y11" s="23">
        <v>1575525</v>
      </c>
      <c r="Z11" s="24">
        <v>6.9</v>
      </c>
      <c r="AA11" s="25">
        <v>32295469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-1165853963</v>
      </c>
      <c r="D14" s="21"/>
      <c r="E14" s="22">
        <v>-1229947808</v>
      </c>
      <c r="F14" s="23">
        <v>-1441444229</v>
      </c>
      <c r="G14" s="23">
        <v>-123579672</v>
      </c>
      <c r="H14" s="23">
        <v>-139818581</v>
      </c>
      <c r="I14" s="23">
        <v>-134048293</v>
      </c>
      <c r="J14" s="23">
        <v>-397446546</v>
      </c>
      <c r="K14" s="23">
        <v>-85042277</v>
      </c>
      <c r="L14" s="23">
        <v>-147559859</v>
      </c>
      <c r="M14" s="23">
        <v>-106631927</v>
      </c>
      <c r="N14" s="23">
        <v>-339234063</v>
      </c>
      <c r="O14" s="23">
        <v>-94691955</v>
      </c>
      <c r="P14" s="23">
        <v>-132310566</v>
      </c>
      <c r="Q14" s="23">
        <v>-109417308</v>
      </c>
      <c r="R14" s="23">
        <v>-336419829</v>
      </c>
      <c r="S14" s="23"/>
      <c r="T14" s="23"/>
      <c r="U14" s="23"/>
      <c r="V14" s="23"/>
      <c r="W14" s="23">
        <v>-1073100438</v>
      </c>
      <c r="X14" s="23">
        <v>-989089382</v>
      </c>
      <c r="Y14" s="23">
        <v>-84011056</v>
      </c>
      <c r="Z14" s="24">
        <v>8.49</v>
      </c>
      <c r="AA14" s="25">
        <v>-1441444229</v>
      </c>
    </row>
    <row r="15" spans="1:27" ht="12.75">
      <c r="A15" s="26" t="s">
        <v>42</v>
      </c>
      <c r="B15" s="20"/>
      <c r="C15" s="21">
        <v>-47174985</v>
      </c>
      <c r="D15" s="21"/>
      <c r="E15" s="22">
        <v>-39320326</v>
      </c>
      <c r="F15" s="23">
        <v>-39320324</v>
      </c>
      <c r="G15" s="23"/>
      <c r="H15" s="23"/>
      <c r="I15" s="23"/>
      <c r="J15" s="23"/>
      <c r="K15" s="23"/>
      <c r="L15" s="23"/>
      <c r="M15" s="23">
        <v>-20411241</v>
      </c>
      <c r="N15" s="23">
        <v>-20411241</v>
      </c>
      <c r="O15" s="23">
        <v>-545554</v>
      </c>
      <c r="P15" s="23"/>
      <c r="Q15" s="23">
        <v>-120000</v>
      </c>
      <c r="R15" s="23">
        <v>-665554</v>
      </c>
      <c r="S15" s="23"/>
      <c r="T15" s="23"/>
      <c r="U15" s="23"/>
      <c r="V15" s="23"/>
      <c r="W15" s="23">
        <v>-21076795</v>
      </c>
      <c r="X15" s="23">
        <v>-20956795</v>
      </c>
      <c r="Y15" s="23">
        <v>-120000</v>
      </c>
      <c r="Z15" s="24">
        <v>0.57</v>
      </c>
      <c r="AA15" s="25">
        <v>-39320324</v>
      </c>
    </row>
    <row r="16" spans="1:27" ht="12.75">
      <c r="A16" s="26" t="s">
        <v>43</v>
      </c>
      <c r="B16" s="20"/>
      <c r="C16" s="21">
        <v>-2971833</v>
      </c>
      <c r="D16" s="21"/>
      <c r="E16" s="22">
        <v>-4698001</v>
      </c>
      <c r="F16" s="23">
        <v>-369999</v>
      </c>
      <c r="G16" s="23">
        <v>-970000</v>
      </c>
      <c r="H16" s="23">
        <v>-139923</v>
      </c>
      <c r="I16" s="23">
        <v>-225761</v>
      </c>
      <c r="J16" s="23">
        <v>-1335684</v>
      </c>
      <c r="K16" s="23">
        <v>-173948</v>
      </c>
      <c r="L16" s="23">
        <v>-161405</v>
      </c>
      <c r="M16" s="23">
        <v>-264568</v>
      </c>
      <c r="N16" s="23">
        <v>-599921</v>
      </c>
      <c r="O16" s="23">
        <v>-450770</v>
      </c>
      <c r="P16" s="23">
        <v>-277959</v>
      </c>
      <c r="Q16" s="23">
        <v>-192080</v>
      </c>
      <c r="R16" s="23">
        <v>-920809</v>
      </c>
      <c r="S16" s="23"/>
      <c r="T16" s="23"/>
      <c r="U16" s="23"/>
      <c r="V16" s="23"/>
      <c r="W16" s="23">
        <v>-2856414</v>
      </c>
      <c r="X16" s="23">
        <v>-2834723</v>
      </c>
      <c r="Y16" s="23">
        <v>-21691</v>
      </c>
      <c r="Z16" s="24">
        <v>0.77</v>
      </c>
      <c r="AA16" s="25">
        <v>-369999</v>
      </c>
    </row>
    <row r="17" spans="1:27" ht="12.75">
      <c r="A17" s="27" t="s">
        <v>44</v>
      </c>
      <c r="B17" s="28"/>
      <c r="C17" s="29">
        <f aca="true" t="shared" si="0" ref="C17:Y17">SUM(C6:C16)</f>
        <v>279107631</v>
      </c>
      <c r="D17" s="29">
        <f>SUM(D6:D16)</f>
        <v>0</v>
      </c>
      <c r="E17" s="30">
        <f t="shared" si="0"/>
        <v>267248031</v>
      </c>
      <c r="F17" s="31">
        <f t="shared" si="0"/>
        <v>211753417</v>
      </c>
      <c r="G17" s="31">
        <f t="shared" si="0"/>
        <v>61139770</v>
      </c>
      <c r="H17" s="31">
        <f t="shared" si="0"/>
        <v>3947417</v>
      </c>
      <c r="I17" s="31">
        <f t="shared" si="0"/>
        <v>116928835</v>
      </c>
      <c r="J17" s="31">
        <f t="shared" si="0"/>
        <v>182016022</v>
      </c>
      <c r="K17" s="31">
        <f t="shared" si="0"/>
        <v>124122007</v>
      </c>
      <c r="L17" s="31">
        <f t="shared" si="0"/>
        <v>-346304894</v>
      </c>
      <c r="M17" s="31">
        <f t="shared" si="0"/>
        <v>16268157</v>
      </c>
      <c r="N17" s="31">
        <f t="shared" si="0"/>
        <v>-205914730</v>
      </c>
      <c r="O17" s="31">
        <f t="shared" si="0"/>
        <v>305510717</v>
      </c>
      <c r="P17" s="31">
        <f t="shared" si="0"/>
        <v>142365157</v>
      </c>
      <c r="Q17" s="31">
        <f t="shared" si="0"/>
        <v>103530113</v>
      </c>
      <c r="R17" s="31">
        <f t="shared" si="0"/>
        <v>551405987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527507279</v>
      </c>
      <c r="X17" s="31">
        <f t="shared" si="0"/>
        <v>460541309</v>
      </c>
      <c r="Y17" s="31">
        <f t="shared" si="0"/>
        <v>66965970</v>
      </c>
      <c r="Z17" s="32">
        <f>+IF(X17&lt;&gt;0,+(Y17/X17)*100,0)</f>
        <v>14.540708659860954</v>
      </c>
      <c r="AA17" s="33">
        <f>SUM(AA6:AA16)</f>
        <v>211753417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40000</v>
      </c>
      <c r="D21" s="21"/>
      <c r="E21" s="22">
        <v>10731088</v>
      </c>
      <c r="F21" s="23">
        <v>10812160</v>
      </c>
      <c r="G21" s="40">
        <v>334926</v>
      </c>
      <c r="H21" s="40">
        <v>912961</v>
      </c>
      <c r="I21" s="40">
        <v>-17471</v>
      </c>
      <c r="J21" s="23">
        <v>1230416</v>
      </c>
      <c r="K21" s="40">
        <v>582793</v>
      </c>
      <c r="L21" s="40">
        <v>557279</v>
      </c>
      <c r="M21" s="23">
        <v>78157</v>
      </c>
      <c r="N21" s="40">
        <v>1218229</v>
      </c>
      <c r="O21" s="40">
        <v>606914</v>
      </c>
      <c r="P21" s="40">
        <v>1907104</v>
      </c>
      <c r="Q21" s="23">
        <v>403438</v>
      </c>
      <c r="R21" s="40">
        <v>2917456</v>
      </c>
      <c r="S21" s="40"/>
      <c r="T21" s="23"/>
      <c r="U21" s="40"/>
      <c r="V21" s="40"/>
      <c r="W21" s="40">
        <v>5366101</v>
      </c>
      <c r="X21" s="23">
        <v>2341480</v>
      </c>
      <c r="Y21" s="40">
        <v>3024621</v>
      </c>
      <c r="Z21" s="41">
        <v>129.18</v>
      </c>
      <c r="AA21" s="42">
        <v>10812160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7338</v>
      </c>
      <c r="D23" s="44"/>
      <c r="E23" s="22">
        <v>113808</v>
      </c>
      <c r="F23" s="23">
        <v>-158560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-158560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v>-125000000</v>
      </c>
      <c r="R24" s="23">
        <v>-125000000</v>
      </c>
      <c r="S24" s="23"/>
      <c r="T24" s="23"/>
      <c r="U24" s="23"/>
      <c r="V24" s="23"/>
      <c r="W24" s="23">
        <v>-125000000</v>
      </c>
      <c r="X24" s="23"/>
      <c r="Y24" s="23">
        <v>-125000000</v>
      </c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-210588022</v>
      </c>
      <c r="D26" s="21"/>
      <c r="E26" s="22">
        <v>-221535955</v>
      </c>
      <c r="F26" s="23">
        <v>-267022524</v>
      </c>
      <c r="G26" s="23">
        <v>-6067611</v>
      </c>
      <c r="H26" s="23">
        <v>-8548965</v>
      </c>
      <c r="I26" s="23">
        <v>-14208404</v>
      </c>
      <c r="J26" s="23">
        <v>-28824980</v>
      </c>
      <c r="K26" s="23">
        <v>-7769283</v>
      </c>
      <c r="L26" s="23">
        <v>-12619156</v>
      </c>
      <c r="M26" s="23">
        <v>-17231351</v>
      </c>
      <c r="N26" s="23">
        <v>-37619790</v>
      </c>
      <c r="O26" s="23">
        <v>-5658772</v>
      </c>
      <c r="P26" s="23">
        <v>-21530973</v>
      </c>
      <c r="Q26" s="23">
        <v>-13211618</v>
      </c>
      <c r="R26" s="23">
        <v>-40401363</v>
      </c>
      <c r="S26" s="23"/>
      <c r="T26" s="23"/>
      <c r="U26" s="23"/>
      <c r="V26" s="23"/>
      <c r="W26" s="23">
        <v>-106846133</v>
      </c>
      <c r="X26" s="23">
        <v>-92164420</v>
      </c>
      <c r="Y26" s="23">
        <v>-14681713</v>
      </c>
      <c r="Z26" s="24">
        <v>15.93</v>
      </c>
      <c r="AA26" s="25">
        <v>-267022524</v>
      </c>
    </row>
    <row r="27" spans="1:27" ht="12.75">
      <c r="A27" s="27" t="s">
        <v>51</v>
      </c>
      <c r="B27" s="28"/>
      <c r="C27" s="29">
        <f aca="true" t="shared" si="1" ref="C27:Y27">SUM(C21:C26)</f>
        <v>-210540684</v>
      </c>
      <c r="D27" s="29">
        <f>SUM(D21:D26)</f>
        <v>0</v>
      </c>
      <c r="E27" s="30">
        <f t="shared" si="1"/>
        <v>-210691059</v>
      </c>
      <c r="F27" s="31">
        <f t="shared" si="1"/>
        <v>-256368924</v>
      </c>
      <c r="G27" s="31">
        <f t="shared" si="1"/>
        <v>-5732685</v>
      </c>
      <c r="H27" s="31">
        <f t="shared" si="1"/>
        <v>-7636004</v>
      </c>
      <c r="I27" s="31">
        <f t="shared" si="1"/>
        <v>-14225875</v>
      </c>
      <c r="J27" s="31">
        <f t="shared" si="1"/>
        <v>-27594564</v>
      </c>
      <c r="K27" s="31">
        <f t="shared" si="1"/>
        <v>-7186490</v>
      </c>
      <c r="L27" s="31">
        <f t="shared" si="1"/>
        <v>-12061877</v>
      </c>
      <c r="M27" s="31">
        <f t="shared" si="1"/>
        <v>-17153194</v>
      </c>
      <c r="N27" s="31">
        <f t="shared" si="1"/>
        <v>-36401561</v>
      </c>
      <c r="O27" s="31">
        <f t="shared" si="1"/>
        <v>-5051858</v>
      </c>
      <c r="P27" s="31">
        <f t="shared" si="1"/>
        <v>-19623869</v>
      </c>
      <c r="Q27" s="31">
        <f t="shared" si="1"/>
        <v>-137808180</v>
      </c>
      <c r="R27" s="31">
        <f t="shared" si="1"/>
        <v>-162483907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-226480032</v>
      </c>
      <c r="X27" s="31">
        <f t="shared" si="1"/>
        <v>-89822940</v>
      </c>
      <c r="Y27" s="31">
        <f t="shared" si="1"/>
        <v>-136657092</v>
      </c>
      <c r="Z27" s="32">
        <f>+IF(X27&lt;&gt;0,+(Y27/X27)*100,0)</f>
        <v>152.14052445845127</v>
      </c>
      <c r="AA27" s="33">
        <f>SUM(AA21:AA26)</f>
        <v>-256368924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6615000</v>
      </c>
      <c r="F32" s="23">
        <v>24100000</v>
      </c>
      <c r="G32" s="23"/>
      <c r="H32" s="23"/>
      <c r="I32" s="23"/>
      <c r="J32" s="23"/>
      <c r="K32" s="23"/>
      <c r="L32" s="23"/>
      <c r="M32" s="23"/>
      <c r="N32" s="23"/>
      <c r="O32" s="23">
        <v>869345</v>
      </c>
      <c r="P32" s="23"/>
      <c r="Q32" s="23"/>
      <c r="R32" s="23">
        <v>869345</v>
      </c>
      <c r="S32" s="23"/>
      <c r="T32" s="23"/>
      <c r="U32" s="23"/>
      <c r="V32" s="23"/>
      <c r="W32" s="23">
        <v>869345</v>
      </c>
      <c r="X32" s="23">
        <v>22839345</v>
      </c>
      <c r="Y32" s="23">
        <v>-21970000</v>
      </c>
      <c r="Z32" s="24">
        <v>-96.19</v>
      </c>
      <c r="AA32" s="25">
        <v>24100000</v>
      </c>
    </row>
    <row r="33" spans="1:27" ht="12.75">
      <c r="A33" s="26" t="s">
        <v>55</v>
      </c>
      <c r="B33" s="20"/>
      <c r="C33" s="21">
        <v>-1826522</v>
      </c>
      <c r="D33" s="21"/>
      <c r="E33" s="22">
        <v>2051866</v>
      </c>
      <c r="F33" s="23">
        <v>-1067414</v>
      </c>
      <c r="G33" s="23"/>
      <c r="H33" s="40"/>
      <c r="I33" s="40"/>
      <c r="J33" s="40"/>
      <c r="K33" s="23"/>
      <c r="L33" s="23"/>
      <c r="M33" s="23"/>
      <c r="N33" s="23"/>
      <c r="O33" s="40">
        <v>41552</v>
      </c>
      <c r="P33" s="40">
        <v>219390</v>
      </c>
      <c r="Q33" s="40">
        <v>226814</v>
      </c>
      <c r="R33" s="23">
        <v>487756</v>
      </c>
      <c r="S33" s="23"/>
      <c r="T33" s="23"/>
      <c r="U33" s="23"/>
      <c r="V33" s="40"/>
      <c r="W33" s="40">
        <v>487756</v>
      </c>
      <c r="X33" s="40">
        <v>-44397</v>
      </c>
      <c r="Y33" s="23">
        <v>532153</v>
      </c>
      <c r="Z33" s="24">
        <v>-1198.62</v>
      </c>
      <c r="AA33" s="25">
        <v>-1067414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-47298303</v>
      </c>
      <c r="D35" s="21"/>
      <c r="E35" s="22">
        <v>-42011479</v>
      </c>
      <c r="F35" s="23">
        <v>-42011478</v>
      </c>
      <c r="G35" s="23"/>
      <c r="H35" s="23"/>
      <c r="I35" s="23"/>
      <c r="J35" s="23"/>
      <c r="K35" s="23">
        <v>21970000</v>
      </c>
      <c r="L35" s="23"/>
      <c r="M35" s="23">
        <v>-20556926</v>
      </c>
      <c r="N35" s="23">
        <v>1413074</v>
      </c>
      <c r="O35" s="23">
        <v>-2229074</v>
      </c>
      <c r="P35" s="23"/>
      <c r="Q35" s="23"/>
      <c r="R35" s="23">
        <v>-2229074</v>
      </c>
      <c r="S35" s="23"/>
      <c r="T35" s="23"/>
      <c r="U35" s="23"/>
      <c r="V35" s="23"/>
      <c r="W35" s="23">
        <v>-816000</v>
      </c>
      <c r="X35" s="23">
        <v>-22786000</v>
      </c>
      <c r="Y35" s="23">
        <v>21970000</v>
      </c>
      <c r="Z35" s="24">
        <v>-96.42</v>
      </c>
      <c r="AA35" s="25">
        <v>-42011478</v>
      </c>
    </row>
    <row r="36" spans="1:27" ht="12.75">
      <c r="A36" s="27" t="s">
        <v>57</v>
      </c>
      <c r="B36" s="28"/>
      <c r="C36" s="29">
        <f aca="true" t="shared" si="2" ref="C36:Y36">SUM(C31:C35)</f>
        <v>-49124825</v>
      </c>
      <c r="D36" s="29">
        <f>SUM(D31:D35)</f>
        <v>0</v>
      </c>
      <c r="E36" s="30">
        <f t="shared" si="2"/>
        <v>-33344613</v>
      </c>
      <c r="F36" s="31">
        <f t="shared" si="2"/>
        <v>-18978892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21970000</v>
      </c>
      <c r="L36" s="31">
        <f t="shared" si="2"/>
        <v>0</v>
      </c>
      <c r="M36" s="31">
        <f t="shared" si="2"/>
        <v>-20556926</v>
      </c>
      <c r="N36" s="31">
        <f t="shared" si="2"/>
        <v>1413074</v>
      </c>
      <c r="O36" s="31">
        <f t="shared" si="2"/>
        <v>-1318177</v>
      </c>
      <c r="P36" s="31">
        <f t="shared" si="2"/>
        <v>219390</v>
      </c>
      <c r="Q36" s="31">
        <f t="shared" si="2"/>
        <v>226814</v>
      </c>
      <c r="R36" s="31">
        <f t="shared" si="2"/>
        <v>-871973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541101</v>
      </c>
      <c r="X36" s="31">
        <f t="shared" si="2"/>
        <v>8948</v>
      </c>
      <c r="Y36" s="31">
        <f t="shared" si="2"/>
        <v>532153</v>
      </c>
      <c r="Z36" s="32">
        <f>+IF(X36&lt;&gt;0,+(Y36/X36)*100,0)</f>
        <v>5947.172552525704</v>
      </c>
      <c r="AA36" s="33">
        <f>SUM(AA31:AA35)</f>
        <v>-18978892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19442122</v>
      </c>
      <c r="D38" s="35">
        <f>+D17+D27+D36</f>
        <v>0</v>
      </c>
      <c r="E38" s="36">
        <f t="shared" si="3"/>
        <v>23212359</v>
      </c>
      <c r="F38" s="37">
        <f t="shared" si="3"/>
        <v>-63594399</v>
      </c>
      <c r="G38" s="37">
        <f t="shared" si="3"/>
        <v>55407085</v>
      </c>
      <c r="H38" s="37">
        <f t="shared" si="3"/>
        <v>-3688587</v>
      </c>
      <c r="I38" s="37">
        <f t="shared" si="3"/>
        <v>102702960</v>
      </c>
      <c r="J38" s="37">
        <f t="shared" si="3"/>
        <v>154421458</v>
      </c>
      <c r="K38" s="37">
        <f t="shared" si="3"/>
        <v>138905517</v>
      </c>
      <c r="L38" s="37">
        <f t="shared" si="3"/>
        <v>-358366771</v>
      </c>
      <c r="M38" s="37">
        <f t="shared" si="3"/>
        <v>-21441963</v>
      </c>
      <c r="N38" s="37">
        <f t="shared" si="3"/>
        <v>-240903217</v>
      </c>
      <c r="O38" s="37">
        <f t="shared" si="3"/>
        <v>299140682</v>
      </c>
      <c r="P38" s="37">
        <f t="shared" si="3"/>
        <v>122960678</v>
      </c>
      <c r="Q38" s="37">
        <f t="shared" si="3"/>
        <v>-34051253</v>
      </c>
      <c r="R38" s="37">
        <f t="shared" si="3"/>
        <v>388050107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301568348</v>
      </c>
      <c r="X38" s="37">
        <f t="shared" si="3"/>
        <v>370727317</v>
      </c>
      <c r="Y38" s="37">
        <f t="shared" si="3"/>
        <v>-69158969</v>
      </c>
      <c r="Z38" s="38">
        <f>+IF(X38&lt;&gt;0,+(Y38/X38)*100,0)</f>
        <v>-18.654942818794222</v>
      </c>
      <c r="AA38" s="39">
        <f>+AA17+AA27+AA36</f>
        <v>-63594399</v>
      </c>
    </row>
    <row r="39" spans="1:27" ht="12.75">
      <c r="A39" s="26" t="s">
        <v>59</v>
      </c>
      <c r="B39" s="20"/>
      <c r="C39" s="35">
        <v>345880536</v>
      </c>
      <c r="D39" s="35"/>
      <c r="E39" s="36">
        <v>391107472</v>
      </c>
      <c r="F39" s="37">
        <v>365322659</v>
      </c>
      <c r="G39" s="37">
        <v>365322659</v>
      </c>
      <c r="H39" s="37">
        <v>420729744</v>
      </c>
      <c r="I39" s="37">
        <v>417041157</v>
      </c>
      <c r="J39" s="37">
        <v>365322659</v>
      </c>
      <c r="K39" s="37">
        <v>519744117</v>
      </c>
      <c r="L39" s="37">
        <v>658649634</v>
      </c>
      <c r="M39" s="37">
        <v>300282863</v>
      </c>
      <c r="N39" s="37">
        <v>519744117</v>
      </c>
      <c r="O39" s="37">
        <v>278840900</v>
      </c>
      <c r="P39" s="37">
        <v>577981582</v>
      </c>
      <c r="Q39" s="37">
        <v>700942260</v>
      </c>
      <c r="R39" s="37">
        <v>278840900</v>
      </c>
      <c r="S39" s="37"/>
      <c r="T39" s="37"/>
      <c r="U39" s="37"/>
      <c r="V39" s="37"/>
      <c r="W39" s="37">
        <v>365322659</v>
      </c>
      <c r="X39" s="37">
        <v>365322659</v>
      </c>
      <c r="Y39" s="37"/>
      <c r="Z39" s="38"/>
      <c r="AA39" s="39">
        <v>365322659</v>
      </c>
    </row>
    <row r="40" spans="1:27" ht="12.75">
      <c r="A40" s="45" t="s">
        <v>60</v>
      </c>
      <c r="B40" s="46"/>
      <c r="C40" s="47">
        <v>365322659</v>
      </c>
      <c r="D40" s="47"/>
      <c r="E40" s="48">
        <v>414319834</v>
      </c>
      <c r="F40" s="49">
        <v>301728260</v>
      </c>
      <c r="G40" s="49">
        <v>420729744</v>
      </c>
      <c r="H40" s="49">
        <v>417041157</v>
      </c>
      <c r="I40" s="49">
        <v>519744117</v>
      </c>
      <c r="J40" s="49">
        <v>519744117</v>
      </c>
      <c r="K40" s="49">
        <v>658649634</v>
      </c>
      <c r="L40" s="49">
        <v>300282863</v>
      </c>
      <c r="M40" s="49">
        <v>278840900</v>
      </c>
      <c r="N40" s="49">
        <v>278840900</v>
      </c>
      <c r="O40" s="49">
        <v>577981582</v>
      </c>
      <c r="P40" s="49">
        <v>700942260</v>
      </c>
      <c r="Q40" s="49">
        <v>666891007</v>
      </c>
      <c r="R40" s="49">
        <v>666891007</v>
      </c>
      <c r="S40" s="49"/>
      <c r="T40" s="49"/>
      <c r="U40" s="49"/>
      <c r="V40" s="49"/>
      <c r="W40" s="49">
        <v>666891007</v>
      </c>
      <c r="X40" s="49">
        <v>736049976</v>
      </c>
      <c r="Y40" s="49">
        <v>-69158969</v>
      </c>
      <c r="Z40" s="50">
        <v>-9.4</v>
      </c>
      <c r="AA40" s="51">
        <v>301728260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598394248</v>
      </c>
      <c r="D6" s="21"/>
      <c r="E6" s="22">
        <v>622320100</v>
      </c>
      <c r="F6" s="23">
        <v>515686297</v>
      </c>
      <c r="G6" s="23">
        <v>37269485</v>
      </c>
      <c r="H6" s="23">
        <v>45529797</v>
      </c>
      <c r="I6" s="23">
        <v>39271538</v>
      </c>
      <c r="J6" s="23">
        <v>122070820</v>
      </c>
      <c r="K6" s="23">
        <v>41020897</v>
      </c>
      <c r="L6" s="23">
        <v>58930887</v>
      </c>
      <c r="M6" s="23">
        <v>35820545</v>
      </c>
      <c r="N6" s="23">
        <v>135772329</v>
      </c>
      <c r="O6" s="23">
        <v>43374744</v>
      </c>
      <c r="P6" s="23">
        <v>38174614</v>
      </c>
      <c r="Q6" s="23">
        <v>42325155</v>
      </c>
      <c r="R6" s="23">
        <v>123874513</v>
      </c>
      <c r="S6" s="23"/>
      <c r="T6" s="23"/>
      <c r="U6" s="23"/>
      <c r="V6" s="23"/>
      <c r="W6" s="23">
        <v>381717662</v>
      </c>
      <c r="X6" s="23">
        <v>386764723</v>
      </c>
      <c r="Y6" s="23">
        <v>-5047061</v>
      </c>
      <c r="Z6" s="24">
        <v>-1.3</v>
      </c>
      <c r="AA6" s="25">
        <v>515686297</v>
      </c>
    </row>
    <row r="7" spans="1:27" ht="12.75">
      <c r="A7" s="26" t="s">
        <v>34</v>
      </c>
      <c r="B7" s="20"/>
      <c r="C7" s="21">
        <v>2601219256</v>
      </c>
      <c r="D7" s="21"/>
      <c r="E7" s="22">
        <v>3509001491</v>
      </c>
      <c r="F7" s="23">
        <v>2037817390</v>
      </c>
      <c r="G7" s="23">
        <v>155583445</v>
      </c>
      <c r="H7" s="23">
        <v>201817221</v>
      </c>
      <c r="I7" s="23">
        <v>179620899</v>
      </c>
      <c r="J7" s="23">
        <v>537021565</v>
      </c>
      <c r="K7" s="23">
        <v>169710663</v>
      </c>
      <c r="L7" s="23">
        <v>172763572</v>
      </c>
      <c r="M7" s="23">
        <v>139412894</v>
      </c>
      <c r="N7" s="23">
        <v>481887129</v>
      </c>
      <c r="O7" s="23">
        <v>153728183</v>
      </c>
      <c r="P7" s="23">
        <v>137572001</v>
      </c>
      <c r="Q7" s="23">
        <v>158185830</v>
      </c>
      <c r="R7" s="23">
        <v>449486014</v>
      </c>
      <c r="S7" s="23"/>
      <c r="T7" s="23"/>
      <c r="U7" s="23"/>
      <c r="V7" s="23"/>
      <c r="W7" s="23">
        <v>1468394708</v>
      </c>
      <c r="X7" s="23">
        <v>1528363042</v>
      </c>
      <c r="Y7" s="23">
        <v>-59968334</v>
      </c>
      <c r="Z7" s="24">
        <v>-3.92</v>
      </c>
      <c r="AA7" s="25">
        <v>2037817390</v>
      </c>
    </row>
    <row r="8" spans="1:27" ht="12.75">
      <c r="A8" s="26" t="s">
        <v>35</v>
      </c>
      <c r="B8" s="20"/>
      <c r="C8" s="21">
        <v>285381090</v>
      </c>
      <c r="D8" s="21"/>
      <c r="E8" s="22">
        <v>207508238</v>
      </c>
      <c r="F8" s="23">
        <v>1086723086</v>
      </c>
      <c r="G8" s="23">
        <v>102218653</v>
      </c>
      <c r="H8" s="23">
        <v>104730016</v>
      </c>
      <c r="I8" s="23">
        <v>100152431</v>
      </c>
      <c r="J8" s="23">
        <v>307101100</v>
      </c>
      <c r="K8" s="23">
        <v>88950837</v>
      </c>
      <c r="L8" s="23">
        <v>90399520</v>
      </c>
      <c r="M8" s="23">
        <v>76977678</v>
      </c>
      <c r="N8" s="23">
        <v>256328035</v>
      </c>
      <c r="O8" s="23">
        <v>51297426</v>
      </c>
      <c r="P8" s="23">
        <v>91874635</v>
      </c>
      <c r="Q8" s="23">
        <v>70790918</v>
      </c>
      <c r="R8" s="23">
        <v>213962979</v>
      </c>
      <c r="S8" s="23"/>
      <c r="T8" s="23"/>
      <c r="U8" s="23"/>
      <c r="V8" s="23"/>
      <c r="W8" s="23">
        <v>777392114</v>
      </c>
      <c r="X8" s="23">
        <v>815042315</v>
      </c>
      <c r="Y8" s="23">
        <v>-37650201</v>
      </c>
      <c r="Z8" s="24">
        <v>-4.62</v>
      </c>
      <c r="AA8" s="25">
        <v>1086723086</v>
      </c>
    </row>
    <row r="9" spans="1:27" ht="12.75">
      <c r="A9" s="26" t="s">
        <v>36</v>
      </c>
      <c r="B9" s="20"/>
      <c r="C9" s="21">
        <v>687118839</v>
      </c>
      <c r="D9" s="21"/>
      <c r="E9" s="22">
        <v>682074079</v>
      </c>
      <c r="F9" s="23">
        <v>685353950</v>
      </c>
      <c r="G9" s="23">
        <v>253575000</v>
      </c>
      <c r="H9" s="23"/>
      <c r="I9" s="23"/>
      <c r="J9" s="23">
        <v>253575000</v>
      </c>
      <c r="K9" s="23"/>
      <c r="L9" s="23"/>
      <c r="M9" s="23">
        <v>202861000</v>
      </c>
      <c r="N9" s="23">
        <v>202861000</v>
      </c>
      <c r="O9" s="23"/>
      <c r="P9" s="23"/>
      <c r="Q9" s="23">
        <v>152145000</v>
      </c>
      <c r="R9" s="23">
        <v>152145000</v>
      </c>
      <c r="S9" s="23"/>
      <c r="T9" s="23"/>
      <c r="U9" s="23"/>
      <c r="V9" s="23"/>
      <c r="W9" s="23">
        <v>608581000</v>
      </c>
      <c r="X9" s="23">
        <v>685353950</v>
      </c>
      <c r="Y9" s="23">
        <v>-76772950</v>
      </c>
      <c r="Z9" s="24">
        <v>-11.2</v>
      </c>
      <c r="AA9" s="25">
        <v>685353950</v>
      </c>
    </row>
    <row r="10" spans="1:27" ht="12.75">
      <c r="A10" s="26" t="s">
        <v>37</v>
      </c>
      <c r="B10" s="20"/>
      <c r="C10" s="21">
        <v>175149198</v>
      </c>
      <c r="D10" s="21"/>
      <c r="E10" s="22">
        <v>187768980</v>
      </c>
      <c r="F10" s="23">
        <v>214160137</v>
      </c>
      <c r="G10" s="23">
        <v>86213000</v>
      </c>
      <c r="H10" s="23">
        <v>20553000</v>
      </c>
      <c r="I10" s="23"/>
      <c r="J10" s="23">
        <v>106766000</v>
      </c>
      <c r="K10" s="23">
        <v>485000</v>
      </c>
      <c r="L10" s="23"/>
      <c r="M10" s="23">
        <v>77537000</v>
      </c>
      <c r="N10" s="23">
        <v>78022000</v>
      </c>
      <c r="O10" s="23"/>
      <c r="P10" s="23">
        <v>1000000</v>
      </c>
      <c r="Q10" s="23">
        <v>18302000</v>
      </c>
      <c r="R10" s="23">
        <v>19302000</v>
      </c>
      <c r="S10" s="23"/>
      <c r="T10" s="23"/>
      <c r="U10" s="23"/>
      <c r="V10" s="23"/>
      <c r="W10" s="23">
        <v>204090000</v>
      </c>
      <c r="X10" s="23">
        <v>214160137</v>
      </c>
      <c r="Y10" s="23">
        <v>-10070137</v>
      </c>
      <c r="Z10" s="24">
        <v>-4.7</v>
      </c>
      <c r="AA10" s="25">
        <v>214160137</v>
      </c>
    </row>
    <row r="11" spans="1:27" ht="12.75">
      <c r="A11" s="26" t="s">
        <v>38</v>
      </c>
      <c r="B11" s="20"/>
      <c r="C11" s="21">
        <v>23134709</v>
      </c>
      <c r="D11" s="21"/>
      <c r="E11" s="22">
        <v>47815278</v>
      </c>
      <c r="F11" s="23">
        <v>58323792</v>
      </c>
      <c r="G11" s="23">
        <v>3419126</v>
      </c>
      <c r="H11" s="23">
        <v>7358648</v>
      </c>
      <c r="I11" s="23">
        <v>3465695</v>
      </c>
      <c r="J11" s="23">
        <v>14243469</v>
      </c>
      <c r="K11" s="23">
        <v>4048132</v>
      </c>
      <c r="L11" s="23">
        <v>3948025</v>
      </c>
      <c r="M11" s="23">
        <v>6922270</v>
      </c>
      <c r="N11" s="23">
        <v>14918427</v>
      </c>
      <c r="O11" s="23">
        <v>4799783</v>
      </c>
      <c r="P11" s="23">
        <v>5484493</v>
      </c>
      <c r="Q11" s="23">
        <v>5404729</v>
      </c>
      <c r="R11" s="23">
        <v>15689005</v>
      </c>
      <c r="S11" s="23"/>
      <c r="T11" s="23"/>
      <c r="U11" s="23"/>
      <c r="V11" s="23"/>
      <c r="W11" s="23">
        <v>44850901</v>
      </c>
      <c r="X11" s="23">
        <v>43742844</v>
      </c>
      <c r="Y11" s="23">
        <v>1108057</v>
      </c>
      <c r="Z11" s="24">
        <v>2.53</v>
      </c>
      <c r="AA11" s="25">
        <v>58323792</v>
      </c>
    </row>
    <row r="12" spans="1:27" ht="12.75">
      <c r="A12" s="26" t="s">
        <v>39</v>
      </c>
      <c r="B12" s="20"/>
      <c r="C12" s="21">
        <v>3025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-4160486173</v>
      </c>
      <c r="D14" s="21"/>
      <c r="E14" s="22">
        <v>-4899039001</v>
      </c>
      <c r="F14" s="23">
        <v>-2409233309</v>
      </c>
      <c r="G14" s="23">
        <v>-631442987</v>
      </c>
      <c r="H14" s="23">
        <v>-449630996</v>
      </c>
      <c r="I14" s="23">
        <v>-316603811</v>
      </c>
      <c r="J14" s="23">
        <v>-1397677794</v>
      </c>
      <c r="K14" s="23">
        <v>-280703156</v>
      </c>
      <c r="L14" s="23">
        <v>-310198022</v>
      </c>
      <c r="M14" s="23">
        <v>-461231844</v>
      </c>
      <c r="N14" s="23">
        <v>-1052133022</v>
      </c>
      <c r="O14" s="23">
        <v>-320213934</v>
      </c>
      <c r="P14" s="23">
        <v>-316152995</v>
      </c>
      <c r="Q14" s="23">
        <v>-400626373</v>
      </c>
      <c r="R14" s="23">
        <v>-1036993302</v>
      </c>
      <c r="S14" s="23"/>
      <c r="T14" s="23"/>
      <c r="U14" s="23"/>
      <c r="V14" s="23"/>
      <c r="W14" s="23">
        <v>-3486804118</v>
      </c>
      <c r="X14" s="23">
        <v>-1403344308</v>
      </c>
      <c r="Y14" s="23">
        <v>-2083459810</v>
      </c>
      <c r="Z14" s="24">
        <v>148.46</v>
      </c>
      <c r="AA14" s="25">
        <v>-2409233309</v>
      </c>
    </row>
    <row r="15" spans="1:27" ht="12.75">
      <c r="A15" s="26" t="s">
        <v>42</v>
      </c>
      <c r="B15" s="20"/>
      <c r="C15" s="21">
        <v>-24278137</v>
      </c>
      <c r="D15" s="21"/>
      <c r="E15" s="22">
        <v>-10331590</v>
      </c>
      <c r="F15" s="23">
        <v>-1648621604</v>
      </c>
      <c r="G15" s="23">
        <v>-5459</v>
      </c>
      <c r="H15" s="23">
        <v>-1904341</v>
      </c>
      <c r="I15" s="23">
        <v>-96304</v>
      </c>
      <c r="J15" s="23">
        <v>-2006104</v>
      </c>
      <c r="K15" s="23">
        <v>-61077</v>
      </c>
      <c r="L15" s="23">
        <v>-640515</v>
      </c>
      <c r="M15" s="23">
        <v>-2372145</v>
      </c>
      <c r="N15" s="23">
        <v>-3073737</v>
      </c>
      <c r="O15" s="23">
        <v>339528</v>
      </c>
      <c r="P15" s="23">
        <v>-2630637</v>
      </c>
      <c r="Q15" s="23">
        <v>-1924494</v>
      </c>
      <c r="R15" s="23">
        <v>-4215603</v>
      </c>
      <c r="S15" s="23"/>
      <c r="T15" s="23"/>
      <c r="U15" s="23"/>
      <c r="V15" s="23"/>
      <c r="W15" s="23">
        <v>-9295444</v>
      </c>
      <c r="X15" s="23">
        <v>-1332804248</v>
      </c>
      <c r="Y15" s="23">
        <v>1323508804</v>
      </c>
      <c r="Z15" s="24">
        <v>-99.3</v>
      </c>
      <c r="AA15" s="25">
        <v>-1648621604</v>
      </c>
    </row>
    <row r="16" spans="1:27" ht="12.75">
      <c r="A16" s="26" t="s">
        <v>43</v>
      </c>
      <c r="B16" s="20"/>
      <c r="C16" s="21"/>
      <c r="D16" s="21"/>
      <c r="E16" s="22"/>
      <c r="F16" s="23">
        <v>-883683759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-704041368</v>
      </c>
      <c r="Y16" s="23">
        <v>704041368</v>
      </c>
      <c r="Z16" s="24">
        <v>-100</v>
      </c>
      <c r="AA16" s="25">
        <v>-883683759</v>
      </c>
    </row>
    <row r="17" spans="1:27" ht="12.75">
      <c r="A17" s="27" t="s">
        <v>44</v>
      </c>
      <c r="B17" s="28"/>
      <c r="C17" s="29">
        <f aca="true" t="shared" si="0" ref="C17:Y17">SUM(C6:C16)</f>
        <v>185636055</v>
      </c>
      <c r="D17" s="29">
        <f>SUM(D6:D16)</f>
        <v>0</v>
      </c>
      <c r="E17" s="30">
        <f t="shared" si="0"/>
        <v>347117575</v>
      </c>
      <c r="F17" s="31">
        <f t="shared" si="0"/>
        <v>-343474020</v>
      </c>
      <c r="G17" s="31">
        <f t="shared" si="0"/>
        <v>6830263</v>
      </c>
      <c r="H17" s="31">
        <f t="shared" si="0"/>
        <v>-71546655</v>
      </c>
      <c r="I17" s="31">
        <f t="shared" si="0"/>
        <v>5810448</v>
      </c>
      <c r="J17" s="31">
        <f t="shared" si="0"/>
        <v>-58905944</v>
      </c>
      <c r="K17" s="31">
        <f t="shared" si="0"/>
        <v>23451296</v>
      </c>
      <c r="L17" s="31">
        <f t="shared" si="0"/>
        <v>15203467</v>
      </c>
      <c r="M17" s="31">
        <f t="shared" si="0"/>
        <v>75927398</v>
      </c>
      <c r="N17" s="31">
        <f t="shared" si="0"/>
        <v>114582161</v>
      </c>
      <c r="O17" s="31">
        <f t="shared" si="0"/>
        <v>-66674270</v>
      </c>
      <c r="P17" s="31">
        <f t="shared" si="0"/>
        <v>-44677889</v>
      </c>
      <c r="Q17" s="31">
        <f t="shared" si="0"/>
        <v>44602765</v>
      </c>
      <c r="R17" s="31">
        <f t="shared" si="0"/>
        <v>-66749394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-11073177</v>
      </c>
      <c r="X17" s="31">
        <f t="shared" si="0"/>
        <v>233237087</v>
      </c>
      <c r="Y17" s="31">
        <f t="shared" si="0"/>
        <v>-244310264</v>
      </c>
      <c r="Z17" s="32">
        <f>+IF(X17&lt;&gt;0,+(Y17/X17)*100,0)</f>
        <v>-104.7476055984184</v>
      </c>
      <c r="AA17" s="33">
        <f>SUM(AA6:AA16)</f>
        <v>-343474020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9482913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>
        <v>20417936</v>
      </c>
      <c r="G24" s="23">
        <v>1849274</v>
      </c>
      <c r="H24" s="23"/>
      <c r="I24" s="23">
        <v>18303260</v>
      </c>
      <c r="J24" s="23">
        <v>20152534</v>
      </c>
      <c r="K24" s="23"/>
      <c r="L24" s="23">
        <v>265402</v>
      </c>
      <c r="M24" s="23"/>
      <c r="N24" s="23">
        <v>265402</v>
      </c>
      <c r="O24" s="23">
        <v>21397536</v>
      </c>
      <c r="P24" s="23">
        <v>28000000</v>
      </c>
      <c r="Q24" s="23"/>
      <c r="R24" s="23">
        <v>49397536</v>
      </c>
      <c r="S24" s="23"/>
      <c r="T24" s="23"/>
      <c r="U24" s="23"/>
      <c r="V24" s="23"/>
      <c r="W24" s="23">
        <v>69815472</v>
      </c>
      <c r="X24" s="23">
        <v>20417936</v>
      </c>
      <c r="Y24" s="23">
        <v>49397536</v>
      </c>
      <c r="Z24" s="24">
        <v>241.93</v>
      </c>
      <c r="AA24" s="25">
        <v>20417936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-240879976</v>
      </c>
      <c r="D26" s="21"/>
      <c r="E26" s="22">
        <v>-328917372</v>
      </c>
      <c r="F26" s="23">
        <v>-346872781</v>
      </c>
      <c r="G26" s="23">
        <v>-39665450</v>
      </c>
      <c r="H26" s="23"/>
      <c r="I26" s="23">
        <v>-18241825</v>
      </c>
      <c r="J26" s="23">
        <v>-57907275</v>
      </c>
      <c r="K26" s="23">
        <v>-46312104</v>
      </c>
      <c r="L26" s="23">
        <v>-14418853</v>
      </c>
      <c r="M26" s="23">
        <v>-18600142</v>
      </c>
      <c r="N26" s="23">
        <v>-79331099</v>
      </c>
      <c r="O26" s="23">
        <v>-2580442</v>
      </c>
      <c r="P26" s="23">
        <v>-10136016</v>
      </c>
      <c r="Q26" s="23">
        <v>-17116159</v>
      </c>
      <c r="R26" s="23">
        <v>-29832617</v>
      </c>
      <c r="S26" s="23"/>
      <c r="T26" s="23"/>
      <c r="U26" s="23"/>
      <c r="V26" s="23"/>
      <c r="W26" s="23">
        <v>-167070991</v>
      </c>
      <c r="X26" s="23">
        <v>-220355320</v>
      </c>
      <c r="Y26" s="23">
        <v>53284329</v>
      </c>
      <c r="Z26" s="24">
        <v>-24.18</v>
      </c>
      <c r="AA26" s="25">
        <v>-346872781</v>
      </c>
    </row>
    <row r="27" spans="1:27" ht="12.75">
      <c r="A27" s="27" t="s">
        <v>51</v>
      </c>
      <c r="B27" s="28"/>
      <c r="C27" s="29">
        <f aca="true" t="shared" si="1" ref="C27:Y27">SUM(C21:C26)</f>
        <v>-231397063</v>
      </c>
      <c r="D27" s="29">
        <f>SUM(D21:D26)</f>
        <v>0</v>
      </c>
      <c r="E27" s="30">
        <f t="shared" si="1"/>
        <v>-328917372</v>
      </c>
      <c r="F27" s="31">
        <f t="shared" si="1"/>
        <v>-326454845</v>
      </c>
      <c r="G27" s="31">
        <f t="shared" si="1"/>
        <v>-37816176</v>
      </c>
      <c r="H27" s="31">
        <f t="shared" si="1"/>
        <v>0</v>
      </c>
      <c r="I27" s="31">
        <f t="shared" si="1"/>
        <v>61435</v>
      </c>
      <c r="J27" s="31">
        <f t="shared" si="1"/>
        <v>-37754741</v>
      </c>
      <c r="K27" s="31">
        <f t="shared" si="1"/>
        <v>-46312104</v>
      </c>
      <c r="L27" s="31">
        <f t="shared" si="1"/>
        <v>-14153451</v>
      </c>
      <c r="M27" s="31">
        <f t="shared" si="1"/>
        <v>-18600142</v>
      </c>
      <c r="N27" s="31">
        <f t="shared" si="1"/>
        <v>-79065697</v>
      </c>
      <c r="O27" s="31">
        <f t="shared" si="1"/>
        <v>18817094</v>
      </c>
      <c r="P27" s="31">
        <f t="shared" si="1"/>
        <v>17863984</v>
      </c>
      <c r="Q27" s="31">
        <f t="shared" si="1"/>
        <v>-17116159</v>
      </c>
      <c r="R27" s="31">
        <f t="shared" si="1"/>
        <v>19564919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-97255519</v>
      </c>
      <c r="X27" s="31">
        <f t="shared" si="1"/>
        <v>-199937384</v>
      </c>
      <c r="Y27" s="31">
        <f t="shared" si="1"/>
        <v>102681865</v>
      </c>
      <c r="Z27" s="32">
        <f>+IF(X27&lt;&gt;0,+(Y27/X27)*100,0)</f>
        <v>-51.35701135311444</v>
      </c>
      <c r="AA27" s="33">
        <f>SUM(AA21:AA26)</f>
        <v>-326454845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2503737</v>
      </c>
      <c r="D33" s="21"/>
      <c r="E33" s="22"/>
      <c r="F33" s="23">
        <v>1154798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1154798</v>
      </c>
      <c r="Y33" s="23">
        <v>-1154798</v>
      </c>
      <c r="Z33" s="24">
        <v>-100</v>
      </c>
      <c r="AA33" s="25">
        <v>1154798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-4268305</v>
      </c>
      <c r="D35" s="21"/>
      <c r="E35" s="22">
        <v>-16799856</v>
      </c>
      <c r="F35" s="23">
        <v>-152087093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>
        <v>-3236122</v>
      </c>
      <c r="R35" s="23">
        <v>-3236122</v>
      </c>
      <c r="S35" s="23"/>
      <c r="T35" s="23"/>
      <c r="U35" s="23"/>
      <c r="V35" s="23"/>
      <c r="W35" s="23">
        <v>-3236122</v>
      </c>
      <c r="X35" s="23">
        <v>-2087093</v>
      </c>
      <c r="Y35" s="23">
        <v>-1149029</v>
      </c>
      <c r="Z35" s="24">
        <v>55.05</v>
      </c>
      <c r="AA35" s="25">
        <v>-152087093</v>
      </c>
    </row>
    <row r="36" spans="1:27" ht="12.75">
      <c r="A36" s="27" t="s">
        <v>57</v>
      </c>
      <c r="B36" s="28"/>
      <c r="C36" s="29">
        <f aca="true" t="shared" si="2" ref="C36:Y36">SUM(C31:C35)</f>
        <v>-1764568</v>
      </c>
      <c r="D36" s="29">
        <f>SUM(D31:D35)</f>
        <v>0</v>
      </c>
      <c r="E36" s="30">
        <f t="shared" si="2"/>
        <v>-16799856</v>
      </c>
      <c r="F36" s="31">
        <f t="shared" si="2"/>
        <v>-150932295</v>
      </c>
      <c r="G36" s="31">
        <f t="shared" si="2"/>
        <v>0</v>
      </c>
      <c r="H36" s="31">
        <f t="shared" si="2"/>
        <v>0</v>
      </c>
      <c r="I36" s="31">
        <f t="shared" si="2"/>
        <v>0</v>
      </c>
      <c r="J36" s="31">
        <f t="shared" si="2"/>
        <v>0</v>
      </c>
      <c r="K36" s="31">
        <f t="shared" si="2"/>
        <v>0</v>
      </c>
      <c r="L36" s="31">
        <f t="shared" si="2"/>
        <v>0</v>
      </c>
      <c r="M36" s="31">
        <f t="shared" si="2"/>
        <v>0</v>
      </c>
      <c r="N36" s="31">
        <f t="shared" si="2"/>
        <v>0</v>
      </c>
      <c r="O36" s="31">
        <f t="shared" si="2"/>
        <v>0</v>
      </c>
      <c r="P36" s="31">
        <f t="shared" si="2"/>
        <v>0</v>
      </c>
      <c r="Q36" s="31">
        <f t="shared" si="2"/>
        <v>-3236122</v>
      </c>
      <c r="R36" s="31">
        <f t="shared" si="2"/>
        <v>-3236122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-3236122</v>
      </c>
      <c r="X36" s="31">
        <f t="shared" si="2"/>
        <v>-932295</v>
      </c>
      <c r="Y36" s="31">
        <f t="shared" si="2"/>
        <v>-2303827</v>
      </c>
      <c r="Z36" s="32">
        <f>+IF(X36&lt;&gt;0,+(Y36/X36)*100,0)</f>
        <v>247.11352093489722</v>
      </c>
      <c r="AA36" s="33">
        <f>SUM(AA31:AA35)</f>
        <v>-150932295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-47525576</v>
      </c>
      <c r="D38" s="35">
        <f>+D17+D27+D36</f>
        <v>0</v>
      </c>
      <c r="E38" s="36">
        <f t="shared" si="3"/>
        <v>1400347</v>
      </c>
      <c r="F38" s="37">
        <f t="shared" si="3"/>
        <v>-820861160</v>
      </c>
      <c r="G38" s="37">
        <f t="shared" si="3"/>
        <v>-30985913</v>
      </c>
      <c r="H38" s="37">
        <f t="shared" si="3"/>
        <v>-71546655</v>
      </c>
      <c r="I38" s="37">
        <f t="shared" si="3"/>
        <v>5871883</v>
      </c>
      <c r="J38" s="37">
        <f t="shared" si="3"/>
        <v>-96660685</v>
      </c>
      <c r="K38" s="37">
        <f t="shared" si="3"/>
        <v>-22860808</v>
      </c>
      <c r="L38" s="37">
        <f t="shared" si="3"/>
        <v>1050016</v>
      </c>
      <c r="M38" s="37">
        <f t="shared" si="3"/>
        <v>57327256</v>
      </c>
      <c r="N38" s="37">
        <f t="shared" si="3"/>
        <v>35516464</v>
      </c>
      <c r="O38" s="37">
        <f t="shared" si="3"/>
        <v>-47857176</v>
      </c>
      <c r="P38" s="37">
        <f t="shared" si="3"/>
        <v>-26813905</v>
      </c>
      <c r="Q38" s="37">
        <f t="shared" si="3"/>
        <v>24250484</v>
      </c>
      <c r="R38" s="37">
        <f t="shared" si="3"/>
        <v>-50420597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-111564818</v>
      </c>
      <c r="X38" s="37">
        <f t="shared" si="3"/>
        <v>32367408</v>
      </c>
      <c r="Y38" s="37">
        <f t="shared" si="3"/>
        <v>-143932226</v>
      </c>
      <c r="Z38" s="38">
        <f>+IF(X38&lt;&gt;0,+(Y38/X38)*100,0)</f>
        <v>-444.6825831713185</v>
      </c>
      <c r="AA38" s="39">
        <f>+AA17+AA27+AA36</f>
        <v>-820861160</v>
      </c>
    </row>
    <row r="39" spans="1:27" ht="12.75">
      <c r="A39" s="26" t="s">
        <v>59</v>
      </c>
      <c r="B39" s="20"/>
      <c r="C39" s="35">
        <v>123981682</v>
      </c>
      <c r="D39" s="35"/>
      <c r="E39" s="36">
        <v>123981683</v>
      </c>
      <c r="F39" s="37">
        <v>76456105</v>
      </c>
      <c r="G39" s="37">
        <v>400385</v>
      </c>
      <c r="H39" s="37">
        <v>-30585528</v>
      </c>
      <c r="I39" s="37">
        <v>-102132183</v>
      </c>
      <c r="J39" s="37">
        <v>400385</v>
      </c>
      <c r="K39" s="37">
        <v>-96260300</v>
      </c>
      <c r="L39" s="37">
        <v>-119121108</v>
      </c>
      <c r="M39" s="37">
        <v>-118071092</v>
      </c>
      <c r="N39" s="37">
        <v>-96260300</v>
      </c>
      <c r="O39" s="37">
        <v>-60743836</v>
      </c>
      <c r="P39" s="37">
        <v>-108601012</v>
      </c>
      <c r="Q39" s="37">
        <v>-135414917</v>
      </c>
      <c r="R39" s="37">
        <v>-60743836</v>
      </c>
      <c r="S39" s="37"/>
      <c r="T39" s="37"/>
      <c r="U39" s="37"/>
      <c r="V39" s="37"/>
      <c r="W39" s="37">
        <v>400385</v>
      </c>
      <c r="X39" s="37">
        <v>76456105</v>
      </c>
      <c r="Y39" s="37">
        <v>-76055720</v>
      </c>
      <c r="Z39" s="38">
        <v>-99.48</v>
      </c>
      <c r="AA39" s="39">
        <v>76456105</v>
      </c>
    </row>
    <row r="40" spans="1:27" ht="12.75">
      <c r="A40" s="45" t="s">
        <v>60</v>
      </c>
      <c r="B40" s="46"/>
      <c r="C40" s="47">
        <v>76456106</v>
      </c>
      <c r="D40" s="47"/>
      <c r="E40" s="48">
        <v>125382032</v>
      </c>
      <c r="F40" s="49">
        <v>-744405056</v>
      </c>
      <c r="G40" s="49">
        <v>-30585528</v>
      </c>
      <c r="H40" s="49">
        <v>-102132183</v>
      </c>
      <c r="I40" s="49">
        <v>-96260300</v>
      </c>
      <c r="J40" s="49">
        <v>-96260300</v>
      </c>
      <c r="K40" s="49">
        <v>-119121108</v>
      </c>
      <c r="L40" s="49">
        <v>-118071092</v>
      </c>
      <c r="M40" s="49">
        <v>-60743836</v>
      </c>
      <c r="N40" s="49">
        <v>-60743836</v>
      </c>
      <c r="O40" s="49">
        <v>-108601012</v>
      </c>
      <c r="P40" s="49">
        <v>-135414917</v>
      </c>
      <c r="Q40" s="49">
        <v>-111164433</v>
      </c>
      <c r="R40" s="49">
        <v>-111164433</v>
      </c>
      <c r="S40" s="49"/>
      <c r="T40" s="49"/>
      <c r="U40" s="49"/>
      <c r="V40" s="49"/>
      <c r="W40" s="49">
        <v>-111164433</v>
      </c>
      <c r="X40" s="49">
        <v>108823512</v>
      </c>
      <c r="Y40" s="49">
        <v>-219987945</v>
      </c>
      <c r="Z40" s="50">
        <v>-202.15</v>
      </c>
      <c r="AA40" s="51">
        <v>-744405056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5464468582</v>
      </c>
      <c r="D6" s="21"/>
      <c r="E6" s="22">
        <v>6071287121</v>
      </c>
      <c r="F6" s="23">
        <v>6034925061</v>
      </c>
      <c r="G6" s="23">
        <v>499759013</v>
      </c>
      <c r="H6" s="23">
        <v>460586896</v>
      </c>
      <c r="I6" s="23">
        <v>565339353</v>
      </c>
      <c r="J6" s="23">
        <v>1525685262</v>
      </c>
      <c r="K6" s="23">
        <v>569334743</v>
      </c>
      <c r="L6" s="23">
        <v>524214245</v>
      </c>
      <c r="M6" s="23">
        <v>492695955</v>
      </c>
      <c r="N6" s="23">
        <v>1586244943</v>
      </c>
      <c r="O6" s="23">
        <v>498696472</v>
      </c>
      <c r="P6" s="23">
        <v>493319785</v>
      </c>
      <c r="Q6" s="23">
        <v>503292053</v>
      </c>
      <c r="R6" s="23">
        <v>1495308310</v>
      </c>
      <c r="S6" s="23"/>
      <c r="T6" s="23"/>
      <c r="U6" s="23"/>
      <c r="V6" s="23"/>
      <c r="W6" s="23">
        <v>4607238515</v>
      </c>
      <c r="X6" s="23">
        <v>4514791321</v>
      </c>
      <c r="Y6" s="23">
        <v>92447194</v>
      </c>
      <c r="Z6" s="24">
        <v>2.05</v>
      </c>
      <c r="AA6" s="25">
        <v>6034925061</v>
      </c>
    </row>
    <row r="7" spans="1:27" ht="12.75">
      <c r="A7" s="26" t="s">
        <v>34</v>
      </c>
      <c r="B7" s="20"/>
      <c r="C7" s="21">
        <v>15728276240</v>
      </c>
      <c r="D7" s="21"/>
      <c r="E7" s="22">
        <v>25128462361</v>
      </c>
      <c r="F7" s="23">
        <v>24908932393</v>
      </c>
      <c r="G7" s="23">
        <v>1765378580</v>
      </c>
      <c r="H7" s="23">
        <v>1844310934</v>
      </c>
      <c r="I7" s="23">
        <v>1983063575</v>
      </c>
      <c r="J7" s="23">
        <v>5592753089</v>
      </c>
      <c r="K7" s="23">
        <v>1930652101</v>
      </c>
      <c r="L7" s="23">
        <v>1912677113</v>
      </c>
      <c r="M7" s="23">
        <v>1994849345</v>
      </c>
      <c r="N7" s="23">
        <v>5838178559</v>
      </c>
      <c r="O7" s="23">
        <v>1830043600</v>
      </c>
      <c r="P7" s="23">
        <v>1861943588</v>
      </c>
      <c r="Q7" s="23">
        <v>1927158682</v>
      </c>
      <c r="R7" s="23">
        <v>5619145870</v>
      </c>
      <c r="S7" s="23"/>
      <c r="T7" s="23"/>
      <c r="U7" s="23"/>
      <c r="V7" s="23"/>
      <c r="W7" s="23">
        <v>17050077518</v>
      </c>
      <c r="X7" s="23">
        <v>18206004380</v>
      </c>
      <c r="Y7" s="23">
        <v>-1155926862</v>
      </c>
      <c r="Z7" s="24">
        <v>-6.35</v>
      </c>
      <c r="AA7" s="25">
        <v>24908932393</v>
      </c>
    </row>
    <row r="8" spans="1:27" ht="12.75">
      <c r="A8" s="26" t="s">
        <v>35</v>
      </c>
      <c r="B8" s="20"/>
      <c r="C8" s="21">
        <v>1406648644</v>
      </c>
      <c r="D8" s="21"/>
      <c r="E8" s="22">
        <v>1844444624</v>
      </c>
      <c r="F8" s="23">
        <v>2986352480</v>
      </c>
      <c r="G8" s="23">
        <v>499694472</v>
      </c>
      <c r="H8" s="23">
        <v>477542126</v>
      </c>
      <c r="I8" s="23">
        <v>706063286</v>
      </c>
      <c r="J8" s="23">
        <v>1683299884</v>
      </c>
      <c r="K8" s="23">
        <v>527834843</v>
      </c>
      <c r="L8" s="23">
        <v>102850631</v>
      </c>
      <c r="M8" s="23">
        <v>539962399</v>
      </c>
      <c r="N8" s="23">
        <v>1170647873</v>
      </c>
      <c r="O8" s="23">
        <v>657848675</v>
      </c>
      <c r="P8" s="23">
        <v>544138768</v>
      </c>
      <c r="Q8" s="23">
        <v>488578728</v>
      </c>
      <c r="R8" s="23">
        <v>1690566171</v>
      </c>
      <c r="S8" s="23"/>
      <c r="T8" s="23"/>
      <c r="U8" s="23"/>
      <c r="V8" s="23"/>
      <c r="W8" s="23">
        <v>4544513928</v>
      </c>
      <c r="X8" s="23">
        <v>2771115264</v>
      </c>
      <c r="Y8" s="23">
        <v>1773398664</v>
      </c>
      <c r="Z8" s="24">
        <v>64</v>
      </c>
      <c r="AA8" s="25">
        <v>2986352480</v>
      </c>
    </row>
    <row r="9" spans="1:27" ht="12.75">
      <c r="A9" s="26" t="s">
        <v>36</v>
      </c>
      <c r="B9" s="20"/>
      <c r="C9" s="21">
        <v>4994047822</v>
      </c>
      <c r="D9" s="21"/>
      <c r="E9" s="22">
        <v>6917003028</v>
      </c>
      <c r="F9" s="23">
        <v>6915890137</v>
      </c>
      <c r="G9" s="23">
        <v>1884111643</v>
      </c>
      <c r="H9" s="23">
        <v>337467242</v>
      </c>
      <c r="I9" s="23">
        <v>208783171</v>
      </c>
      <c r="J9" s="23">
        <v>2430362056</v>
      </c>
      <c r="K9" s="23">
        <v>134091255</v>
      </c>
      <c r="L9" s="23">
        <v>62112444</v>
      </c>
      <c r="M9" s="23">
        <v>1863572595</v>
      </c>
      <c r="N9" s="23">
        <v>2059776294</v>
      </c>
      <c r="O9" s="23">
        <v>195842942</v>
      </c>
      <c r="P9" s="23">
        <v>59874561</v>
      </c>
      <c r="Q9" s="23">
        <v>1472996672</v>
      </c>
      <c r="R9" s="23">
        <v>1728714175</v>
      </c>
      <c r="S9" s="23"/>
      <c r="T9" s="23"/>
      <c r="U9" s="23"/>
      <c r="V9" s="23"/>
      <c r="W9" s="23">
        <v>6218852525</v>
      </c>
      <c r="X9" s="23">
        <v>6420866359</v>
      </c>
      <c r="Y9" s="23">
        <v>-202013834</v>
      </c>
      <c r="Z9" s="24">
        <v>-3.15</v>
      </c>
      <c r="AA9" s="25">
        <v>6915890137</v>
      </c>
    </row>
    <row r="10" spans="1:27" ht="12.75">
      <c r="A10" s="26" t="s">
        <v>37</v>
      </c>
      <c r="B10" s="20"/>
      <c r="C10" s="21">
        <v>1915292755</v>
      </c>
      <c r="D10" s="21"/>
      <c r="E10" s="22">
        <v>4056418175</v>
      </c>
      <c r="F10" s="23">
        <v>4265569477</v>
      </c>
      <c r="G10" s="23">
        <v>585625437</v>
      </c>
      <c r="H10" s="23">
        <v>199065605</v>
      </c>
      <c r="I10" s="23">
        <v>311023463</v>
      </c>
      <c r="J10" s="23">
        <v>1095714505</v>
      </c>
      <c r="K10" s="23">
        <v>495154143</v>
      </c>
      <c r="L10" s="23">
        <v>125224992</v>
      </c>
      <c r="M10" s="23">
        <v>800579689</v>
      </c>
      <c r="N10" s="23">
        <v>1420958824</v>
      </c>
      <c r="O10" s="23">
        <v>382774232</v>
      </c>
      <c r="P10" s="23">
        <v>33135807</v>
      </c>
      <c r="Q10" s="23">
        <v>1171813574</v>
      </c>
      <c r="R10" s="23">
        <v>1587723613</v>
      </c>
      <c r="S10" s="23"/>
      <c r="T10" s="23"/>
      <c r="U10" s="23"/>
      <c r="V10" s="23"/>
      <c r="W10" s="23">
        <v>4104396942</v>
      </c>
      <c r="X10" s="23">
        <v>3719985018</v>
      </c>
      <c r="Y10" s="23">
        <v>384411924</v>
      </c>
      <c r="Z10" s="24">
        <v>10.33</v>
      </c>
      <c r="AA10" s="25">
        <v>4265569477</v>
      </c>
    </row>
    <row r="11" spans="1:27" ht="12.75">
      <c r="A11" s="26" t="s">
        <v>38</v>
      </c>
      <c r="B11" s="20"/>
      <c r="C11" s="21">
        <v>720524149</v>
      </c>
      <c r="D11" s="21"/>
      <c r="E11" s="22">
        <v>844943770</v>
      </c>
      <c r="F11" s="23">
        <v>1151082412</v>
      </c>
      <c r="G11" s="23">
        <v>94074530</v>
      </c>
      <c r="H11" s="23">
        <v>79527528</v>
      </c>
      <c r="I11" s="23">
        <v>80361435</v>
      </c>
      <c r="J11" s="23">
        <v>253963493</v>
      </c>
      <c r="K11" s="23">
        <v>81132208</v>
      </c>
      <c r="L11" s="23">
        <v>78481524</v>
      </c>
      <c r="M11" s="23">
        <v>87023114</v>
      </c>
      <c r="N11" s="23">
        <v>246636846</v>
      </c>
      <c r="O11" s="23">
        <v>79422246</v>
      </c>
      <c r="P11" s="23">
        <v>96552460</v>
      </c>
      <c r="Q11" s="23">
        <v>66916510</v>
      </c>
      <c r="R11" s="23">
        <v>242891216</v>
      </c>
      <c r="S11" s="23"/>
      <c r="T11" s="23"/>
      <c r="U11" s="23"/>
      <c r="V11" s="23"/>
      <c r="W11" s="23">
        <v>743491555</v>
      </c>
      <c r="X11" s="23">
        <v>822908555</v>
      </c>
      <c r="Y11" s="23">
        <v>-79417000</v>
      </c>
      <c r="Z11" s="24">
        <v>-9.65</v>
      </c>
      <c r="AA11" s="25">
        <v>1151082412</v>
      </c>
    </row>
    <row r="12" spans="1:27" ht="12.75">
      <c r="A12" s="26" t="s">
        <v>39</v>
      </c>
      <c r="B12" s="20"/>
      <c r="C12" s="21">
        <v>108130</v>
      </c>
      <c r="D12" s="21"/>
      <c r="E12" s="22">
        <v>85070</v>
      </c>
      <c r="F12" s="23">
        <v>85070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58509</v>
      </c>
      <c r="Y12" s="23">
        <v>-58509</v>
      </c>
      <c r="Z12" s="24">
        <v>-100</v>
      </c>
      <c r="AA12" s="25">
        <v>85070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-26772473070</v>
      </c>
      <c r="D14" s="21"/>
      <c r="E14" s="22">
        <v>-36319359749</v>
      </c>
      <c r="F14" s="23">
        <v>-32253302851</v>
      </c>
      <c r="G14" s="23">
        <v>-3817781942</v>
      </c>
      <c r="H14" s="23">
        <v>-3627563007</v>
      </c>
      <c r="I14" s="23">
        <v>-3601762589</v>
      </c>
      <c r="J14" s="23">
        <v>-11047107538</v>
      </c>
      <c r="K14" s="23">
        <v>-3089789113</v>
      </c>
      <c r="L14" s="23">
        <v>-3280803505</v>
      </c>
      <c r="M14" s="23">
        <v>-3712594511</v>
      </c>
      <c r="N14" s="23">
        <v>-10083187129</v>
      </c>
      <c r="O14" s="23">
        <v>-2891321356</v>
      </c>
      <c r="P14" s="23">
        <v>-2971183084</v>
      </c>
      <c r="Q14" s="23">
        <v>-3988488173</v>
      </c>
      <c r="R14" s="23">
        <v>-9850992613</v>
      </c>
      <c r="S14" s="23"/>
      <c r="T14" s="23"/>
      <c r="U14" s="23"/>
      <c r="V14" s="23"/>
      <c r="W14" s="23">
        <v>-30981287280</v>
      </c>
      <c r="X14" s="23">
        <v>-23860237784</v>
      </c>
      <c r="Y14" s="23">
        <v>-7121049496</v>
      </c>
      <c r="Z14" s="24">
        <v>29.84</v>
      </c>
      <c r="AA14" s="25">
        <v>-32253302851</v>
      </c>
    </row>
    <row r="15" spans="1:27" ht="12.75">
      <c r="A15" s="26" t="s">
        <v>42</v>
      </c>
      <c r="B15" s="20"/>
      <c r="C15" s="21">
        <v>-663277940</v>
      </c>
      <c r="D15" s="21"/>
      <c r="E15" s="22">
        <v>-1298980355</v>
      </c>
      <c r="F15" s="23">
        <v>-4365549574</v>
      </c>
      <c r="G15" s="23">
        <v>-23785270</v>
      </c>
      <c r="H15" s="23">
        <v>-15122981</v>
      </c>
      <c r="I15" s="23">
        <v>-55675301</v>
      </c>
      <c r="J15" s="23">
        <v>-94583552</v>
      </c>
      <c r="K15" s="23">
        <v>-9909215</v>
      </c>
      <c r="L15" s="23">
        <v>-8484500</v>
      </c>
      <c r="M15" s="23">
        <v>-185651988</v>
      </c>
      <c r="N15" s="23">
        <v>-204045703</v>
      </c>
      <c r="O15" s="23">
        <v>-109543199</v>
      </c>
      <c r="P15" s="23">
        <v>-61833909</v>
      </c>
      <c r="Q15" s="23">
        <v>-43210394</v>
      </c>
      <c r="R15" s="23">
        <v>-214587502</v>
      </c>
      <c r="S15" s="23"/>
      <c r="T15" s="23"/>
      <c r="U15" s="23"/>
      <c r="V15" s="23"/>
      <c r="W15" s="23">
        <v>-513216757</v>
      </c>
      <c r="X15" s="23">
        <v>-3233147187</v>
      </c>
      <c r="Y15" s="23">
        <v>2719930430</v>
      </c>
      <c r="Z15" s="24">
        <v>-84.13</v>
      </c>
      <c r="AA15" s="25">
        <v>-4365549574</v>
      </c>
    </row>
    <row r="16" spans="1:27" ht="12.75">
      <c r="A16" s="26" t="s">
        <v>43</v>
      </c>
      <c r="B16" s="20"/>
      <c r="C16" s="21">
        <v>-182673858</v>
      </c>
      <c r="D16" s="21"/>
      <c r="E16" s="22">
        <v>-594897332</v>
      </c>
      <c r="F16" s="23">
        <v>-1654484312</v>
      </c>
      <c r="G16" s="23">
        <v>-17824753</v>
      </c>
      <c r="H16" s="23">
        <v>-5189009</v>
      </c>
      <c r="I16" s="23">
        <v>-4606403</v>
      </c>
      <c r="J16" s="23">
        <v>-27620165</v>
      </c>
      <c r="K16" s="23">
        <v>-14055984</v>
      </c>
      <c r="L16" s="23">
        <v>-10844669</v>
      </c>
      <c r="M16" s="23">
        <v>-10855876</v>
      </c>
      <c r="N16" s="23">
        <v>-35756529</v>
      </c>
      <c r="O16" s="23">
        <v>-4814269</v>
      </c>
      <c r="P16" s="23">
        <v>-18550102</v>
      </c>
      <c r="Q16" s="23">
        <v>-13651885</v>
      </c>
      <c r="R16" s="23">
        <v>-37016256</v>
      </c>
      <c r="S16" s="23"/>
      <c r="T16" s="23"/>
      <c r="U16" s="23"/>
      <c r="V16" s="23"/>
      <c r="W16" s="23">
        <v>-100392950</v>
      </c>
      <c r="X16" s="23">
        <v>-1222380911</v>
      </c>
      <c r="Y16" s="23">
        <v>1121987961</v>
      </c>
      <c r="Z16" s="24">
        <v>-91.79</v>
      </c>
      <c r="AA16" s="25">
        <v>-1654484312</v>
      </c>
    </row>
    <row r="17" spans="1:27" ht="12.75">
      <c r="A17" s="27" t="s">
        <v>44</v>
      </c>
      <c r="B17" s="28"/>
      <c r="C17" s="29">
        <f aca="true" t="shared" si="0" ref="C17:Y17">SUM(C6:C16)</f>
        <v>2610941454</v>
      </c>
      <c r="D17" s="29">
        <f>SUM(D6:D16)</f>
        <v>0</v>
      </c>
      <c r="E17" s="30">
        <f t="shared" si="0"/>
        <v>6649406713</v>
      </c>
      <c r="F17" s="31">
        <f t="shared" si="0"/>
        <v>7989500293</v>
      </c>
      <c r="G17" s="31">
        <f t="shared" si="0"/>
        <v>1469251710</v>
      </c>
      <c r="H17" s="31">
        <f t="shared" si="0"/>
        <v>-249374666</v>
      </c>
      <c r="I17" s="31">
        <f t="shared" si="0"/>
        <v>192589990</v>
      </c>
      <c r="J17" s="31">
        <f t="shared" si="0"/>
        <v>1412467034</v>
      </c>
      <c r="K17" s="31">
        <f t="shared" si="0"/>
        <v>624444981</v>
      </c>
      <c r="L17" s="31">
        <f t="shared" si="0"/>
        <v>-494571725</v>
      </c>
      <c r="M17" s="31">
        <f t="shared" si="0"/>
        <v>1869580722</v>
      </c>
      <c r="N17" s="31">
        <f t="shared" si="0"/>
        <v>1999453978</v>
      </c>
      <c r="O17" s="31">
        <f t="shared" si="0"/>
        <v>638949343</v>
      </c>
      <c r="P17" s="31">
        <f t="shared" si="0"/>
        <v>37397874</v>
      </c>
      <c r="Q17" s="31">
        <f t="shared" si="0"/>
        <v>1585405767</v>
      </c>
      <c r="R17" s="31">
        <f t="shared" si="0"/>
        <v>2261752984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5673673996</v>
      </c>
      <c r="X17" s="31">
        <f t="shared" si="0"/>
        <v>8139963524</v>
      </c>
      <c r="Y17" s="31">
        <f t="shared" si="0"/>
        <v>-2466289528</v>
      </c>
      <c r="Z17" s="32">
        <f>+IF(X17&lt;&gt;0,+(Y17/X17)*100,0)</f>
        <v>-30.298532920059802</v>
      </c>
      <c r="AA17" s="33">
        <f>SUM(AA6:AA16)</f>
        <v>7989500293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119426119</v>
      </c>
      <c r="D21" s="21"/>
      <c r="E21" s="22">
        <v>199841348</v>
      </c>
      <c r="F21" s="23">
        <v>108280314</v>
      </c>
      <c r="G21" s="40">
        <v>1215844</v>
      </c>
      <c r="H21" s="40">
        <v>2904577</v>
      </c>
      <c r="I21" s="40">
        <v>591257</v>
      </c>
      <c r="J21" s="23">
        <v>4711678</v>
      </c>
      <c r="K21" s="40">
        <v>700029</v>
      </c>
      <c r="L21" s="40">
        <v>1665612</v>
      </c>
      <c r="M21" s="23">
        <v>563069</v>
      </c>
      <c r="N21" s="40">
        <v>2928710</v>
      </c>
      <c r="O21" s="40">
        <v>3049869</v>
      </c>
      <c r="P21" s="40">
        <v>4303864</v>
      </c>
      <c r="Q21" s="23">
        <v>2405447</v>
      </c>
      <c r="R21" s="40">
        <v>9759180</v>
      </c>
      <c r="S21" s="40"/>
      <c r="T21" s="23"/>
      <c r="U21" s="40"/>
      <c r="V21" s="40"/>
      <c r="W21" s="40">
        <v>17399568</v>
      </c>
      <c r="X21" s="23">
        <v>21186139</v>
      </c>
      <c r="Y21" s="40">
        <v>-3786571</v>
      </c>
      <c r="Z21" s="41">
        <v>-17.87</v>
      </c>
      <c r="AA21" s="42">
        <v>108280314</v>
      </c>
    </row>
    <row r="22" spans="1:27" ht="12.75">
      <c r="A22" s="26" t="s">
        <v>47</v>
      </c>
      <c r="B22" s="20"/>
      <c r="C22" s="21">
        <v>4448766</v>
      </c>
      <c r="D22" s="21"/>
      <c r="E22" s="43">
        <v>288410996</v>
      </c>
      <c r="F22" s="40">
        <v>290488600</v>
      </c>
      <c r="G22" s="23">
        <v>1019</v>
      </c>
      <c r="H22" s="23">
        <v>-444221</v>
      </c>
      <c r="I22" s="23">
        <v>1531</v>
      </c>
      <c r="J22" s="23">
        <v>-441671</v>
      </c>
      <c r="K22" s="23">
        <v>688</v>
      </c>
      <c r="L22" s="23">
        <v>3404685</v>
      </c>
      <c r="M22" s="40">
        <v>126875</v>
      </c>
      <c r="N22" s="23">
        <v>3532248</v>
      </c>
      <c r="O22" s="23">
        <v>2738</v>
      </c>
      <c r="P22" s="23">
        <v>1188</v>
      </c>
      <c r="Q22" s="23">
        <v>80850295</v>
      </c>
      <c r="R22" s="23">
        <v>80854221</v>
      </c>
      <c r="S22" s="23"/>
      <c r="T22" s="40"/>
      <c r="U22" s="23"/>
      <c r="V22" s="23"/>
      <c r="W22" s="23">
        <v>83944798</v>
      </c>
      <c r="X22" s="23">
        <v>7880618</v>
      </c>
      <c r="Y22" s="23">
        <v>76064180</v>
      </c>
      <c r="Z22" s="24">
        <v>965.21</v>
      </c>
      <c r="AA22" s="25">
        <v>290488600</v>
      </c>
    </row>
    <row r="23" spans="1:27" ht="12.75">
      <c r="A23" s="26" t="s">
        <v>48</v>
      </c>
      <c r="B23" s="20"/>
      <c r="C23" s="44">
        <v>-32812895</v>
      </c>
      <c r="D23" s="44"/>
      <c r="E23" s="22">
        <v>161654200</v>
      </c>
      <c r="F23" s="23">
        <v>161381836</v>
      </c>
      <c r="G23" s="40">
        <v>-1380933</v>
      </c>
      <c r="H23" s="40">
        <v>116</v>
      </c>
      <c r="I23" s="40">
        <v>-1468</v>
      </c>
      <c r="J23" s="23">
        <v>-1382285</v>
      </c>
      <c r="K23" s="40">
        <v>-1171</v>
      </c>
      <c r="L23" s="40"/>
      <c r="M23" s="23"/>
      <c r="N23" s="40">
        <v>-1171</v>
      </c>
      <c r="O23" s="40"/>
      <c r="P23" s="40"/>
      <c r="Q23" s="23"/>
      <c r="R23" s="40"/>
      <c r="S23" s="40"/>
      <c r="T23" s="23"/>
      <c r="U23" s="40"/>
      <c r="V23" s="40"/>
      <c r="W23" s="40">
        <v>-1383456</v>
      </c>
      <c r="X23" s="23">
        <v>94924046</v>
      </c>
      <c r="Y23" s="40">
        <v>-96307502</v>
      </c>
      <c r="Z23" s="41">
        <v>-101.46</v>
      </c>
      <c r="AA23" s="42">
        <v>161381836</v>
      </c>
    </row>
    <row r="24" spans="1:27" ht="12.75">
      <c r="A24" s="26" t="s">
        <v>49</v>
      </c>
      <c r="B24" s="20"/>
      <c r="C24" s="21">
        <v>16842757</v>
      </c>
      <c r="D24" s="21"/>
      <c r="E24" s="22">
        <v>-144500004</v>
      </c>
      <c r="F24" s="23">
        <v>37767934</v>
      </c>
      <c r="G24" s="23">
        <v>73851318</v>
      </c>
      <c r="H24" s="23">
        <v>97002056</v>
      </c>
      <c r="I24" s="23">
        <v>151305323</v>
      </c>
      <c r="J24" s="23">
        <v>322158697</v>
      </c>
      <c r="K24" s="23">
        <v>-179997931</v>
      </c>
      <c r="L24" s="23">
        <v>-82734598</v>
      </c>
      <c r="M24" s="23">
        <v>-26162690</v>
      </c>
      <c r="N24" s="23">
        <v>-288895219</v>
      </c>
      <c r="O24" s="23">
        <v>147814923</v>
      </c>
      <c r="P24" s="23">
        <v>-143067656</v>
      </c>
      <c r="Q24" s="23">
        <v>7317634</v>
      </c>
      <c r="R24" s="23">
        <v>12064901</v>
      </c>
      <c r="S24" s="23"/>
      <c r="T24" s="23"/>
      <c r="U24" s="23"/>
      <c r="V24" s="23"/>
      <c r="W24" s="23">
        <v>45328379</v>
      </c>
      <c r="X24" s="23">
        <v>-50684993</v>
      </c>
      <c r="Y24" s="23">
        <v>96013372</v>
      </c>
      <c r="Z24" s="24">
        <v>-189.43</v>
      </c>
      <c r="AA24" s="25">
        <v>37767934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-3781942346</v>
      </c>
      <c r="D26" s="21"/>
      <c r="E26" s="22">
        <v>-6836709531</v>
      </c>
      <c r="F26" s="23">
        <v>-7186229469</v>
      </c>
      <c r="G26" s="23">
        <v>-312637595</v>
      </c>
      <c r="H26" s="23">
        <v>-204929220</v>
      </c>
      <c r="I26" s="23">
        <v>-397939463</v>
      </c>
      <c r="J26" s="23">
        <v>-915506278</v>
      </c>
      <c r="K26" s="23">
        <v>-415119163</v>
      </c>
      <c r="L26" s="23">
        <v>-480705746</v>
      </c>
      <c r="M26" s="23">
        <v>-554517151</v>
      </c>
      <c r="N26" s="23">
        <v>-1450342060</v>
      </c>
      <c r="O26" s="23">
        <v>-258636901</v>
      </c>
      <c r="P26" s="23">
        <v>-366741571</v>
      </c>
      <c r="Q26" s="23">
        <v>-526387172</v>
      </c>
      <c r="R26" s="23">
        <v>-1151765644</v>
      </c>
      <c r="S26" s="23"/>
      <c r="T26" s="23"/>
      <c r="U26" s="23"/>
      <c r="V26" s="23"/>
      <c r="W26" s="23">
        <v>-3517613982</v>
      </c>
      <c r="X26" s="23">
        <v>-4289871930</v>
      </c>
      <c r="Y26" s="23">
        <v>772257948</v>
      </c>
      <c r="Z26" s="24">
        <v>-18</v>
      </c>
      <c r="AA26" s="25">
        <v>-7186229469</v>
      </c>
    </row>
    <row r="27" spans="1:27" ht="12.75">
      <c r="A27" s="27" t="s">
        <v>51</v>
      </c>
      <c r="B27" s="28"/>
      <c r="C27" s="29">
        <f aca="true" t="shared" si="1" ref="C27:Y27">SUM(C21:C26)</f>
        <v>-3674037599</v>
      </c>
      <c r="D27" s="29">
        <f>SUM(D21:D26)</f>
        <v>0</v>
      </c>
      <c r="E27" s="30">
        <f t="shared" si="1"/>
        <v>-6331302991</v>
      </c>
      <c r="F27" s="31">
        <f t="shared" si="1"/>
        <v>-6588310785</v>
      </c>
      <c r="G27" s="31">
        <f t="shared" si="1"/>
        <v>-238950347</v>
      </c>
      <c r="H27" s="31">
        <f t="shared" si="1"/>
        <v>-105466692</v>
      </c>
      <c r="I27" s="31">
        <f t="shared" si="1"/>
        <v>-246042820</v>
      </c>
      <c r="J27" s="31">
        <f t="shared" si="1"/>
        <v>-590459859</v>
      </c>
      <c r="K27" s="31">
        <f t="shared" si="1"/>
        <v>-594417548</v>
      </c>
      <c r="L27" s="31">
        <f t="shared" si="1"/>
        <v>-558370047</v>
      </c>
      <c r="M27" s="31">
        <f t="shared" si="1"/>
        <v>-579989897</v>
      </c>
      <c r="N27" s="31">
        <f t="shared" si="1"/>
        <v>-1732777492</v>
      </c>
      <c r="O27" s="31">
        <f t="shared" si="1"/>
        <v>-107769371</v>
      </c>
      <c r="P27" s="31">
        <f t="shared" si="1"/>
        <v>-505504175</v>
      </c>
      <c r="Q27" s="31">
        <f t="shared" si="1"/>
        <v>-435813796</v>
      </c>
      <c r="R27" s="31">
        <f t="shared" si="1"/>
        <v>-1049087342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-3372324693</v>
      </c>
      <c r="X27" s="31">
        <f t="shared" si="1"/>
        <v>-4216566120</v>
      </c>
      <c r="Y27" s="31">
        <f t="shared" si="1"/>
        <v>844241427</v>
      </c>
      <c r="Z27" s="32">
        <f>+IF(X27&lt;&gt;0,+(Y27/X27)*100,0)</f>
        <v>-20.022013244274703</v>
      </c>
      <c r="AA27" s="33">
        <f>SUM(AA21:AA26)</f>
        <v>-6588310785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>
        <v>-1396241</v>
      </c>
      <c r="D31" s="21"/>
      <c r="E31" s="22">
        <v>10000000</v>
      </c>
      <c r="F31" s="23">
        <v>10000000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>
        <v>10000000</v>
      </c>
    </row>
    <row r="32" spans="1:27" ht="12.75">
      <c r="A32" s="26" t="s">
        <v>54</v>
      </c>
      <c r="B32" s="20"/>
      <c r="C32" s="21">
        <v>465627963</v>
      </c>
      <c r="D32" s="21"/>
      <c r="E32" s="22">
        <v>1659715707</v>
      </c>
      <c r="F32" s="23">
        <v>1201522000</v>
      </c>
      <c r="G32" s="23">
        <v>-143465</v>
      </c>
      <c r="H32" s="23">
        <v>-144638</v>
      </c>
      <c r="I32" s="23">
        <v>182640240</v>
      </c>
      <c r="J32" s="23">
        <v>182352137</v>
      </c>
      <c r="K32" s="23">
        <v>-147430</v>
      </c>
      <c r="L32" s="23"/>
      <c r="M32" s="23">
        <v>196408791</v>
      </c>
      <c r="N32" s="23">
        <v>196261361</v>
      </c>
      <c r="O32" s="23">
        <v>718182</v>
      </c>
      <c r="P32" s="23">
        <v>49824055</v>
      </c>
      <c r="Q32" s="23">
        <v>231928084</v>
      </c>
      <c r="R32" s="23">
        <v>282470321</v>
      </c>
      <c r="S32" s="23"/>
      <c r="T32" s="23"/>
      <c r="U32" s="23"/>
      <c r="V32" s="23"/>
      <c r="W32" s="23">
        <v>661083819</v>
      </c>
      <c r="X32" s="23">
        <v>693339345</v>
      </c>
      <c r="Y32" s="23">
        <v>-32255526</v>
      </c>
      <c r="Z32" s="24">
        <v>-4.65</v>
      </c>
      <c r="AA32" s="25">
        <v>1201522000</v>
      </c>
    </row>
    <row r="33" spans="1:27" ht="12.75">
      <c r="A33" s="26" t="s">
        <v>55</v>
      </c>
      <c r="B33" s="20"/>
      <c r="C33" s="21">
        <v>38833521</v>
      </c>
      <c r="D33" s="21"/>
      <c r="E33" s="22">
        <v>50136571</v>
      </c>
      <c r="F33" s="23">
        <v>46819895</v>
      </c>
      <c r="G33" s="23">
        <v>2168362</v>
      </c>
      <c r="H33" s="40">
        <v>1832752</v>
      </c>
      <c r="I33" s="40">
        <v>2191441</v>
      </c>
      <c r="J33" s="40">
        <v>6192555</v>
      </c>
      <c r="K33" s="23">
        <v>2050025</v>
      </c>
      <c r="L33" s="23">
        <v>1811292</v>
      </c>
      <c r="M33" s="23">
        <v>1708937</v>
      </c>
      <c r="N33" s="23">
        <v>5570254</v>
      </c>
      <c r="O33" s="40">
        <v>5139447</v>
      </c>
      <c r="P33" s="40">
        <v>-1977707</v>
      </c>
      <c r="Q33" s="40">
        <v>5818295</v>
      </c>
      <c r="R33" s="23">
        <v>8980035</v>
      </c>
      <c r="S33" s="23"/>
      <c r="T33" s="23"/>
      <c r="U33" s="23"/>
      <c r="V33" s="40"/>
      <c r="W33" s="40">
        <v>20742844</v>
      </c>
      <c r="X33" s="40">
        <v>29720272</v>
      </c>
      <c r="Y33" s="23">
        <v>-8977428</v>
      </c>
      <c r="Z33" s="24">
        <v>-30.21</v>
      </c>
      <c r="AA33" s="25">
        <v>46819895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-466886837</v>
      </c>
      <c r="D35" s="21"/>
      <c r="E35" s="22">
        <v>-691272847</v>
      </c>
      <c r="F35" s="23">
        <v>-840314101</v>
      </c>
      <c r="G35" s="23">
        <v>-13467030</v>
      </c>
      <c r="H35" s="23">
        <v>-21471819</v>
      </c>
      <c r="I35" s="23">
        <v>-42923175</v>
      </c>
      <c r="J35" s="23">
        <v>-77862024</v>
      </c>
      <c r="K35" s="23">
        <v>18798076</v>
      </c>
      <c r="L35" s="23">
        <v>-7604069</v>
      </c>
      <c r="M35" s="23">
        <v>-320018723</v>
      </c>
      <c r="N35" s="23">
        <v>-308824716</v>
      </c>
      <c r="O35" s="23">
        <v>-28781447</v>
      </c>
      <c r="P35" s="23">
        <v>-7375762</v>
      </c>
      <c r="Q35" s="23">
        <v>-34801422</v>
      </c>
      <c r="R35" s="23">
        <v>-70958631</v>
      </c>
      <c r="S35" s="23"/>
      <c r="T35" s="23"/>
      <c r="U35" s="23"/>
      <c r="V35" s="23"/>
      <c r="W35" s="23">
        <v>-457645371</v>
      </c>
      <c r="X35" s="23">
        <v>-424261742</v>
      </c>
      <c r="Y35" s="23">
        <v>-33383629</v>
      </c>
      <c r="Z35" s="24">
        <v>7.87</v>
      </c>
      <c r="AA35" s="25">
        <v>-840314101</v>
      </c>
    </row>
    <row r="36" spans="1:27" ht="12.75">
      <c r="A36" s="27" t="s">
        <v>57</v>
      </c>
      <c r="B36" s="28"/>
      <c r="C36" s="29">
        <f aca="true" t="shared" si="2" ref="C36:Y36">SUM(C31:C35)</f>
        <v>36178406</v>
      </c>
      <c r="D36" s="29">
        <f>SUM(D31:D35)</f>
        <v>0</v>
      </c>
      <c r="E36" s="30">
        <f t="shared" si="2"/>
        <v>1028579431</v>
      </c>
      <c r="F36" s="31">
        <f t="shared" si="2"/>
        <v>418027794</v>
      </c>
      <c r="G36" s="31">
        <f t="shared" si="2"/>
        <v>-11442133</v>
      </c>
      <c r="H36" s="31">
        <f t="shared" si="2"/>
        <v>-19783705</v>
      </c>
      <c r="I36" s="31">
        <f t="shared" si="2"/>
        <v>141908506</v>
      </c>
      <c r="J36" s="31">
        <f t="shared" si="2"/>
        <v>110682668</v>
      </c>
      <c r="K36" s="31">
        <f t="shared" si="2"/>
        <v>20700671</v>
      </c>
      <c r="L36" s="31">
        <f t="shared" si="2"/>
        <v>-5792777</v>
      </c>
      <c r="M36" s="31">
        <f t="shared" si="2"/>
        <v>-121900995</v>
      </c>
      <c r="N36" s="31">
        <f t="shared" si="2"/>
        <v>-106993101</v>
      </c>
      <c r="O36" s="31">
        <f t="shared" si="2"/>
        <v>-22923818</v>
      </c>
      <c r="P36" s="31">
        <f t="shared" si="2"/>
        <v>40470586</v>
      </c>
      <c r="Q36" s="31">
        <f t="shared" si="2"/>
        <v>202944957</v>
      </c>
      <c r="R36" s="31">
        <f t="shared" si="2"/>
        <v>220491725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224181292</v>
      </c>
      <c r="X36" s="31">
        <f t="shared" si="2"/>
        <v>298797875</v>
      </c>
      <c r="Y36" s="31">
        <f t="shared" si="2"/>
        <v>-74616583</v>
      </c>
      <c r="Z36" s="32">
        <f>+IF(X36&lt;&gt;0,+(Y36/X36)*100,0)</f>
        <v>-24.972260261221738</v>
      </c>
      <c r="AA36" s="33">
        <f>SUM(AA31:AA35)</f>
        <v>418027794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-1026917739</v>
      </c>
      <c r="D38" s="35">
        <f>+D17+D27+D36</f>
        <v>0</v>
      </c>
      <c r="E38" s="36">
        <f t="shared" si="3"/>
        <v>1346683153</v>
      </c>
      <c r="F38" s="37">
        <f t="shared" si="3"/>
        <v>1819217302</v>
      </c>
      <c r="G38" s="37">
        <f t="shared" si="3"/>
        <v>1218859230</v>
      </c>
      <c r="H38" s="37">
        <f t="shared" si="3"/>
        <v>-374625063</v>
      </c>
      <c r="I38" s="37">
        <f t="shared" si="3"/>
        <v>88455676</v>
      </c>
      <c r="J38" s="37">
        <f t="shared" si="3"/>
        <v>932689843</v>
      </c>
      <c r="K38" s="37">
        <f t="shared" si="3"/>
        <v>50728104</v>
      </c>
      <c r="L38" s="37">
        <f t="shared" si="3"/>
        <v>-1058734549</v>
      </c>
      <c r="M38" s="37">
        <f t="shared" si="3"/>
        <v>1167689830</v>
      </c>
      <c r="N38" s="37">
        <f t="shared" si="3"/>
        <v>159683385</v>
      </c>
      <c r="O38" s="37">
        <f t="shared" si="3"/>
        <v>508256154</v>
      </c>
      <c r="P38" s="37">
        <f t="shared" si="3"/>
        <v>-427635715</v>
      </c>
      <c r="Q38" s="37">
        <f t="shared" si="3"/>
        <v>1352536928</v>
      </c>
      <c r="R38" s="37">
        <f t="shared" si="3"/>
        <v>1433157367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2525530595</v>
      </c>
      <c r="X38" s="37">
        <f t="shared" si="3"/>
        <v>4222195279</v>
      </c>
      <c r="Y38" s="37">
        <f t="shared" si="3"/>
        <v>-1696664684</v>
      </c>
      <c r="Z38" s="38">
        <f>+IF(X38&lt;&gt;0,+(Y38/X38)*100,0)</f>
        <v>-40.184419996837384</v>
      </c>
      <c r="AA38" s="39">
        <f>+AA17+AA27+AA36</f>
        <v>1819217302</v>
      </c>
    </row>
    <row r="39" spans="1:27" ht="12.75">
      <c r="A39" s="26" t="s">
        <v>59</v>
      </c>
      <c r="B39" s="20"/>
      <c r="C39" s="35">
        <v>3913388481</v>
      </c>
      <c r="D39" s="35"/>
      <c r="E39" s="36">
        <v>3483026960</v>
      </c>
      <c r="F39" s="37">
        <v>3871888568</v>
      </c>
      <c r="G39" s="37">
        <v>4293801949</v>
      </c>
      <c r="H39" s="37">
        <v>5512661179</v>
      </c>
      <c r="I39" s="37">
        <v>5138036116</v>
      </c>
      <c r="J39" s="37">
        <v>4293801949</v>
      </c>
      <c r="K39" s="37">
        <v>5226491792</v>
      </c>
      <c r="L39" s="37">
        <v>5277219896</v>
      </c>
      <c r="M39" s="37">
        <v>4218485347</v>
      </c>
      <c r="N39" s="37">
        <v>5226491792</v>
      </c>
      <c r="O39" s="37">
        <v>5386175177</v>
      </c>
      <c r="P39" s="37">
        <v>5894431331</v>
      </c>
      <c r="Q39" s="37">
        <v>5466795616</v>
      </c>
      <c r="R39" s="37">
        <v>5386175177</v>
      </c>
      <c r="S39" s="37"/>
      <c r="T39" s="37"/>
      <c r="U39" s="37"/>
      <c r="V39" s="37"/>
      <c r="W39" s="37">
        <v>4293801949</v>
      </c>
      <c r="X39" s="37">
        <v>3871888568</v>
      </c>
      <c r="Y39" s="37">
        <v>421913381</v>
      </c>
      <c r="Z39" s="38">
        <v>10.9</v>
      </c>
      <c r="AA39" s="39">
        <v>3871888568</v>
      </c>
    </row>
    <row r="40" spans="1:27" ht="12.75">
      <c r="A40" s="45" t="s">
        <v>60</v>
      </c>
      <c r="B40" s="46"/>
      <c r="C40" s="47">
        <v>2886470743</v>
      </c>
      <c r="D40" s="47"/>
      <c r="E40" s="48">
        <v>4829710120</v>
      </c>
      <c r="F40" s="49">
        <v>5691105869</v>
      </c>
      <c r="G40" s="49">
        <v>5512661179</v>
      </c>
      <c r="H40" s="49">
        <v>5138036116</v>
      </c>
      <c r="I40" s="49">
        <v>5226491792</v>
      </c>
      <c r="J40" s="49">
        <v>5226491792</v>
      </c>
      <c r="K40" s="49">
        <v>5277219896</v>
      </c>
      <c r="L40" s="49">
        <v>4218485347</v>
      </c>
      <c r="M40" s="49">
        <v>5386175177</v>
      </c>
      <c r="N40" s="49">
        <v>5386175177</v>
      </c>
      <c r="O40" s="49">
        <v>5894431331</v>
      </c>
      <c r="P40" s="49">
        <v>5466795616</v>
      </c>
      <c r="Q40" s="49">
        <v>6819332544</v>
      </c>
      <c r="R40" s="49">
        <v>6819332544</v>
      </c>
      <c r="S40" s="49"/>
      <c r="T40" s="49"/>
      <c r="U40" s="49"/>
      <c r="V40" s="49"/>
      <c r="W40" s="49">
        <v>6819332544</v>
      </c>
      <c r="X40" s="49">
        <v>8094083846</v>
      </c>
      <c r="Y40" s="49">
        <v>-1274751302</v>
      </c>
      <c r="Z40" s="50">
        <v>-15.75</v>
      </c>
      <c r="AA40" s="51">
        <v>5691105869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459709379</v>
      </c>
      <c r="D6" s="21"/>
      <c r="E6" s="22">
        <v>459749758</v>
      </c>
      <c r="F6" s="23">
        <v>452516461</v>
      </c>
      <c r="G6" s="23">
        <v>37197403</v>
      </c>
      <c r="H6" s="23">
        <v>44235664</v>
      </c>
      <c r="I6" s="23">
        <v>40902349</v>
      </c>
      <c r="J6" s="23">
        <v>122335416</v>
      </c>
      <c r="K6" s="23">
        <v>42840259</v>
      </c>
      <c r="L6" s="23">
        <v>35038353</v>
      </c>
      <c r="M6" s="23">
        <v>44692840</v>
      </c>
      <c r="N6" s="23">
        <v>122571452</v>
      </c>
      <c r="O6" s="23">
        <v>38395455</v>
      </c>
      <c r="P6" s="23">
        <v>38713828</v>
      </c>
      <c r="Q6" s="23">
        <v>38062135</v>
      </c>
      <c r="R6" s="23">
        <v>115171418</v>
      </c>
      <c r="S6" s="23"/>
      <c r="T6" s="23"/>
      <c r="U6" s="23"/>
      <c r="V6" s="23"/>
      <c r="W6" s="23">
        <v>360078286</v>
      </c>
      <c r="X6" s="23">
        <v>362698050</v>
      </c>
      <c r="Y6" s="23">
        <v>-2619764</v>
      </c>
      <c r="Z6" s="24">
        <v>-0.72</v>
      </c>
      <c r="AA6" s="25">
        <v>452516461</v>
      </c>
    </row>
    <row r="7" spans="1:27" ht="12.75">
      <c r="A7" s="26" t="s">
        <v>34</v>
      </c>
      <c r="B7" s="20"/>
      <c r="C7" s="21">
        <v>955109869</v>
      </c>
      <c r="D7" s="21"/>
      <c r="E7" s="22">
        <v>1430843123</v>
      </c>
      <c r="F7" s="23">
        <v>1300197677</v>
      </c>
      <c r="G7" s="23">
        <v>98841419</v>
      </c>
      <c r="H7" s="23">
        <v>125494809</v>
      </c>
      <c r="I7" s="23">
        <v>116867395</v>
      </c>
      <c r="J7" s="23">
        <v>341203623</v>
      </c>
      <c r="K7" s="23">
        <v>116758222</v>
      </c>
      <c r="L7" s="23">
        <v>118548962</v>
      </c>
      <c r="M7" s="23">
        <v>101760353</v>
      </c>
      <c r="N7" s="23">
        <v>337067537</v>
      </c>
      <c r="O7" s="23">
        <v>108621902</v>
      </c>
      <c r="P7" s="23">
        <v>96199144</v>
      </c>
      <c r="Q7" s="23">
        <v>101509188</v>
      </c>
      <c r="R7" s="23">
        <v>306330234</v>
      </c>
      <c r="S7" s="23"/>
      <c r="T7" s="23"/>
      <c r="U7" s="23"/>
      <c r="V7" s="23"/>
      <c r="W7" s="23">
        <v>984601394</v>
      </c>
      <c r="X7" s="23">
        <v>1003703747</v>
      </c>
      <c r="Y7" s="23">
        <v>-19102353</v>
      </c>
      <c r="Z7" s="24">
        <v>-1.9</v>
      </c>
      <c r="AA7" s="25">
        <v>1300197677</v>
      </c>
    </row>
    <row r="8" spans="1:27" ht="12.75">
      <c r="A8" s="26" t="s">
        <v>35</v>
      </c>
      <c r="B8" s="20"/>
      <c r="C8" s="21">
        <v>103171197</v>
      </c>
      <c r="D8" s="21"/>
      <c r="E8" s="22">
        <v>137491672</v>
      </c>
      <c r="F8" s="23">
        <v>241122426</v>
      </c>
      <c r="G8" s="23">
        <v>42100789</v>
      </c>
      <c r="H8" s="23">
        <v>28181527</v>
      </c>
      <c r="I8" s="23">
        <v>25912455</v>
      </c>
      <c r="J8" s="23">
        <v>96194771</v>
      </c>
      <c r="K8" s="23">
        <v>17969601</v>
      </c>
      <c r="L8" s="23">
        <v>25733143</v>
      </c>
      <c r="M8" s="23">
        <v>34740285</v>
      </c>
      <c r="N8" s="23">
        <v>78443029</v>
      </c>
      <c r="O8" s="23">
        <v>11397858</v>
      </c>
      <c r="P8" s="23">
        <v>27767814</v>
      </c>
      <c r="Q8" s="23">
        <v>38249901</v>
      </c>
      <c r="R8" s="23">
        <v>77415573</v>
      </c>
      <c r="S8" s="23"/>
      <c r="T8" s="23"/>
      <c r="U8" s="23"/>
      <c r="V8" s="23"/>
      <c r="W8" s="23">
        <v>252053373</v>
      </c>
      <c r="X8" s="23">
        <v>211567044</v>
      </c>
      <c r="Y8" s="23">
        <v>40486329</v>
      </c>
      <c r="Z8" s="24">
        <v>19.14</v>
      </c>
      <c r="AA8" s="25">
        <v>241122426</v>
      </c>
    </row>
    <row r="9" spans="1:27" ht="12.75">
      <c r="A9" s="26" t="s">
        <v>36</v>
      </c>
      <c r="B9" s="20"/>
      <c r="C9" s="21">
        <v>281026497</v>
      </c>
      <c r="D9" s="21"/>
      <c r="E9" s="22">
        <v>298443999</v>
      </c>
      <c r="F9" s="23">
        <v>295558612</v>
      </c>
      <c r="G9" s="23">
        <v>131240000</v>
      </c>
      <c r="H9" s="23">
        <v>1475000</v>
      </c>
      <c r="I9" s="23">
        <v>273000</v>
      </c>
      <c r="J9" s="23">
        <v>132988000</v>
      </c>
      <c r="K9" s="23"/>
      <c r="L9" s="23"/>
      <c r="M9" s="23">
        <v>91379000</v>
      </c>
      <c r="N9" s="23">
        <v>91379000</v>
      </c>
      <c r="O9" s="23">
        <v>3504285</v>
      </c>
      <c r="P9" s="23">
        <v>326000</v>
      </c>
      <c r="Q9" s="23">
        <v>70395414</v>
      </c>
      <c r="R9" s="23">
        <v>74225699</v>
      </c>
      <c r="S9" s="23"/>
      <c r="T9" s="23"/>
      <c r="U9" s="23"/>
      <c r="V9" s="23"/>
      <c r="W9" s="23">
        <v>298592699</v>
      </c>
      <c r="X9" s="23">
        <v>295558612</v>
      </c>
      <c r="Y9" s="23">
        <v>3034087</v>
      </c>
      <c r="Z9" s="24">
        <v>1.03</v>
      </c>
      <c r="AA9" s="25">
        <v>295558612</v>
      </c>
    </row>
    <row r="10" spans="1:27" ht="12.75">
      <c r="A10" s="26" t="s">
        <v>37</v>
      </c>
      <c r="B10" s="20"/>
      <c r="C10" s="21">
        <v>156486132</v>
      </c>
      <c r="D10" s="21"/>
      <c r="E10" s="22">
        <v>255952000</v>
      </c>
      <c r="F10" s="23">
        <v>140390141</v>
      </c>
      <c r="G10" s="23">
        <v>41239000</v>
      </c>
      <c r="H10" s="23"/>
      <c r="I10" s="23">
        <v>10000000</v>
      </c>
      <c r="J10" s="23">
        <v>51239000</v>
      </c>
      <c r="K10" s="23">
        <v>700000</v>
      </c>
      <c r="L10" s="23">
        <v>5200000</v>
      </c>
      <c r="M10" s="23">
        <v>31270000</v>
      </c>
      <c r="N10" s="23">
        <v>37170000</v>
      </c>
      <c r="O10" s="23"/>
      <c r="P10" s="23">
        <v>500000</v>
      </c>
      <c r="Q10" s="23">
        <v>48973586</v>
      </c>
      <c r="R10" s="23">
        <v>49473586</v>
      </c>
      <c r="S10" s="23"/>
      <c r="T10" s="23"/>
      <c r="U10" s="23"/>
      <c r="V10" s="23"/>
      <c r="W10" s="23">
        <v>137882586</v>
      </c>
      <c r="X10" s="23">
        <v>110414000</v>
      </c>
      <c r="Y10" s="23">
        <v>27468586</v>
      </c>
      <c r="Z10" s="24">
        <v>24.88</v>
      </c>
      <c r="AA10" s="25">
        <v>140390141</v>
      </c>
    </row>
    <row r="11" spans="1:27" ht="12.75">
      <c r="A11" s="26" t="s">
        <v>38</v>
      </c>
      <c r="B11" s="20"/>
      <c r="C11" s="21">
        <v>20397453</v>
      </c>
      <c r="D11" s="21"/>
      <c r="E11" s="22">
        <v>43546775</v>
      </c>
      <c r="F11" s="23">
        <v>29963023</v>
      </c>
      <c r="G11" s="23">
        <v>2012743</v>
      </c>
      <c r="H11" s="23">
        <v>2448191</v>
      </c>
      <c r="I11" s="23">
        <v>2471278</v>
      </c>
      <c r="J11" s="23">
        <v>6932212</v>
      </c>
      <c r="K11" s="23">
        <v>2415081</v>
      </c>
      <c r="L11" s="23">
        <v>3090376</v>
      </c>
      <c r="M11" s="23">
        <v>1767707</v>
      </c>
      <c r="N11" s="23">
        <v>7273164</v>
      </c>
      <c r="O11" s="23">
        <v>2607304</v>
      </c>
      <c r="P11" s="23">
        <v>2753245</v>
      </c>
      <c r="Q11" s="23">
        <v>2781620</v>
      </c>
      <c r="R11" s="23">
        <v>8142169</v>
      </c>
      <c r="S11" s="23"/>
      <c r="T11" s="23"/>
      <c r="U11" s="23"/>
      <c r="V11" s="23"/>
      <c r="W11" s="23">
        <v>22347545</v>
      </c>
      <c r="X11" s="23">
        <v>18316959</v>
      </c>
      <c r="Y11" s="23">
        <v>4030586</v>
      </c>
      <c r="Z11" s="24">
        <v>22</v>
      </c>
      <c r="AA11" s="25">
        <v>29963023</v>
      </c>
    </row>
    <row r="12" spans="1:27" ht="12.75">
      <c r="A12" s="26" t="s">
        <v>39</v>
      </c>
      <c r="B12" s="20"/>
      <c r="C12" s="21">
        <v>20325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-1504203701</v>
      </c>
      <c r="D14" s="21"/>
      <c r="E14" s="22">
        <v>-2221240297</v>
      </c>
      <c r="F14" s="23">
        <v>-2110612189</v>
      </c>
      <c r="G14" s="23">
        <v>-248126302</v>
      </c>
      <c r="H14" s="23">
        <v>-187548641</v>
      </c>
      <c r="I14" s="23">
        <v>-186882320</v>
      </c>
      <c r="J14" s="23">
        <v>-622557263</v>
      </c>
      <c r="K14" s="23">
        <v>-170144019</v>
      </c>
      <c r="L14" s="23">
        <v>-163492748</v>
      </c>
      <c r="M14" s="23">
        <v>-245378305</v>
      </c>
      <c r="N14" s="23">
        <v>-579015072</v>
      </c>
      <c r="O14" s="23">
        <v>-165946409</v>
      </c>
      <c r="P14" s="23">
        <v>-161049248</v>
      </c>
      <c r="Q14" s="23">
        <v>-255148558</v>
      </c>
      <c r="R14" s="23">
        <v>-582144215</v>
      </c>
      <c r="S14" s="23"/>
      <c r="T14" s="23"/>
      <c r="U14" s="23"/>
      <c r="V14" s="23"/>
      <c r="W14" s="23">
        <v>-1783716550</v>
      </c>
      <c r="X14" s="23">
        <v>-1629332545</v>
      </c>
      <c r="Y14" s="23">
        <v>-154384005</v>
      </c>
      <c r="Z14" s="24">
        <v>9.48</v>
      </c>
      <c r="AA14" s="25">
        <v>-2110612189</v>
      </c>
    </row>
    <row r="15" spans="1:27" ht="12.75">
      <c r="A15" s="26" t="s">
        <v>42</v>
      </c>
      <c r="B15" s="20"/>
      <c r="C15" s="21">
        <v>-39232014</v>
      </c>
      <c r="D15" s="21"/>
      <c r="E15" s="22">
        <v>-52094313</v>
      </c>
      <c r="F15" s="23">
        <v>-53808213</v>
      </c>
      <c r="G15" s="23">
        <v>-2894424</v>
      </c>
      <c r="H15" s="23">
        <v>-4036892</v>
      </c>
      <c r="I15" s="23">
        <v>-9667788</v>
      </c>
      <c r="J15" s="23">
        <v>-16599104</v>
      </c>
      <c r="K15" s="23">
        <v>-3408426</v>
      </c>
      <c r="L15" s="23">
        <v>-3276035</v>
      </c>
      <c r="M15" s="23">
        <v>-2994633</v>
      </c>
      <c r="N15" s="23">
        <v>-9679094</v>
      </c>
      <c r="O15" s="23">
        <v>-3705099</v>
      </c>
      <c r="P15" s="23">
        <v>-2993856</v>
      </c>
      <c r="Q15" s="23">
        <v>-9601664</v>
      </c>
      <c r="R15" s="23">
        <v>-16300619</v>
      </c>
      <c r="S15" s="23"/>
      <c r="T15" s="23"/>
      <c r="U15" s="23"/>
      <c r="V15" s="23"/>
      <c r="W15" s="23">
        <v>-42578817</v>
      </c>
      <c r="X15" s="23">
        <v>-39532986</v>
      </c>
      <c r="Y15" s="23">
        <v>-3045831</v>
      </c>
      <c r="Z15" s="24">
        <v>7.7</v>
      </c>
      <c r="AA15" s="25">
        <v>-53808213</v>
      </c>
    </row>
    <row r="16" spans="1:27" ht="12.75">
      <c r="A16" s="26" t="s">
        <v>43</v>
      </c>
      <c r="B16" s="20"/>
      <c r="C16" s="21">
        <v>-59851711</v>
      </c>
      <c r="D16" s="21"/>
      <c r="E16" s="22">
        <v>-79071212</v>
      </c>
      <c r="F16" s="23">
        <v>-52244412</v>
      </c>
      <c r="G16" s="23">
        <v>-560113</v>
      </c>
      <c r="H16" s="23">
        <v>-72583</v>
      </c>
      <c r="I16" s="23">
        <v>-94291</v>
      </c>
      <c r="J16" s="23">
        <v>-726987</v>
      </c>
      <c r="K16" s="23">
        <v>-158425</v>
      </c>
      <c r="L16" s="23">
        <v>-13770</v>
      </c>
      <c r="M16" s="23">
        <v>-85000</v>
      </c>
      <c r="N16" s="23">
        <v>-257195</v>
      </c>
      <c r="O16" s="23">
        <v>-108947</v>
      </c>
      <c r="P16" s="23">
        <v>-207564</v>
      </c>
      <c r="Q16" s="23">
        <v>-76195</v>
      </c>
      <c r="R16" s="23">
        <v>-392706</v>
      </c>
      <c r="S16" s="23"/>
      <c r="T16" s="23"/>
      <c r="U16" s="23"/>
      <c r="V16" s="23"/>
      <c r="W16" s="23">
        <v>-1376888</v>
      </c>
      <c r="X16" s="23">
        <v>-10698005</v>
      </c>
      <c r="Y16" s="23">
        <v>9321117</v>
      </c>
      <c r="Z16" s="24">
        <v>-87.13</v>
      </c>
      <c r="AA16" s="25">
        <v>-52244412</v>
      </c>
    </row>
    <row r="17" spans="1:27" ht="12.75">
      <c r="A17" s="27" t="s">
        <v>44</v>
      </c>
      <c r="B17" s="28"/>
      <c r="C17" s="29">
        <f aca="true" t="shared" si="0" ref="C17:Y17">SUM(C6:C16)</f>
        <v>372633426</v>
      </c>
      <c r="D17" s="29">
        <f>SUM(D6:D16)</f>
        <v>0</v>
      </c>
      <c r="E17" s="30">
        <f t="shared" si="0"/>
        <v>273621505</v>
      </c>
      <c r="F17" s="31">
        <f t="shared" si="0"/>
        <v>243083526</v>
      </c>
      <c r="G17" s="31">
        <f t="shared" si="0"/>
        <v>101050515</v>
      </c>
      <c r="H17" s="31">
        <f t="shared" si="0"/>
        <v>10177075</v>
      </c>
      <c r="I17" s="31">
        <f t="shared" si="0"/>
        <v>-217922</v>
      </c>
      <c r="J17" s="31">
        <f t="shared" si="0"/>
        <v>111009668</v>
      </c>
      <c r="K17" s="31">
        <f t="shared" si="0"/>
        <v>6972293</v>
      </c>
      <c r="L17" s="31">
        <f t="shared" si="0"/>
        <v>20828281</v>
      </c>
      <c r="M17" s="31">
        <f t="shared" si="0"/>
        <v>57152247</v>
      </c>
      <c r="N17" s="31">
        <f t="shared" si="0"/>
        <v>84952821</v>
      </c>
      <c r="O17" s="31">
        <f t="shared" si="0"/>
        <v>-5233651</v>
      </c>
      <c r="P17" s="31">
        <f t="shared" si="0"/>
        <v>2009363</v>
      </c>
      <c r="Q17" s="31">
        <f t="shared" si="0"/>
        <v>35145427</v>
      </c>
      <c r="R17" s="31">
        <f t="shared" si="0"/>
        <v>31921139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227883628</v>
      </c>
      <c r="X17" s="31">
        <f t="shared" si="0"/>
        <v>322694876</v>
      </c>
      <c r="Y17" s="31">
        <f t="shared" si="0"/>
        <v>-94811248</v>
      </c>
      <c r="Z17" s="32">
        <f>+IF(X17&lt;&gt;0,+(Y17/X17)*100,0)</f>
        <v>-29.38108258031342</v>
      </c>
      <c r="AA17" s="33">
        <f>SUM(AA6:AA16)</f>
        <v>243083526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20000000</v>
      </c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-467886361</v>
      </c>
      <c r="D26" s="21"/>
      <c r="E26" s="22">
        <v>-424968597</v>
      </c>
      <c r="F26" s="23">
        <v>-275507849</v>
      </c>
      <c r="G26" s="23">
        <v>-90799009</v>
      </c>
      <c r="H26" s="23">
        <v>-39611097</v>
      </c>
      <c r="I26" s="23">
        <v>-21530702</v>
      </c>
      <c r="J26" s="23">
        <v>-151940808</v>
      </c>
      <c r="K26" s="23">
        <v>-15250023</v>
      </c>
      <c r="L26" s="23">
        <v>-9929809</v>
      </c>
      <c r="M26" s="23">
        <v>-37315024</v>
      </c>
      <c r="N26" s="23">
        <v>-62494856</v>
      </c>
      <c r="O26" s="23">
        <v>-8989669</v>
      </c>
      <c r="P26" s="23">
        <v>-9904108</v>
      </c>
      <c r="Q26" s="23">
        <v>-36945114</v>
      </c>
      <c r="R26" s="23">
        <v>-55838891</v>
      </c>
      <c r="S26" s="23"/>
      <c r="T26" s="23"/>
      <c r="U26" s="23"/>
      <c r="V26" s="23"/>
      <c r="W26" s="23">
        <v>-270274555</v>
      </c>
      <c r="X26" s="23">
        <v>-269856314</v>
      </c>
      <c r="Y26" s="23">
        <v>-418241</v>
      </c>
      <c r="Z26" s="24">
        <v>0.15</v>
      </c>
      <c r="AA26" s="25">
        <v>-275507849</v>
      </c>
    </row>
    <row r="27" spans="1:27" ht="12.75">
      <c r="A27" s="27" t="s">
        <v>51</v>
      </c>
      <c r="B27" s="28"/>
      <c r="C27" s="29">
        <f aca="true" t="shared" si="1" ref="C27:Y27">SUM(C21:C26)</f>
        <v>-467886361</v>
      </c>
      <c r="D27" s="29">
        <f>SUM(D21:D26)</f>
        <v>0</v>
      </c>
      <c r="E27" s="30">
        <f t="shared" si="1"/>
        <v>-404968597</v>
      </c>
      <c r="F27" s="31">
        <f t="shared" si="1"/>
        <v>-275507849</v>
      </c>
      <c r="G27" s="31">
        <f t="shared" si="1"/>
        <v>-90799009</v>
      </c>
      <c r="H27" s="31">
        <f t="shared" si="1"/>
        <v>-39611097</v>
      </c>
      <c r="I27" s="31">
        <f t="shared" si="1"/>
        <v>-21530702</v>
      </c>
      <c r="J27" s="31">
        <f t="shared" si="1"/>
        <v>-151940808</v>
      </c>
      <c r="K27" s="31">
        <f t="shared" si="1"/>
        <v>-15250023</v>
      </c>
      <c r="L27" s="31">
        <f t="shared" si="1"/>
        <v>-9929809</v>
      </c>
      <c r="M27" s="31">
        <f t="shared" si="1"/>
        <v>-37315024</v>
      </c>
      <c r="N27" s="31">
        <f t="shared" si="1"/>
        <v>-62494856</v>
      </c>
      <c r="O27" s="31">
        <f t="shared" si="1"/>
        <v>-8989669</v>
      </c>
      <c r="P27" s="31">
        <f t="shared" si="1"/>
        <v>-9904108</v>
      </c>
      <c r="Q27" s="31">
        <f t="shared" si="1"/>
        <v>-36945114</v>
      </c>
      <c r="R27" s="31">
        <f t="shared" si="1"/>
        <v>-55838891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-270274555</v>
      </c>
      <c r="X27" s="31">
        <f t="shared" si="1"/>
        <v>-269856314</v>
      </c>
      <c r="Y27" s="31">
        <f t="shared" si="1"/>
        <v>-418241</v>
      </c>
      <c r="Z27" s="32">
        <f>+IF(X27&lt;&gt;0,+(Y27/X27)*100,0)</f>
        <v>0.15498655332555974</v>
      </c>
      <c r="AA27" s="33">
        <f>SUM(AA21:AA26)</f>
        <v>-275507849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-3351958</v>
      </c>
      <c r="D35" s="21"/>
      <c r="E35" s="22">
        <v>-33813832</v>
      </c>
      <c r="F35" s="23">
        <v>-33813833</v>
      </c>
      <c r="G35" s="23">
        <v>-2072756</v>
      </c>
      <c r="H35" s="23">
        <v>-3381621</v>
      </c>
      <c r="I35" s="23">
        <v>-2797402</v>
      </c>
      <c r="J35" s="23">
        <v>-8251779</v>
      </c>
      <c r="K35" s="23">
        <v>-2756658</v>
      </c>
      <c r="L35" s="23">
        <v>-2820822</v>
      </c>
      <c r="M35" s="23">
        <v>-2387927</v>
      </c>
      <c r="N35" s="23">
        <v>-7965407</v>
      </c>
      <c r="O35" s="23">
        <v>-3185895</v>
      </c>
      <c r="P35" s="23">
        <v>-2958564</v>
      </c>
      <c r="Q35" s="23">
        <v>-2819047</v>
      </c>
      <c r="R35" s="23">
        <v>-8963506</v>
      </c>
      <c r="S35" s="23"/>
      <c r="T35" s="23"/>
      <c r="U35" s="23"/>
      <c r="V35" s="23"/>
      <c r="W35" s="23">
        <v>-25180692</v>
      </c>
      <c r="X35" s="23">
        <v>-25180682</v>
      </c>
      <c r="Y35" s="23">
        <v>-10</v>
      </c>
      <c r="Z35" s="24"/>
      <c r="AA35" s="25">
        <v>-33813833</v>
      </c>
    </row>
    <row r="36" spans="1:27" ht="12.75">
      <c r="A36" s="27" t="s">
        <v>57</v>
      </c>
      <c r="B36" s="28"/>
      <c r="C36" s="29">
        <f aca="true" t="shared" si="2" ref="C36:Y36">SUM(C31:C35)</f>
        <v>-3351958</v>
      </c>
      <c r="D36" s="29">
        <f>SUM(D31:D35)</f>
        <v>0</v>
      </c>
      <c r="E36" s="30">
        <f t="shared" si="2"/>
        <v>-33813832</v>
      </c>
      <c r="F36" s="31">
        <f t="shared" si="2"/>
        <v>-33813833</v>
      </c>
      <c r="G36" s="31">
        <f t="shared" si="2"/>
        <v>-2072756</v>
      </c>
      <c r="H36" s="31">
        <f t="shared" si="2"/>
        <v>-3381621</v>
      </c>
      <c r="I36" s="31">
        <f t="shared" si="2"/>
        <v>-2797402</v>
      </c>
      <c r="J36" s="31">
        <f t="shared" si="2"/>
        <v>-8251779</v>
      </c>
      <c r="K36" s="31">
        <f t="shared" si="2"/>
        <v>-2756658</v>
      </c>
      <c r="L36" s="31">
        <f t="shared" si="2"/>
        <v>-2820822</v>
      </c>
      <c r="M36" s="31">
        <f t="shared" si="2"/>
        <v>-2387927</v>
      </c>
      <c r="N36" s="31">
        <f t="shared" si="2"/>
        <v>-7965407</v>
      </c>
      <c r="O36" s="31">
        <f t="shared" si="2"/>
        <v>-3185895</v>
      </c>
      <c r="P36" s="31">
        <f t="shared" si="2"/>
        <v>-2958564</v>
      </c>
      <c r="Q36" s="31">
        <f t="shared" si="2"/>
        <v>-2819047</v>
      </c>
      <c r="R36" s="31">
        <f t="shared" si="2"/>
        <v>-8963506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-25180692</v>
      </c>
      <c r="X36" s="31">
        <f t="shared" si="2"/>
        <v>-25180682</v>
      </c>
      <c r="Y36" s="31">
        <f t="shared" si="2"/>
        <v>-10</v>
      </c>
      <c r="Z36" s="32">
        <f>+IF(X36&lt;&gt;0,+(Y36/X36)*100,0)</f>
        <v>3.971298315113149E-05</v>
      </c>
      <c r="AA36" s="33">
        <f>SUM(AA31:AA35)</f>
        <v>-33813833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-98604893</v>
      </c>
      <c r="D38" s="35">
        <f>+D17+D27+D36</f>
        <v>0</v>
      </c>
      <c r="E38" s="36">
        <f t="shared" si="3"/>
        <v>-165160924</v>
      </c>
      <c r="F38" s="37">
        <f t="shared" si="3"/>
        <v>-66238156</v>
      </c>
      <c r="G38" s="37">
        <f t="shared" si="3"/>
        <v>8178750</v>
      </c>
      <c r="H38" s="37">
        <f t="shared" si="3"/>
        <v>-32815643</v>
      </c>
      <c r="I38" s="37">
        <f t="shared" si="3"/>
        <v>-24546026</v>
      </c>
      <c r="J38" s="37">
        <f t="shared" si="3"/>
        <v>-49182919</v>
      </c>
      <c r="K38" s="37">
        <f t="shared" si="3"/>
        <v>-11034388</v>
      </c>
      <c r="L38" s="37">
        <f t="shared" si="3"/>
        <v>8077650</v>
      </c>
      <c r="M38" s="37">
        <f t="shared" si="3"/>
        <v>17449296</v>
      </c>
      <c r="N38" s="37">
        <f t="shared" si="3"/>
        <v>14492558</v>
      </c>
      <c r="O38" s="37">
        <f t="shared" si="3"/>
        <v>-17409215</v>
      </c>
      <c r="P38" s="37">
        <f t="shared" si="3"/>
        <v>-10853309</v>
      </c>
      <c r="Q38" s="37">
        <f t="shared" si="3"/>
        <v>-4618734</v>
      </c>
      <c r="R38" s="37">
        <f t="shared" si="3"/>
        <v>-32881258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-67571619</v>
      </c>
      <c r="X38" s="37">
        <f t="shared" si="3"/>
        <v>27657880</v>
      </c>
      <c r="Y38" s="37">
        <f t="shared" si="3"/>
        <v>-95229499</v>
      </c>
      <c r="Z38" s="38">
        <f>+IF(X38&lt;&gt;0,+(Y38/X38)*100,0)</f>
        <v>-344.3123587201911</v>
      </c>
      <c r="AA38" s="39">
        <f>+AA17+AA27+AA36</f>
        <v>-66238156</v>
      </c>
    </row>
    <row r="39" spans="1:27" ht="12.75">
      <c r="A39" s="26" t="s">
        <v>59</v>
      </c>
      <c r="B39" s="20"/>
      <c r="C39" s="35">
        <v>165896535</v>
      </c>
      <c r="D39" s="35"/>
      <c r="E39" s="36">
        <v>165781927</v>
      </c>
      <c r="F39" s="37">
        <v>67291645</v>
      </c>
      <c r="G39" s="37">
        <v>67291645</v>
      </c>
      <c r="H39" s="37">
        <v>75470395</v>
      </c>
      <c r="I39" s="37">
        <v>42654752</v>
      </c>
      <c r="J39" s="37">
        <v>67291645</v>
      </c>
      <c r="K39" s="37">
        <v>18108726</v>
      </c>
      <c r="L39" s="37">
        <v>7074338</v>
      </c>
      <c r="M39" s="37">
        <v>15151988</v>
      </c>
      <c r="N39" s="37">
        <v>18108726</v>
      </c>
      <c r="O39" s="37">
        <v>32601284</v>
      </c>
      <c r="P39" s="37">
        <v>15192069</v>
      </c>
      <c r="Q39" s="37">
        <v>4338760</v>
      </c>
      <c r="R39" s="37">
        <v>32601284</v>
      </c>
      <c r="S39" s="37"/>
      <c r="T39" s="37"/>
      <c r="U39" s="37"/>
      <c r="V39" s="37"/>
      <c r="W39" s="37">
        <v>67291645</v>
      </c>
      <c r="X39" s="37">
        <v>67291645</v>
      </c>
      <c r="Y39" s="37"/>
      <c r="Z39" s="38"/>
      <c r="AA39" s="39">
        <v>67291645</v>
      </c>
    </row>
    <row r="40" spans="1:27" ht="12.75">
      <c r="A40" s="45" t="s">
        <v>60</v>
      </c>
      <c r="B40" s="46"/>
      <c r="C40" s="47">
        <v>67291642</v>
      </c>
      <c r="D40" s="47"/>
      <c r="E40" s="48">
        <v>621002</v>
      </c>
      <c r="F40" s="49">
        <v>1053490</v>
      </c>
      <c r="G40" s="49">
        <v>75470395</v>
      </c>
      <c r="H40" s="49">
        <v>42654752</v>
      </c>
      <c r="I40" s="49">
        <v>18108726</v>
      </c>
      <c r="J40" s="49">
        <v>18108726</v>
      </c>
      <c r="K40" s="49">
        <v>7074338</v>
      </c>
      <c r="L40" s="49">
        <v>15151988</v>
      </c>
      <c r="M40" s="49">
        <v>32601284</v>
      </c>
      <c r="N40" s="49">
        <v>32601284</v>
      </c>
      <c r="O40" s="49">
        <v>15192069</v>
      </c>
      <c r="P40" s="49">
        <v>4338760</v>
      </c>
      <c r="Q40" s="49">
        <v>-279974</v>
      </c>
      <c r="R40" s="49">
        <v>-279974</v>
      </c>
      <c r="S40" s="49"/>
      <c r="T40" s="49"/>
      <c r="U40" s="49"/>
      <c r="V40" s="49"/>
      <c r="W40" s="49">
        <v>-279974</v>
      </c>
      <c r="X40" s="49">
        <v>94949526</v>
      </c>
      <c r="Y40" s="49">
        <v>-95229500</v>
      </c>
      <c r="Z40" s="50">
        <v>-100.29</v>
      </c>
      <c r="AA40" s="51">
        <v>1053490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762288210</v>
      </c>
      <c r="D6" s="21"/>
      <c r="E6" s="22">
        <v>741450655</v>
      </c>
      <c r="F6" s="23">
        <v>741450655</v>
      </c>
      <c r="G6" s="23">
        <v>52117061</v>
      </c>
      <c r="H6" s="23">
        <v>58437549</v>
      </c>
      <c r="I6" s="23">
        <v>63015275</v>
      </c>
      <c r="J6" s="23">
        <v>173569885</v>
      </c>
      <c r="K6" s="23">
        <v>58597546</v>
      </c>
      <c r="L6" s="23">
        <v>63896485</v>
      </c>
      <c r="M6" s="23">
        <v>58879877</v>
      </c>
      <c r="N6" s="23">
        <v>181373908</v>
      </c>
      <c r="O6" s="23">
        <v>51364565</v>
      </c>
      <c r="P6" s="23">
        <v>71224684</v>
      </c>
      <c r="Q6" s="23">
        <v>60949015</v>
      </c>
      <c r="R6" s="23">
        <v>183538264</v>
      </c>
      <c r="S6" s="23"/>
      <c r="T6" s="23"/>
      <c r="U6" s="23"/>
      <c r="V6" s="23"/>
      <c r="W6" s="23">
        <v>538482057</v>
      </c>
      <c r="X6" s="23">
        <v>568726353</v>
      </c>
      <c r="Y6" s="23">
        <v>-30244296</v>
      </c>
      <c r="Z6" s="24">
        <v>-5.32</v>
      </c>
      <c r="AA6" s="25">
        <v>741450655</v>
      </c>
    </row>
    <row r="7" spans="1:27" ht="12.75">
      <c r="A7" s="26" t="s">
        <v>34</v>
      </c>
      <c r="B7" s="20"/>
      <c r="C7" s="21">
        <v>2375629636</v>
      </c>
      <c r="D7" s="21"/>
      <c r="E7" s="22">
        <v>2533370133</v>
      </c>
      <c r="F7" s="23">
        <v>2533370133</v>
      </c>
      <c r="G7" s="23">
        <v>220790771</v>
      </c>
      <c r="H7" s="23">
        <v>204330578</v>
      </c>
      <c r="I7" s="23">
        <v>218886062</v>
      </c>
      <c r="J7" s="23">
        <v>644007411</v>
      </c>
      <c r="K7" s="23">
        <v>256606253</v>
      </c>
      <c r="L7" s="23">
        <v>217014407</v>
      </c>
      <c r="M7" s="23">
        <v>225214828</v>
      </c>
      <c r="N7" s="23">
        <v>698835488</v>
      </c>
      <c r="O7" s="23">
        <v>184311387</v>
      </c>
      <c r="P7" s="23">
        <v>195110574</v>
      </c>
      <c r="Q7" s="23">
        <v>215923664</v>
      </c>
      <c r="R7" s="23">
        <v>595345625</v>
      </c>
      <c r="S7" s="23"/>
      <c r="T7" s="23"/>
      <c r="U7" s="23"/>
      <c r="V7" s="23"/>
      <c r="W7" s="23">
        <v>1938188524</v>
      </c>
      <c r="X7" s="23">
        <v>1869276492</v>
      </c>
      <c r="Y7" s="23">
        <v>68912032</v>
      </c>
      <c r="Z7" s="24">
        <v>3.69</v>
      </c>
      <c r="AA7" s="25">
        <v>2533370133</v>
      </c>
    </row>
    <row r="8" spans="1:27" ht="12.75">
      <c r="A8" s="26" t="s">
        <v>35</v>
      </c>
      <c r="B8" s="20"/>
      <c r="C8" s="21">
        <v>161309976</v>
      </c>
      <c r="D8" s="21"/>
      <c r="E8" s="22">
        <v>138874986</v>
      </c>
      <c r="F8" s="23">
        <v>138874986</v>
      </c>
      <c r="G8" s="23">
        <v>4476254</v>
      </c>
      <c r="H8" s="23">
        <v>35248986</v>
      </c>
      <c r="I8" s="23">
        <v>30374195</v>
      </c>
      <c r="J8" s="23">
        <v>70099435</v>
      </c>
      <c r="K8" s="23">
        <v>26522577</v>
      </c>
      <c r="L8" s="23">
        <v>44602387</v>
      </c>
      <c r="M8" s="23">
        <v>20662102</v>
      </c>
      <c r="N8" s="23">
        <v>91787066</v>
      </c>
      <c r="O8" s="23">
        <v>80896229</v>
      </c>
      <c r="P8" s="23">
        <v>27460392</v>
      </c>
      <c r="Q8" s="23">
        <v>11556014</v>
      </c>
      <c r="R8" s="23">
        <v>119912635</v>
      </c>
      <c r="S8" s="23"/>
      <c r="T8" s="23"/>
      <c r="U8" s="23"/>
      <c r="V8" s="23"/>
      <c r="W8" s="23">
        <v>281799136</v>
      </c>
      <c r="X8" s="23">
        <v>99620775</v>
      </c>
      <c r="Y8" s="23">
        <v>182178361</v>
      </c>
      <c r="Z8" s="24">
        <v>182.87</v>
      </c>
      <c r="AA8" s="25">
        <v>138874986</v>
      </c>
    </row>
    <row r="9" spans="1:27" ht="12.75">
      <c r="A9" s="26" t="s">
        <v>36</v>
      </c>
      <c r="B9" s="20"/>
      <c r="C9" s="21">
        <v>466155846</v>
      </c>
      <c r="D9" s="21"/>
      <c r="E9" s="22">
        <v>489490814</v>
      </c>
      <c r="F9" s="23">
        <v>489490814</v>
      </c>
      <c r="G9" s="23">
        <v>180127000</v>
      </c>
      <c r="H9" s="23">
        <v>1625000</v>
      </c>
      <c r="I9" s="23"/>
      <c r="J9" s="23">
        <v>181752000</v>
      </c>
      <c r="K9" s="23">
        <v>7760761</v>
      </c>
      <c r="L9" s="23"/>
      <c r="M9" s="23">
        <v>159819680</v>
      </c>
      <c r="N9" s="23">
        <v>167580441</v>
      </c>
      <c r="O9" s="23">
        <v>6929509</v>
      </c>
      <c r="P9" s="23">
        <v>5107000</v>
      </c>
      <c r="Q9" s="23">
        <v>123739394</v>
      </c>
      <c r="R9" s="23">
        <v>135775903</v>
      </c>
      <c r="S9" s="23"/>
      <c r="T9" s="23"/>
      <c r="U9" s="23"/>
      <c r="V9" s="23"/>
      <c r="W9" s="23">
        <v>485108344</v>
      </c>
      <c r="X9" s="23">
        <v>349959879</v>
      </c>
      <c r="Y9" s="23">
        <v>135148465</v>
      </c>
      <c r="Z9" s="24">
        <v>38.62</v>
      </c>
      <c r="AA9" s="25">
        <v>489490814</v>
      </c>
    </row>
    <row r="10" spans="1:27" ht="12.75">
      <c r="A10" s="26" t="s">
        <v>37</v>
      </c>
      <c r="B10" s="20"/>
      <c r="C10" s="21">
        <v>303484251</v>
      </c>
      <c r="D10" s="21"/>
      <c r="E10" s="22">
        <v>447973157</v>
      </c>
      <c r="F10" s="23">
        <v>447973157</v>
      </c>
      <c r="G10" s="23">
        <v>99385000</v>
      </c>
      <c r="H10" s="23">
        <v>20320000</v>
      </c>
      <c r="I10" s="23">
        <v>1920000</v>
      </c>
      <c r="J10" s="23">
        <v>121625000</v>
      </c>
      <c r="K10" s="23">
        <v>76064746</v>
      </c>
      <c r="L10" s="23">
        <v>1512281</v>
      </c>
      <c r="M10" s="23">
        <v>109178319</v>
      </c>
      <c r="N10" s="23">
        <v>186755346</v>
      </c>
      <c r="O10" s="23">
        <v>56984491</v>
      </c>
      <c r="P10" s="23">
        <v>3259530</v>
      </c>
      <c r="Q10" s="23">
        <v>95709756</v>
      </c>
      <c r="R10" s="23">
        <v>155953777</v>
      </c>
      <c r="S10" s="23"/>
      <c r="T10" s="23"/>
      <c r="U10" s="23"/>
      <c r="V10" s="23"/>
      <c r="W10" s="23">
        <v>464334123</v>
      </c>
      <c r="X10" s="23">
        <v>350609247</v>
      </c>
      <c r="Y10" s="23">
        <v>113724876</v>
      </c>
      <c r="Z10" s="24">
        <v>32.44</v>
      </c>
      <c r="AA10" s="25">
        <v>447973157</v>
      </c>
    </row>
    <row r="11" spans="1:27" ht="12.75">
      <c r="A11" s="26" t="s">
        <v>38</v>
      </c>
      <c r="B11" s="20"/>
      <c r="C11" s="21">
        <v>128456302</v>
      </c>
      <c r="D11" s="21"/>
      <c r="E11" s="22">
        <v>107717346</v>
      </c>
      <c r="F11" s="23">
        <v>107717346</v>
      </c>
      <c r="G11" s="23">
        <v>40575567</v>
      </c>
      <c r="H11" s="23">
        <v>2222432</v>
      </c>
      <c r="I11" s="23">
        <v>2724405</v>
      </c>
      <c r="J11" s="23">
        <v>45522404</v>
      </c>
      <c r="K11" s="23">
        <v>1857407</v>
      </c>
      <c r="L11" s="23">
        <v>7115553</v>
      </c>
      <c r="M11" s="23">
        <v>2544303</v>
      </c>
      <c r="N11" s="23">
        <v>11517263</v>
      </c>
      <c r="O11" s="23">
        <v>13197618</v>
      </c>
      <c r="P11" s="23">
        <v>3698991</v>
      </c>
      <c r="Q11" s="23">
        <v>4548552</v>
      </c>
      <c r="R11" s="23">
        <v>21445161</v>
      </c>
      <c r="S11" s="23"/>
      <c r="T11" s="23"/>
      <c r="U11" s="23"/>
      <c r="V11" s="23"/>
      <c r="W11" s="23">
        <v>78484828</v>
      </c>
      <c r="X11" s="23">
        <v>81738243</v>
      </c>
      <c r="Y11" s="23">
        <v>-3253415</v>
      </c>
      <c r="Z11" s="24">
        <v>-3.98</v>
      </c>
      <c r="AA11" s="25">
        <v>107717346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-3554849200</v>
      </c>
      <c r="D14" s="21"/>
      <c r="E14" s="22">
        <v>-3619264414</v>
      </c>
      <c r="F14" s="23">
        <v>-3619264414</v>
      </c>
      <c r="G14" s="23">
        <v>-387435548</v>
      </c>
      <c r="H14" s="23">
        <v>-381976515</v>
      </c>
      <c r="I14" s="23">
        <v>-338501068</v>
      </c>
      <c r="J14" s="23">
        <v>-1107913131</v>
      </c>
      <c r="K14" s="23">
        <v>-372501933</v>
      </c>
      <c r="L14" s="23">
        <v>-527093799</v>
      </c>
      <c r="M14" s="23">
        <v>-346284579</v>
      </c>
      <c r="N14" s="23">
        <v>-1245880311</v>
      </c>
      <c r="O14" s="23">
        <v>-258314603</v>
      </c>
      <c r="P14" s="23">
        <v>-335470104</v>
      </c>
      <c r="Q14" s="23">
        <v>-302128191</v>
      </c>
      <c r="R14" s="23">
        <v>-895912898</v>
      </c>
      <c r="S14" s="23"/>
      <c r="T14" s="23"/>
      <c r="U14" s="23"/>
      <c r="V14" s="23"/>
      <c r="W14" s="23">
        <v>-3249706340</v>
      </c>
      <c r="X14" s="23">
        <v>-2567464038</v>
      </c>
      <c r="Y14" s="23">
        <v>-682242302</v>
      </c>
      <c r="Z14" s="24">
        <v>26.57</v>
      </c>
      <c r="AA14" s="25">
        <v>-3619264414</v>
      </c>
    </row>
    <row r="15" spans="1:27" ht="12.75">
      <c r="A15" s="26" t="s">
        <v>42</v>
      </c>
      <c r="B15" s="20"/>
      <c r="C15" s="21">
        <v>-75094944</v>
      </c>
      <c r="D15" s="21"/>
      <c r="E15" s="22">
        <v>-65474189</v>
      </c>
      <c r="F15" s="23">
        <v>-65474189</v>
      </c>
      <c r="G15" s="23"/>
      <c r="H15" s="23">
        <v>-397</v>
      </c>
      <c r="I15" s="23">
        <v>-16251232</v>
      </c>
      <c r="J15" s="23">
        <v>-16251629</v>
      </c>
      <c r="K15" s="23"/>
      <c r="L15" s="23">
        <v>-45</v>
      </c>
      <c r="M15" s="23">
        <v>-17668710</v>
      </c>
      <c r="N15" s="23">
        <v>-17668755</v>
      </c>
      <c r="O15" s="23"/>
      <c r="P15" s="23">
        <v>-4673</v>
      </c>
      <c r="Q15" s="23">
        <v>-15575459</v>
      </c>
      <c r="R15" s="23">
        <v>-15580132</v>
      </c>
      <c r="S15" s="23"/>
      <c r="T15" s="23"/>
      <c r="U15" s="23"/>
      <c r="V15" s="23"/>
      <c r="W15" s="23">
        <v>-49500516</v>
      </c>
      <c r="X15" s="23">
        <v>-48884064</v>
      </c>
      <c r="Y15" s="23">
        <v>-616452</v>
      </c>
      <c r="Z15" s="24">
        <v>1.26</v>
      </c>
      <c r="AA15" s="25">
        <v>-65474189</v>
      </c>
    </row>
    <row r="16" spans="1:27" ht="12.75">
      <c r="A16" s="26" t="s">
        <v>43</v>
      </c>
      <c r="B16" s="20"/>
      <c r="C16" s="21">
        <v>-238128</v>
      </c>
      <c r="D16" s="21"/>
      <c r="E16" s="22">
        <v>-191442</v>
      </c>
      <c r="F16" s="23">
        <v>-191442</v>
      </c>
      <c r="G16" s="23">
        <v>-1710307</v>
      </c>
      <c r="H16" s="23"/>
      <c r="I16" s="23"/>
      <c r="J16" s="23">
        <v>-1710307</v>
      </c>
      <c r="K16" s="23"/>
      <c r="L16" s="23"/>
      <c r="M16" s="23">
        <v>-19844</v>
      </c>
      <c r="N16" s="23">
        <v>-19844</v>
      </c>
      <c r="O16" s="23">
        <v>-1730151</v>
      </c>
      <c r="P16" s="23">
        <v>-543667</v>
      </c>
      <c r="Q16" s="23"/>
      <c r="R16" s="23">
        <v>-2273818</v>
      </c>
      <c r="S16" s="23"/>
      <c r="T16" s="23"/>
      <c r="U16" s="23"/>
      <c r="V16" s="23"/>
      <c r="W16" s="23">
        <v>-4003969</v>
      </c>
      <c r="X16" s="23">
        <v>-5849253</v>
      </c>
      <c r="Y16" s="23">
        <v>1845284</v>
      </c>
      <c r="Z16" s="24">
        <v>-31.55</v>
      </c>
      <c r="AA16" s="25">
        <v>-191442</v>
      </c>
    </row>
    <row r="17" spans="1:27" ht="12.75">
      <c r="A17" s="27" t="s">
        <v>44</v>
      </c>
      <c r="B17" s="28"/>
      <c r="C17" s="29">
        <f aca="true" t="shared" si="0" ref="C17:Y17">SUM(C6:C16)</f>
        <v>567141949</v>
      </c>
      <c r="D17" s="29">
        <f>SUM(D6:D16)</f>
        <v>0</v>
      </c>
      <c r="E17" s="30">
        <f t="shared" si="0"/>
        <v>773947046</v>
      </c>
      <c r="F17" s="31">
        <f t="shared" si="0"/>
        <v>773947046</v>
      </c>
      <c r="G17" s="31">
        <f t="shared" si="0"/>
        <v>208325798</v>
      </c>
      <c r="H17" s="31">
        <f t="shared" si="0"/>
        <v>-59792367</v>
      </c>
      <c r="I17" s="31">
        <f t="shared" si="0"/>
        <v>-37832363</v>
      </c>
      <c r="J17" s="31">
        <f t="shared" si="0"/>
        <v>110701068</v>
      </c>
      <c r="K17" s="31">
        <f t="shared" si="0"/>
        <v>54907357</v>
      </c>
      <c r="L17" s="31">
        <f t="shared" si="0"/>
        <v>-192952731</v>
      </c>
      <c r="M17" s="31">
        <f t="shared" si="0"/>
        <v>212325976</v>
      </c>
      <c r="N17" s="31">
        <f t="shared" si="0"/>
        <v>74280602</v>
      </c>
      <c r="O17" s="31">
        <f t="shared" si="0"/>
        <v>133639045</v>
      </c>
      <c r="P17" s="31">
        <f t="shared" si="0"/>
        <v>-30157273</v>
      </c>
      <c r="Q17" s="31">
        <f t="shared" si="0"/>
        <v>194722745</v>
      </c>
      <c r="R17" s="31">
        <f t="shared" si="0"/>
        <v>298204517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483186187</v>
      </c>
      <c r="X17" s="31">
        <f t="shared" si="0"/>
        <v>697733634</v>
      </c>
      <c r="Y17" s="31">
        <f t="shared" si="0"/>
        <v>-214547447</v>
      </c>
      <c r="Z17" s="32">
        <f>+IF(X17&lt;&gt;0,+(Y17/X17)*100,0)</f>
        <v>-30.749190886790473</v>
      </c>
      <c r="AA17" s="33">
        <f>SUM(AA6:AA16)</f>
        <v>773947046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-1084005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-383475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-481984506</v>
      </c>
      <c r="D26" s="21"/>
      <c r="E26" s="22">
        <v>-617304822</v>
      </c>
      <c r="F26" s="23">
        <v>-617304822</v>
      </c>
      <c r="G26" s="23">
        <v>-115600</v>
      </c>
      <c r="H26" s="23"/>
      <c r="I26" s="23">
        <v>-40532814</v>
      </c>
      <c r="J26" s="23">
        <v>-40648414</v>
      </c>
      <c r="K26" s="23">
        <v>-41829643</v>
      </c>
      <c r="L26" s="23">
        <v>-39459805</v>
      </c>
      <c r="M26" s="23">
        <v>-52093118</v>
      </c>
      <c r="N26" s="23">
        <v>-133382566</v>
      </c>
      <c r="O26" s="23">
        <v>-40642995</v>
      </c>
      <c r="P26" s="23">
        <v>-36779158</v>
      </c>
      <c r="Q26" s="23">
        <v>-57643248</v>
      </c>
      <c r="R26" s="23">
        <v>-135065401</v>
      </c>
      <c r="S26" s="23"/>
      <c r="T26" s="23"/>
      <c r="U26" s="23"/>
      <c r="V26" s="23"/>
      <c r="W26" s="23">
        <v>-309096381</v>
      </c>
      <c r="X26" s="23">
        <v>-352718874</v>
      </c>
      <c r="Y26" s="23">
        <v>43622493</v>
      </c>
      <c r="Z26" s="24">
        <v>-12.37</v>
      </c>
      <c r="AA26" s="25">
        <v>-617304822</v>
      </c>
    </row>
    <row r="27" spans="1:27" ht="12.75">
      <c r="A27" s="27" t="s">
        <v>51</v>
      </c>
      <c r="B27" s="28"/>
      <c r="C27" s="29">
        <f aca="true" t="shared" si="1" ref="C27:Y27">SUM(C21:C26)</f>
        <v>-483451986</v>
      </c>
      <c r="D27" s="29">
        <f>SUM(D21:D26)</f>
        <v>0</v>
      </c>
      <c r="E27" s="30">
        <f t="shared" si="1"/>
        <v>-617304822</v>
      </c>
      <c r="F27" s="31">
        <f t="shared" si="1"/>
        <v>-617304822</v>
      </c>
      <c r="G27" s="31">
        <f t="shared" si="1"/>
        <v>-115600</v>
      </c>
      <c r="H27" s="31">
        <f t="shared" si="1"/>
        <v>0</v>
      </c>
      <c r="I27" s="31">
        <f t="shared" si="1"/>
        <v>-40532814</v>
      </c>
      <c r="J27" s="31">
        <f t="shared" si="1"/>
        <v>-40648414</v>
      </c>
      <c r="K27" s="31">
        <f t="shared" si="1"/>
        <v>-41829643</v>
      </c>
      <c r="L27" s="31">
        <f t="shared" si="1"/>
        <v>-39459805</v>
      </c>
      <c r="M27" s="31">
        <f t="shared" si="1"/>
        <v>-52093118</v>
      </c>
      <c r="N27" s="31">
        <f t="shared" si="1"/>
        <v>-133382566</v>
      </c>
      <c r="O27" s="31">
        <f t="shared" si="1"/>
        <v>-40642995</v>
      </c>
      <c r="P27" s="31">
        <f t="shared" si="1"/>
        <v>-36779158</v>
      </c>
      <c r="Q27" s="31">
        <f t="shared" si="1"/>
        <v>-57643248</v>
      </c>
      <c r="R27" s="31">
        <f t="shared" si="1"/>
        <v>-135065401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-309096381</v>
      </c>
      <c r="X27" s="31">
        <f t="shared" si="1"/>
        <v>-352718874</v>
      </c>
      <c r="Y27" s="31">
        <f t="shared" si="1"/>
        <v>43622493</v>
      </c>
      <c r="Z27" s="32">
        <f>+IF(X27&lt;&gt;0,+(Y27/X27)*100,0)</f>
        <v>-12.367496103993574</v>
      </c>
      <c r="AA27" s="33">
        <f>SUM(AA21:AA26)</f>
        <v>-617304822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100000000</v>
      </c>
      <c r="D32" s="21"/>
      <c r="E32" s="22">
        <v>50000000</v>
      </c>
      <c r="F32" s="23">
        <v>50000000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>
        <v>50000000</v>
      </c>
      <c r="Q32" s="23"/>
      <c r="R32" s="23">
        <v>50000000</v>
      </c>
      <c r="S32" s="23"/>
      <c r="T32" s="23"/>
      <c r="U32" s="23"/>
      <c r="V32" s="23"/>
      <c r="W32" s="23">
        <v>50000000</v>
      </c>
      <c r="X32" s="23">
        <v>50000000</v>
      </c>
      <c r="Y32" s="23"/>
      <c r="Z32" s="24"/>
      <c r="AA32" s="25">
        <v>50000000</v>
      </c>
    </row>
    <row r="33" spans="1:27" ht="12.75">
      <c r="A33" s="26" t="s">
        <v>55</v>
      </c>
      <c r="B33" s="20"/>
      <c r="C33" s="21">
        <v>5347635</v>
      </c>
      <c r="D33" s="21"/>
      <c r="E33" s="22"/>
      <c r="F33" s="23"/>
      <c r="G33" s="23">
        <v>1011072</v>
      </c>
      <c r="H33" s="40">
        <v>271539</v>
      </c>
      <c r="I33" s="40">
        <v>445135</v>
      </c>
      <c r="J33" s="40">
        <v>1727746</v>
      </c>
      <c r="K33" s="23">
        <v>443285</v>
      </c>
      <c r="L33" s="23">
        <v>304247</v>
      </c>
      <c r="M33" s="23">
        <v>335429</v>
      </c>
      <c r="N33" s="23">
        <v>1082961</v>
      </c>
      <c r="O33" s="40">
        <v>5084</v>
      </c>
      <c r="P33" s="40">
        <v>92112</v>
      </c>
      <c r="Q33" s="40">
        <v>1840142</v>
      </c>
      <c r="R33" s="23">
        <v>1937338</v>
      </c>
      <c r="S33" s="23"/>
      <c r="T33" s="23"/>
      <c r="U33" s="23"/>
      <c r="V33" s="40"/>
      <c r="W33" s="40">
        <v>4748045</v>
      </c>
      <c r="X33" s="40"/>
      <c r="Y33" s="23">
        <v>4748045</v>
      </c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-59129657</v>
      </c>
      <c r="D35" s="21"/>
      <c r="E35" s="22">
        <v>-67761975</v>
      </c>
      <c r="F35" s="23">
        <v>-67761975</v>
      </c>
      <c r="G35" s="23">
        <v>-23717</v>
      </c>
      <c r="H35" s="23">
        <v>-23717</v>
      </c>
      <c r="I35" s="23">
        <v>-18698459</v>
      </c>
      <c r="J35" s="23">
        <v>-18745893</v>
      </c>
      <c r="K35" s="23">
        <v>-23717</v>
      </c>
      <c r="L35" s="23">
        <v>-23717</v>
      </c>
      <c r="M35" s="23">
        <v>-14429589</v>
      </c>
      <c r="N35" s="23">
        <v>-14477023</v>
      </c>
      <c r="O35" s="23">
        <v>-23717</v>
      </c>
      <c r="P35" s="23">
        <v>-23717</v>
      </c>
      <c r="Q35" s="23">
        <v>-21139163</v>
      </c>
      <c r="R35" s="23">
        <v>-21186597</v>
      </c>
      <c r="S35" s="23"/>
      <c r="T35" s="23"/>
      <c r="U35" s="23"/>
      <c r="V35" s="23"/>
      <c r="W35" s="23">
        <v>-54409513</v>
      </c>
      <c r="X35" s="23">
        <v>-52679098</v>
      </c>
      <c r="Y35" s="23">
        <v>-1730415</v>
      </c>
      <c r="Z35" s="24">
        <v>3.28</v>
      </c>
      <c r="AA35" s="25">
        <v>-67761975</v>
      </c>
    </row>
    <row r="36" spans="1:27" ht="12.75">
      <c r="A36" s="27" t="s">
        <v>57</v>
      </c>
      <c r="B36" s="28"/>
      <c r="C36" s="29">
        <f aca="true" t="shared" si="2" ref="C36:Y36">SUM(C31:C35)</f>
        <v>46217978</v>
      </c>
      <c r="D36" s="29">
        <f>SUM(D31:D35)</f>
        <v>0</v>
      </c>
      <c r="E36" s="30">
        <f t="shared" si="2"/>
        <v>-17761975</v>
      </c>
      <c r="F36" s="31">
        <f t="shared" si="2"/>
        <v>-17761975</v>
      </c>
      <c r="G36" s="31">
        <f t="shared" si="2"/>
        <v>987355</v>
      </c>
      <c r="H36" s="31">
        <f t="shared" si="2"/>
        <v>247822</v>
      </c>
      <c r="I36" s="31">
        <f t="shared" si="2"/>
        <v>-18253324</v>
      </c>
      <c r="J36" s="31">
        <f t="shared" si="2"/>
        <v>-17018147</v>
      </c>
      <c r="K36" s="31">
        <f t="shared" si="2"/>
        <v>419568</v>
      </c>
      <c r="L36" s="31">
        <f t="shared" si="2"/>
        <v>280530</v>
      </c>
      <c r="M36" s="31">
        <f t="shared" si="2"/>
        <v>-14094160</v>
      </c>
      <c r="N36" s="31">
        <f t="shared" si="2"/>
        <v>-13394062</v>
      </c>
      <c r="O36" s="31">
        <f t="shared" si="2"/>
        <v>-18633</v>
      </c>
      <c r="P36" s="31">
        <f t="shared" si="2"/>
        <v>50068395</v>
      </c>
      <c r="Q36" s="31">
        <f t="shared" si="2"/>
        <v>-19299021</v>
      </c>
      <c r="R36" s="31">
        <f t="shared" si="2"/>
        <v>30750741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338532</v>
      </c>
      <c r="X36" s="31">
        <f t="shared" si="2"/>
        <v>-2679098</v>
      </c>
      <c r="Y36" s="31">
        <f t="shared" si="2"/>
        <v>3017630</v>
      </c>
      <c r="Z36" s="32">
        <f>+IF(X36&lt;&gt;0,+(Y36/X36)*100,0)</f>
        <v>-112.63604392224546</v>
      </c>
      <c r="AA36" s="33">
        <f>SUM(AA31:AA35)</f>
        <v>-17761975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129907941</v>
      </c>
      <c r="D38" s="35">
        <f>+D17+D27+D36</f>
        <v>0</v>
      </c>
      <c r="E38" s="36">
        <f t="shared" si="3"/>
        <v>138880249</v>
      </c>
      <c r="F38" s="37">
        <f t="shared" si="3"/>
        <v>138880249</v>
      </c>
      <c r="G38" s="37">
        <f t="shared" si="3"/>
        <v>209197553</v>
      </c>
      <c r="H38" s="37">
        <f t="shared" si="3"/>
        <v>-59544545</v>
      </c>
      <c r="I38" s="37">
        <f t="shared" si="3"/>
        <v>-96618501</v>
      </c>
      <c r="J38" s="37">
        <f t="shared" si="3"/>
        <v>53034507</v>
      </c>
      <c r="K38" s="37">
        <f t="shared" si="3"/>
        <v>13497282</v>
      </c>
      <c r="L38" s="37">
        <f t="shared" si="3"/>
        <v>-232132006</v>
      </c>
      <c r="M38" s="37">
        <f t="shared" si="3"/>
        <v>146138698</v>
      </c>
      <c r="N38" s="37">
        <f t="shared" si="3"/>
        <v>-72496026</v>
      </c>
      <c r="O38" s="37">
        <f t="shared" si="3"/>
        <v>92977417</v>
      </c>
      <c r="P38" s="37">
        <f t="shared" si="3"/>
        <v>-16868036</v>
      </c>
      <c r="Q38" s="37">
        <f t="shared" si="3"/>
        <v>117780476</v>
      </c>
      <c r="R38" s="37">
        <f t="shared" si="3"/>
        <v>193889857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174428338</v>
      </c>
      <c r="X38" s="37">
        <f t="shared" si="3"/>
        <v>342335662</v>
      </c>
      <c r="Y38" s="37">
        <f t="shared" si="3"/>
        <v>-167907324</v>
      </c>
      <c r="Z38" s="38">
        <f>+IF(X38&lt;&gt;0,+(Y38/X38)*100,0)</f>
        <v>-49.04757015937183</v>
      </c>
      <c r="AA38" s="39">
        <f>+AA17+AA27+AA36</f>
        <v>138880249</v>
      </c>
    </row>
    <row r="39" spans="1:27" ht="12.75">
      <c r="A39" s="26" t="s">
        <v>59</v>
      </c>
      <c r="B39" s="20"/>
      <c r="C39" s="35">
        <v>841152623</v>
      </c>
      <c r="D39" s="35"/>
      <c r="E39" s="36">
        <v>912709086</v>
      </c>
      <c r="F39" s="37">
        <v>912709086</v>
      </c>
      <c r="G39" s="37">
        <v>976716826</v>
      </c>
      <c r="H39" s="37">
        <v>1185914379</v>
      </c>
      <c r="I39" s="37">
        <v>1126369834</v>
      </c>
      <c r="J39" s="37">
        <v>976716826</v>
      </c>
      <c r="K39" s="37">
        <v>1029751333</v>
      </c>
      <c r="L39" s="37">
        <v>1043248615</v>
      </c>
      <c r="M39" s="37">
        <v>811116609</v>
      </c>
      <c r="N39" s="37">
        <v>1029751333</v>
      </c>
      <c r="O39" s="37">
        <v>957255307</v>
      </c>
      <c r="P39" s="37">
        <v>1050232724</v>
      </c>
      <c r="Q39" s="37">
        <v>1033364688</v>
      </c>
      <c r="R39" s="37">
        <v>957255307</v>
      </c>
      <c r="S39" s="37"/>
      <c r="T39" s="37"/>
      <c r="U39" s="37"/>
      <c r="V39" s="37"/>
      <c r="W39" s="37">
        <v>976716826</v>
      </c>
      <c r="X39" s="37">
        <v>912709086</v>
      </c>
      <c r="Y39" s="37">
        <v>64007740</v>
      </c>
      <c r="Z39" s="38">
        <v>7.01</v>
      </c>
      <c r="AA39" s="39">
        <v>912709086</v>
      </c>
    </row>
    <row r="40" spans="1:27" ht="12.75">
      <c r="A40" s="45" t="s">
        <v>60</v>
      </c>
      <c r="B40" s="46"/>
      <c r="C40" s="47">
        <v>971060564</v>
      </c>
      <c r="D40" s="47"/>
      <c r="E40" s="48">
        <v>1051589335</v>
      </c>
      <c r="F40" s="49">
        <v>1051589335</v>
      </c>
      <c r="G40" s="49">
        <v>1185914379</v>
      </c>
      <c r="H40" s="49">
        <v>1126369834</v>
      </c>
      <c r="I40" s="49">
        <v>1029751333</v>
      </c>
      <c r="J40" s="49">
        <v>1029751333</v>
      </c>
      <c r="K40" s="49">
        <v>1043248615</v>
      </c>
      <c r="L40" s="49">
        <v>811116609</v>
      </c>
      <c r="M40" s="49">
        <v>957255307</v>
      </c>
      <c r="N40" s="49">
        <v>957255307</v>
      </c>
      <c r="O40" s="49">
        <v>1050232724</v>
      </c>
      <c r="P40" s="49">
        <v>1033364688</v>
      </c>
      <c r="Q40" s="49">
        <v>1151145164</v>
      </c>
      <c r="R40" s="49">
        <v>1151145164</v>
      </c>
      <c r="S40" s="49"/>
      <c r="T40" s="49"/>
      <c r="U40" s="49"/>
      <c r="V40" s="49"/>
      <c r="W40" s="49">
        <v>1151145164</v>
      </c>
      <c r="X40" s="49">
        <v>1255044748</v>
      </c>
      <c r="Y40" s="49">
        <v>-103899584</v>
      </c>
      <c r="Z40" s="50">
        <v>-8.28</v>
      </c>
      <c r="AA40" s="51">
        <v>1051589335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970237523</v>
      </c>
      <c r="D6" s="21"/>
      <c r="E6" s="22">
        <v>209979060</v>
      </c>
      <c r="F6" s="23">
        <v>199736181</v>
      </c>
      <c r="G6" s="23">
        <v>25559255</v>
      </c>
      <c r="H6" s="23">
        <v>21339335</v>
      </c>
      <c r="I6" s="23">
        <v>24867335</v>
      </c>
      <c r="J6" s="23">
        <v>71765925</v>
      </c>
      <c r="K6" s="23">
        <v>21893316</v>
      </c>
      <c r="L6" s="23">
        <v>22703627</v>
      </c>
      <c r="M6" s="23">
        <v>21891316</v>
      </c>
      <c r="N6" s="23">
        <v>66488259</v>
      </c>
      <c r="O6" s="23">
        <v>14994851</v>
      </c>
      <c r="P6" s="23">
        <v>41957332</v>
      </c>
      <c r="Q6" s="23">
        <v>18238909</v>
      </c>
      <c r="R6" s="23">
        <v>75191092</v>
      </c>
      <c r="S6" s="23"/>
      <c r="T6" s="23"/>
      <c r="U6" s="23"/>
      <c r="V6" s="23"/>
      <c r="W6" s="23">
        <v>213445276</v>
      </c>
      <c r="X6" s="23">
        <v>170728287</v>
      </c>
      <c r="Y6" s="23">
        <v>42716989</v>
      </c>
      <c r="Z6" s="24">
        <v>25.02</v>
      </c>
      <c r="AA6" s="25">
        <v>199736181</v>
      </c>
    </row>
    <row r="7" spans="1:27" ht="12.75">
      <c r="A7" s="26" t="s">
        <v>34</v>
      </c>
      <c r="B7" s="20"/>
      <c r="C7" s="21"/>
      <c r="D7" s="21"/>
      <c r="E7" s="22">
        <v>903134604</v>
      </c>
      <c r="F7" s="23">
        <v>931458923</v>
      </c>
      <c r="G7" s="23">
        <v>49651217</v>
      </c>
      <c r="H7" s="23">
        <v>66934849</v>
      </c>
      <c r="I7" s="23">
        <v>83194941</v>
      </c>
      <c r="J7" s="23">
        <v>199781007</v>
      </c>
      <c r="K7" s="23">
        <v>54929386</v>
      </c>
      <c r="L7" s="23">
        <v>65622387</v>
      </c>
      <c r="M7" s="23">
        <v>70805548</v>
      </c>
      <c r="N7" s="23">
        <v>191357321</v>
      </c>
      <c r="O7" s="23">
        <v>43173487</v>
      </c>
      <c r="P7" s="23">
        <v>39953088</v>
      </c>
      <c r="Q7" s="23">
        <v>49722196</v>
      </c>
      <c r="R7" s="23">
        <v>132848771</v>
      </c>
      <c r="S7" s="23"/>
      <c r="T7" s="23"/>
      <c r="U7" s="23"/>
      <c r="V7" s="23"/>
      <c r="W7" s="23">
        <v>523987099</v>
      </c>
      <c r="X7" s="23">
        <v>710021834</v>
      </c>
      <c r="Y7" s="23">
        <v>-186034735</v>
      </c>
      <c r="Z7" s="24">
        <v>-26.2</v>
      </c>
      <c r="AA7" s="25">
        <v>931458923</v>
      </c>
    </row>
    <row r="8" spans="1:27" ht="12.75">
      <c r="A8" s="26" t="s">
        <v>35</v>
      </c>
      <c r="B8" s="20"/>
      <c r="C8" s="21"/>
      <c r="D8" s="21"/>
      <c r="E8" s="22">
        <v>28910576</v>
      </c>
      <c r="F8" s="23">
        <v>33170736</v>
      </c>
      <c r="G8" s="23">
        <v>1119008</v>
      </c>
      <c r="H8" s="23">
        <v>1548975</v>
      </c>
      <c r="I8" s="23">
        <v>995519</v>
      </c>
      <c r="J8" s="23">
        <v>3663502</v>
      </c>
      <c r="K8" s="23">
        <v>2217002</v>
      </c>
      <c r="L8" s="23">
        <v>3797274</v>
      </c>
      <c r="M8" s="23">
        <v>4440222</v>
      </c>
      <c r="N8" s="23">
        <v>10454498</v>
      </c>
      <c r="O8" s="23">
        <v>2984378</v>
      </c>
      <c r="P8" s="23">
        <v>2043107</v>
      </c>
      <c r="Q8" s="23">
        <v>1746765</v>
      </c>
      <c r="R8" s="23">
        <v>6774250</v>
      </c>
      <c r="S8" s="23"/>
      <c r="T8" s="23"/>
      <c r="U8" s="23"/>
      <c r="V8" s="23"/>
      <c r="W8" s="23">
        <v>20892250</v>
      </c>
      <c r="X8" s="23">
        <v>20077701</v>
      </c>
      <c r="Y8" s="23">
        <v>814549</v>
      </c>
      <c r="Z8" s="24">
        <v>4.06</v>
      </c>
      <c r="AA8" s="25">
        <v>33170736</v>
      </c>
    </row>
    <row r="9" spans="1:27" ht="12.75">
      <c r="A9" s="26" t="s">
        <v>36</v>
      </c>
      <c r="B9" s="20"/>
      <c r="C9" s="21">
        <v>464077142</v>
      </c>
      <c r="D9" s="21"/>
      <c r="E9" s="22">
        <v>325438028</v>
      </c>
      <c r="F9" s="23">
        <v>330688028</v>
      </c>
      <c r="G9" s="23">
        <v>92306125</v>
      </c>
      <c r="H9" s="23">
        <v>24850000</v>
      </c>
      <c r="I9" s="23">
        <v>14158000</v>
      </c>
      <c r="J9" s="23">
        <v>131314125</v>
      </c>
      <c r="K9" s="23">
        <v>15445812</v>
      </c>
      <c r="L9" s="23">
        <v>4631557</v>
      </c>
      <c r="M9" s="23">
        <v>82667809</v>
      </c>
      <c r="N9" s="23">
        <v>102745178</v>
      </c>
      <c r="O9" s="23">
        <v>7580000</v>
      </c>
      <c r="P9" s="23">
        <v>10863063</v>
      </c>
      <c r="Q9" s="23"/>
      <c r="R9" s="23">
        <v>18443063</v>
      </c>
      <c r="S9" s="23"/>
      <c r="T9" s="23"/>
      <c r="U9" s="23"/>
      <c r="V9" s="23"/>
      <c r="W9" s="23">
        <v>252502366</v>
      </c>
      <c r="X9" s="23">
        <v>427018515</v>
      </c>
      <c r="Y9" s="23">
        <v>-174516149</v>
      </c>
      <c r="Z9" s="24">
        <v>-40.87</v>
      </c>
      <c r="AA9" s="25">
        <v>330688028</v>
      </c>
    </row>
    <row r="10" spans="1:27" ht="12.75">
      <c r="A10" s="26" t="s">
        <v>37</v>
      </c>
      <c r="B10" s="20"/>
      <c r="C10" s="21"/>
      <c r="D10" s="21"/>
      <c r="E10" s="22">
        <v>185150000</v>
      </c>
      <c r="F10" s="23">
        <v>215197281</v>
      </c>
      <c r="G10" s="23">
        <v>24000000</v>
      </c>
      <c r="H10" s="23">
        <v>41161000</v>
      </c>
      <c r="I10" s="23">
        <v>4625000</v>
      </c>
      <c r="J10" s="23">
        <v>69786000</v>
      </c>
      <c r="K10" s="23">
        <v>15836863</v>
      </c>
      <c r="L10" s="23">
        <v>13359834</v>
      </c>
      <c r="M10" s="23">
        <v>60000000</v>
      </c>
      <c r="N10" s="23">
        <v>89196697</v>
      </c>
      <c r="O10" s="23">
        <v>78214000</v>
      </c>
      <c r="P10" s="23"/>
      <c r="Q10" s="23"/>
      <c r="R10" s="23">
        <v>78214000</v>
      </c>
      <c r="S10" s="23"/>
      <c r="T10" s="23"/>
      <c r="U10" s="23"/>
      <c r="V10" s="23"/>
      <c r="W10" s="23">
        <v>237196697</v>
      </c>
      <c r="X10" s="23">
        <v>196945155</v>
      </c>
      <c r="Y10" s="23">
        <v>40251542</v>
      </c>
      <c r="Z10" s="24">
        <v>20.44</v>
      </c>
      <c r="AA10" s="25">
        <v>215197281</v>
      </c>
    </row>
    <row r="11" spans="1:27" ht="12.75">
      <c r="A11" s="26" t="s">
        <v>38</v>
      </c>
      <c r="B11" s="20"/>
      <c r="C11" s="21">
        <v>19673326</v>
      </c>
      <c r="D11" s="21"/>
      <c r="E11" s="22">
        <v>5219796</v>
      </c>
      <c r="F11" s="23">
        <v>3800576</v>
      </c>
      <c r="G11" s="23">
        <v>434983</v>
      </c>
      <c r="H11" s="23">
        <v>2356583</v>
      </c>
      <c r="I11" s="23">
        <v>1011264</v>
      </c>
      <c r="J11" s="23">
        <v>3802830</v>
      </c>
      <c r="K11" s="23">
        <v>1365805</v>
      </c>
      <c r="L11" s="23">
        <v>1713282</v>
      </c>
      <c r="M11" s="23">
        <v>1344840</v>
      </c>
      <c r="N11" s="23">
        <v>4423927</v>
      </c>
      <c r="O11" s="23">
        <v>904481</v>
      </c>
      <c r="P11" s="23">
        <v>984355</v>
      </c>
      <c r="Q11" s="23">
        <v>333296</v>
      </c>
      <c r="R11" s="23">
        <v>2222132</v>
      </c>
      <c r="S11" s="23"/>
      <c r="T11" s="23"/>
      <c r="U11" s="23"/>
      <c r="V11" s="23"/>
      <c r="W11" s="23">
        <v>10448889</v>
      </c>
      <c r="X11" s="23">
        <v>7906388</v>
      </c>
      <c r="Y11" s="23">
        <v>2542501</v>
      </c>
      <c r="Z11" s="24">
        <v>32.16</v>
      </c>
      <c r="AA11" s="25">
        <v>3800576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-1363680396</v>
      </c>
      <c r="D14" s="21"/>
      <c r="E14" s="22">
        <v>-1380394358</v>
      </c>
      <c r="F14" s="23">
        <v>-829339164</v>
      </c>
      <c r="G14" s="23">
        <v>-156806654</v>
      </c>
      <c r="H14" s="23">
        <v>-205096433</v>
      </c>
      <c r="I14" s="23">
        <v>-132026912</v>
      </c>
      <c r="J14" s="23">
        <v>-493929999</v>
      </c>
      <c r="K14" s="23">
        <v>-105574076</v>
      </c>
      <c r="L14" s="23">
        <v>-76100271</v>
      </c>
      <c r="M14" s="23">
        <v>-125805560</v>
      </c>
      <c r="N14" s="23">
        <v>-307479907</v>
      </c>
      <c r="O14" s="23">
        <v>-146282308</v>
      </c>
      <c r="P14" s="23">
        <v>-97873347</v>
      </c>
      <c r="Q14" s="23">
        <v>-110454959</v>
      </c>
      <c r="R14" s="23">
        <v>-354610614</v>
      </c>
      <c r="S14" s="23"/>
      <c r="T14" s="23"/>
      <c r="U14" s="23"/>
      <c r="V14" s="23"/>
      <c r="W14" s="23">
        <v>-1156020520</v>
      </c>
      <c r="X14" s="23">
        <v>-772341099</v>
      </c>
      <c r="Y14" s="23">
        <v>-383679421</v>
      </c>
      <c r="Z14" s="24">
        <v>49.68</v>
      </c>
      <c r="AA14" s="25">
        <v>-829339164</v>
      </c>
    </row>
    <row r="15" spans="1:27" ht="12.75">
      <c r="A15" s="26" t="s">
        <v>42</v>
      </c>
      <c r="B15" s="20"/>
      <c r="C15" s="21">
        <v>-66141054</v>
      </c>
      <c r="D15" s="21"/>
      <c r="E15" s="22">
        <v>-61899168</v>
      </c>
      <c r="F15" s="23">
        <v>-553162187</v>
      </c>
      <c r="G15" s="23">
        <v>-4931820</v>
      </c>
      <c r="H15" s="23">
        <v>-3742000</v>
      </c>
      <c r="I15" s="23">
        <v>-4202979</v>
      </c>
      <c r="J15" s="23">
        <v>-12876799</v>
      </c>
      <c r="K15" s="23">
        <v>-4320442</v>
      </c>
      <c r="L15" s="23">
        <v>-4182398</v>
      </c>
      <c r="M15" s="23">
        <v>-4201927</v>
      </c>
      <c r="N15" s="23">
        <v>-12704767</v>
      </c>
      <c r="O15" s="23">
        <v>-4299316</v>
      </c>
      <c r="P15" s="23">
        <v>-3802181</v>
      </c>
      <c r="Q15" s="23">
        <v>-4709073</v>
      </c>
      <c r="R15" s="23">
        <v>-12810570</v>
      </c>
      <c r="S15" s="23"/>
      <c r="T15" s="23"/>
      <c r="U15" s="23"/>
      <c r="V15" s="23"/>
      <c r="W15" s="23">
        <v>-38392136</v>
      </c>
      <c r="X15" s="23">
        <v>-396274215</v>
      </c>
      <c r="Y15" s="23">
        <v>357882079</v>
      </c>
      <c r="Z15" s="24">
        <v>-90.31</v>
      </c>
      <c r="AA15" s="25">
        <v>-553162187</v>
      </c>
    </row>
    <row r="16" spans="1:27" ht="12.75">
      <c r="A16" s="26" t="s">
        <v>43</v>
      </c>
      <c r="B16" s="20"/>
      <c r="C16" s="21"/>
      <c r="D16" s="21"/>
      <c r="E16" s="22"/>
      <c r="F16" s="23">
        <v>-96098483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-24024621</v>
      </c>
      <c r="Y16" s="23">
        <v>24024621</v>
      </c>
      <c r="Z16" s="24">
        <v>-100</v>
      </c>
      <c r="AA16" s="25">
        <v>-96098483</v>
      </c>
    </row>
    <row r="17" spans="1:27" ht="12.75">
      <c r="A17" s="27" t="s">
        <v>44</v>
      </c>
      <c r="B17" s="28"/>
      <c r="C17" s="29">
        <f aca="true" t="shared" si="0" ref="C17:Y17">SUM(C6:C16)</f>
        <v>24166541</v>
      </c>
      <c r="D17" s="29">
        <f>SUM(D6:D16)</f>
        <v>0</v>
      </c>
      <c r="E17" s="30">
        <f t="shared" si="0"/>
        <v>215538538</v>
      </c>
      <c r="F17" s="31">
        <f t="shared" si="0"/>
        <v>235451891</v>
      </c>
      <c r="G17" s="31">
        <f t="shared" si="0"/>
        <v>31332114</v>
      </c>
      <c r="H17" s="31">
        <f t="shared" si="0"/>
        <v>-50647691</v>
      </c>
      <c r="I17" s="31">
        <f t="shared" si="0"/>
        <v>-7377832</v>
      </c>
      <c r="J17" s="31">
        <f t="shared" si="0"/>
        <v>-26693409</v>
      </c>
      <c r="K17" s="31">
        <f t="shared" si="0"/>
        <v>1793666</v>
      </c>
      <c r="L17" s="31">
        <f t="shared" si="0"/>
        <v>31545292</v>
      </c>
      <c r="M17" s="31">
        <f t="shared" si="0"/>
        <v>111142248</v>
      </c>
      <c r="N17" s="31">
        <f t="shared" si="0"/>
        <v>144481206</v>
      </c>
      <c r="O17" s="31">
        <f t="shared" si="0"/>
        <v>-2730427</v>
      </c>
      <c r="P17" s="31">
        <f t="shared" si="0"/>
        <v>-5874583</v>
      </c>
      <c r="Q17" s="31">
        <f t="shared" si="0"/>
        <v>-45122866</v>
      </c>
      <c r="R17" s="31">
        <f t="shared" si="0"/>
        <v>-53727876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64059921</v>
      </c>
      <c r="X17" s="31">
        <f t="shared" si="0"/>
        <v>340057945</v>
      </c>
      <c r="Y17" s="31">
        <f t="shared" si="0"/>
        <v>-275998024</v>
      </c>
      <c r="Z17" s="32">
        <f>+IF(X17&lt;&gt;0,+(Y17/X17)*100,0)</f>
        <v>-81.16205724880211</v>
      </c>
      <c r="AA17" s="33">
        <f>SUM(AA6:AA16)</f>
        <v>235451891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-1945922</v>
      </c>
      <c r="D21" s="21"/>
      <c r="E21" s="22">
        <v>2012010</v>
      </c>
      <c r="F21" s="23">
        <v>2012008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10059</v>
      </c>
      <c r="Y21" s="40">
        <v>-10059</v>
      </c>
      <c r="Z21" s="41">
        <v>-100</v>
      </c>
      <c r="AA21" s="42">
        <v>2012008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>
        <v>80849000</v>
      </c>
      <c r="R22" s="23">
        <v>80849000</v>
      </c>
      <c r="S22" s="23"/>
      <c r="T22" s="40"/>
      <c r="U22" s="23"/>
      <c r="V22" s="23"/>
      <c r="W22" s="23">
        <v>80849000</v>
      </c>
      <c r="X22" s="23"/>
      <c r="Y22" s="23">
        <v>80849000</v>
      </c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-306804404</v>
      </c>
      <c r="D26" s="21"/>
      <c r="E26" s="22">
        <v>-275634840</v>
      </c>
      <c r="F26" s="23">
        <v>-208470838</v>
      </c>
      <c r="G26" s="23">
        <v>-5424749</v>
      </c>
      <c r="H26" s="23">
        <v>-7985898</v>
      </c>
      <c r="I26" s="23">
        <v>-16209064</v>
      </c>
      <c r="J26" s="23">
        <v>-29619711</v>
      </c>
      <c r="K26" s="23">
        <v>-12180335</v>
      </c>
      <c r="L26" s="23">
        <v>-25845301</v>
      </c>
      <c r="M26" s="23">
        <v>-11047478</v>
      </c>
      <c r="N26" s="23">
        <v>-49073114</v>
      </c>
      <c r="O26" s="23">
        <v>-9351969</v>
      </c>
      <c r="P26" s="23">
        <v>-8749821</v>
      </c>
      <c r="Q26" s="23">
        <v>-19510162</v>
      </c>
      <c r="R26" s="23">
        <v>-37611952</v>
      </c>
      <c r="S26" s="23"/>
      <c r="T26" s="23"/>
      <c r="U26" s="23"/>
      <c r="V26" s="23"/>
      <c r="W26" s="23">
        <v>-116304777</v>
      </c>
      <c r="X26" s="23">
        <v>-148811122</v>
      </c>
      <c r="Y26" s="23">
        <v>32506345</v>
      </c>
      <c r="Z26" s="24">
        <v>-21.84</v>
      </c>
      <c r="AA26" s="25">
        <v>-208470838</v>
      </c>
    </row>
    <row r="27" spans="1:27" ht="12.75">
      <c r="A27" s="27" t="s">
        <v>51</v>
      </c>
      <c r="B27" s="28"/>
      <c r="C27" s="29">
        <f aca="true" t="shared" si="1" ref="C27:Y27">SUM(C21:C26)</f>
        <v>-308750326</v>
      </c>
      <c r="D27" s="29">
        <f>SUM(D21:D26)</f>
        <v>0</v>
      </c>
      <c r="E27" s="30">
        <f t="shared" si="1"/>
        <v>-273622830</v>
      </c>
      <c r="F27" s="31">
        <f t="shared" si="1"/>
        <v>-206458830</v>
      </c>
      <c r="G27" s="31">
        <f t="shared" si="1"/>
        <v>-5424749</v>
      </c>
      <c r="H27" s="31">
        <f t="shared" si="1"/>
        <v>-7985898</v>
      </c>
      <c r="I27" s="31">
        <f t="shared" si="1"/>
        <v>-16209064</v>
      </c>
      <c r="J27" s="31">
        <f t="shared" si="1"/>
        <v>-29619711</v>
      </c>
      <c r="K27" s="31">
        <f t="shared" si="1"/>
        <v>-12180335</v>
      </c>
      <c r="L27" s="31">
        <f t="shared" si="1"/>
        <v>-25845301</v>
      </c>
      <c r="M27" s="31">
        <f t="shared" si="1"/>
        <v>-11047478</v>
      </c>
      <c r="N27" s="31">
        <f t="shared" si="1"/>
        <v>-49073114</v>
      </c>
      <c r="O27" s="31">
        <f t="shared" si="1"/>
        <v>-9351969</v>
      </c>
      <c r="P27" s="31">
        <f t="shared" si="1"/>
        <v>-8749821</v>
      </c>
      <c r="Q27" s="31">
        <f t="shared" si="1"/>
        <v>61338838</v>
      </c>
      <c r="R27" s="31">
        <f t="shared" si="1"/>
        <v>43237048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-35455777</v>
      </c>
      <c r="X27" s="31">
        <f t="shared" si="1"/>
        <v>-148801063</v>
      </c>
      <c r="Y27" s="31">
        <f t="shared" si="1"/>
        <v>113345286</v>
      </c>
      <c r="Z27" s="32">
        <f>+IF(X27&lt;&gt;0,+(Y27/X27)*100,0)</f>
        <v>-76.17236309662654</v>
      </c>
      <c r="AA27" s="33">
        <f>SUM(AA21:AA26)</f>
        <v>-206458830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-11361825</v>
      </c>
      <c r="D32" s="21"/>
      <c r="E32" s="22">
        <v>90516567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1132000</v>
      </c>
      <c r="F33" s="23">
        <v>1704522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>
        <v>946594</v>
      </c>
      <c r="Y33" s="23">
        <v>-946594</v>
      </c>
      <c r="Z33" s="24">
        <v>-100</v>
      </c>
      <c r="AA33" s="25">
        <v>1704522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-294419</v>
      </c>
      <c r="D35" s="21"/>
      <c r="E35" s="22">
        <v>-32192064</v>
      </c>
      <c r="F35" s="23">
        <v>-29375232</v>
      </c>
      <c r="G35" s="23"/>
      <c r="H35" s="23">
        <v>-13673000</v>
      </c>
      <c r="I35" s="23"/>
      <c r="J35" s="23">
        <v>-13673000</v>
      </c>
      <c r="K35" s="23"/>
      <c r="L35" s="23"/>
      <c r="M35" s="23">
        <v>-16870308</v>
      </c>
      <c r="N35" s="23">
        <v>-16870308</v>
      </c>
      <c r="O35" s="23">
        <v>4290882</v>
      </c>
      <c r="P35" s="23"/>
      <c r="Q35" s="23">
        <v>5253000</v>
      </c>
      <c r="R35" s="23">
        <v>9543882</v>
      </c>
      <c r="S35" s="23"/>
      <c r="T35" s="23"/>
      <c r="U35" s="23"/>
      <c r="V35" s="23"/>
      <c r="W35" s="23">
        <v>-20999426</v>
      </c>
      <c r="X35" s="23">
        <v>-30543308</v>
      </c>
      <c r="Y35" s="23">
        <v>9543882</v>
      </c>
      <c r="Z35" s="24">
        <v>-31.25</v>
      </c>
      <c r="AA35" s="25">
        <v>-29375232</v>
      </c>
    </row>
    <row r="36" spans="1:27" ht="12.75">
      <c r="A36" s="27" t="s">
        <v>57</v>
      </c>
      <c r="B36" s="28"/>
      <c r="C36" s="29">
        <f aca="true" t="shared" si="2" ref="C36:Y36">SUM(C31:C35)</f>
        <v>-11656244</v>
      </c>
      <c r="D36" s="29">
        <f>SUM(D31:D35)</f>
        <v>0</v>
      </c>
      <c r="E36" s="30">
        <f t="shared" si="2"/>
        <v>59456503</v>
      </c>
      <c r="F36" s="31">
        <f t="shared" si="2"/>
        <v>-27670710</v>
      </c>
      <c r="G36" s="31">
        <f t="shared" si="2"/>
        <v>0</v>
      </c>
      <c r="H36" s="31">
        <f t="shared" si="2"/>
        <v>-13673000</v>
      </c>
      <c r="I36" s="31">
        <f t="shared" si="2"/>
        <v>0</v>
      </c>
      <c r="J36" s="31">
        <f t="shared" si="2"/>
        <v>-13673000</v>
      </c>
      <c r="K36" s="31">
        <f t="shared" si="2"/>
        <v>0</v>
      </c>
      <c r="L36" s="31">
        <f t="shared" si="2"/>
        <v>0</v>
      </c>
      <c r="M36" s="31">
        <f t="shared" si="2"/>
        <v>-16870308</v>
      </c>
      <c r="N36" s="31">
        <f t="shared" si="2"/>
        <v>-16870308</v>
      </c>
      <c r="O36" s="31">
        <f t="shared" si="2"/>
        <v>4290882</v>
      </c>
      <c r="P36" s="31">
        <f t="shared" si="2"/>
        <v>0</v>
      </c>
      <c r="Q36" s="31">
        <f t="shared" si="2"/>
        <v>5253000</v>
      </c>
      <c r="R36" s="31">
        <f t="shared" si="2"/>
        <v>9543882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-20999426</v>
      </c>
      <c r="X36" s="31">
        <f t="shared" si="2"/>
        <v>-29596714</v>
      </c>
      <c r="Y36" s="31">
        <f t="shared" si="2"/>
        <v>8597288</v>
      </c>
      <c r="Z36" s="32">
        <f>+IF(X36&lt;&gt;0,+(Y36/X36)*100,0)</f>
        <v>-29.04811662537943</v>
      </c>
      <c r="AA36" s="33">
        <f>SUM(AA31:AA35)</f>
        <v>-27670710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-296240029</v>
      </c>
      <c r="D38" s="35">
        <f>+D17+D27+D36</f>
        <v>0</v>
      </c>
      <c r="E38" s="36">
        <f t="shared" si="3"/>
        <v>1372211</v>
      </c>
      <c r="F38" s="37">
        <f t="shared" si="3"/>
        <v>1322351</v>
      </c>
      <c r="G38" s="37">
        <f t="shared" si="3"/>
        <v>25907365</v>
      </c>
      <c r="H38" s="37">
        <f t="shared" si="3"/>
        <v>-72306589</v>
      </c>
      <c r="I38" s="37">
        <f t="shared" si="3"/>
        <v>-23586896</v>
      </c>
      <c r="J38" s="37">
        <f t="shared" si="3"/>
        <v>-69986120</v>
      </c>
      <c r="K38" s="37">
        <f t="shared" si="3"/>
        <v>-10386669</v>
      </c>
      <c r="L38" s="37">
        <f t="shared" si="3"/>
        <v>5699991</v>
      </c>
      <c r="M38" s="37">
        <f t="shared" si="3"/>
        <v>83224462</v>
      </c>
      <c r="N38" s="37">
        <f t="shared" si="3"/>
        <v>78537784</v>
      </c>
      <c r="O38" s="37">
        <f t="shared" si="3"/>
        <v>-7791514</v>
      </c>
      <c r="P38" s="37">
        <f t="shared" si="3"/>
        <v>-14624404</v>
      </c>
      <c r="Q38" s="37">
        <f t="shared" si="3"/>
        <v>21468972</v>
      </c>
      <c r="R38" s="37">
        <f t="shared" si="3"/>
        <v>-946946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7604718</v>
      </c>
      <c r="X38" s="37">
        <f t="shared" si="3"/>
        <v>161660168</v>
      </c>
      <c r="Y38" s="37">
        <f t="shared" si="3"/>
        <v>-154055450</v>
      </c>
      <c r="Z38" s="38">
        <f>+IF(X38&lt;&gt;0,+(Y38/X38)*100,0)</f>
        <v>-95.29586162498606</v>
      </c>
      <c r="AA38" s="39">
        <f>+AA17+AA27+AA36</f>
        <v>1322351</v>
      </c>
    </row>
    <row r="39" spans="1:27" ht="12.75">
      <c r="A39" s="26" t="s">
        <v>59</v>
      </c>
      <c r="B39" s="20"/>
      <c r="C39" s="35">
        <v>340812924</v>
      </c>
      <c r="D39" s="35"/>
      <c r="E39" s="36">
        <v>39182000</v>
      </c>
      <c r="F39" s="37">
        <v>44572985</v>
      </c>
      <c r="G39" s="37">
        <v>39182000</v>
      </c>
      <c r="H39" s="37">
        <v>65089365</v>
      </c>
      <c r="I39" s="37">
        <v>-7217224</v>
      </c>
      <c r="J39" s="37">
        <v>39182000</v>
      </c>
      <c r="K39" s="37">
        <v>-30804120</v>
      </c>
      <c r="L39" s="37">
        <v>-41190789</v>
      </c>
      <c r="M39" s="37">
        <v>-35490798</v>
      </c>
      <c r="N39" s="37">
        <v>-30804120</v>
      </c>
      <c r="O39" s="37">
        <v>47733664</v>
      </c>
      <c r="P39" s="37">
        <v>39942150</v>
      </c>
      <c r="Q39" s="37">
        <v>25317746</v>
      </c>
      <c r="R39" s="37">
        <v>47733664</v>
      </c>
      <c r="S39" s="37"/>
      <c r="T39" s="37"/>
      <c r="U39" s="37"/>
      <c r="V39" s="37"/>
      <c r="W39" s="37">
        <v>39182000</v>
      </c>
      <c r="X39" s="37">
        <v>44572985</v>
      </c>
      <c r="Y39" s="37">
        <v>-5390985</v>
      </c>
      <c r="Z39" s="38">
        <v>-12.09</v>
      </c>
      <c r="AA39" s="39">
        <v>44572985</v>
      </c>
    </row>
    <row r="40" spans="1:27" ht="12.75">
      <c r="A40" s="45" t="s">
        <v>60</v>
      </c>
      <c r="B40" s="46"/>
      <c r="C40" s="47">
        <v>44572895</v>
      </c>
      <c r="D40" s="47"/>
      <c r="E40" s="48">
        <v>40554212</v>
      </c>
      <c r="F40" s="49">
        <v>45895336</v>
      </c>
      <c r="G40" s="49">
        <v>65089365</v>
      </c>
      <c r="H40" s="49">
        <v>-7217224</v>
      </c>
      <c r="I40" s="49">
        <v>-30804120</v>
      </c>
      <c r="J40" s="49">
        <v>-30804120</v>
      </c>
      <c r="K40" s="49">
        <v>-41190789</v>
      </c>
      <c r="L40" s="49">
        <v>-35490798</v>
      </c>
      <c r="M40" s="49">
        <v>47733664</v>
      </c>
      <c r="N40" s="49">
        <v>47733664</v>
      </c>
      <c r="O40" s="49">
        <v>39942150</v>
      </c>
      <c r="P40" s="49">
        <v>25317746</v>
      </c>
      <c r="Q40" s="49">
        <v>46786718</v>
      </c>
      <c r="R40" s="49">
        <v>46786718</v>
      </c>
      <c r="S40" s="49"/>
      <c r="T40" s="49"/>
      <c r="U40" s="49"/>
      <c r="V40" s="49"/>
      <c r="W40" s="49">
        <v>46786718</v>
      </c>
      <c r="X40" s="49">
        <v>206233153</v>
      </c>
      <c r="Y40" s="49">
        <v>-159446435</v>
      </c>
      <c r="Z40" s="50">
        <v>-77.31</v>
      </c>
      <c r="AA40" s="51">
        <v>45895336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373295053</v>
      </c>
      <c r="D6" s="21"/>
      <c r="E6" s="22">
        <v>385722240</v>
      </c>
      <c r="F6" s="23">
        <v>392927040</v>
      </c>
      <c r="G6" s="23">
        <v>30275267</v>
      </c>
      <c r="H6" s="23">
        <v>30122399</v>
      </c>
      <c r="I6" s="23">
        <v>30012646</v>
      </c>
      <c r="J6" s="23">
        <v>90410312</v>
      </c>
      <c r="K6" s="23">
        <v>30217622</v>
      </c>
      <c r="L6" s="23">
        <v>30163642</v>
      </c>
      <c r="M6" s="23">
        <v>31644782</v>
      </c>
      <c r="N6" s="23">
        <v>92026046</v>
      </c>
      <c r="O6" s="23">
        <v>30868463</v>
      </c>
      <c r="P6" s="23">
        <v>35073202</v>
      </c>
      <c r="Q6" s="23">
        <v>30449484</v>
      </c>
      <c r="R6" s="23">
        <v>96391149</v>
      </c>
      <c r="S6" s="23"/>
      <c r="T6" s="23"/>
      <c r="U6" s="23"/>
      <c r="V6" s="23"/>
      <c r="W6" s="23">
        <v>278827507</v>
      </c>
      <c r="X6" s="23">
        <v>287681698</v>
      </c>
      <c r="Y6" s="23">
        <v>-8854191</v>
      </c>
      <c r="Z6" s="24">
        <v>-3.08</v>
      </c>
      <c r="AA6" s="25">
        <v>392927040</v>
      </c>
    </row>
    <row r="7" spans="1:27" ht="12.75">
      <c r="A7" s="26" t="s">
        <v>34</v>
      </c>
      <c r="B7" s="20"/>
      <c r="C7" s="21">
        <v>1710851770</v>
      </c>
      <c r="D7" s="21"/>
      <c r="E7" s="22">
        <v>1715369472</v>
      </c>
      <c r="F7" s="23">
        <v>1878428064</v>
      </c>
      <c r="G7" s="23">
        <v>150490755</v>
      </c>
      <c r="H7" s="23">
        <v>170350794</v>
      </c>
      <c r="I7" s="23">
        <v>178858686</v>
      </c>
      <c r="J7" s="23">
        <v>499700235</v>
      </c>
      <c r="K7" s="23">
        <v>154827183</v>
      </c>
      <c r="L7" s="23">
        <v>151955706</v>
      </c>
      <c r="M7" s="23">
        <v>150965601</v>
      </c>
      <c r="N7" s="23">
        <v>457748490</v>
      </c>
      <c r="O7" s="23">
        <v>164074196</v>
      </c>
      <c r="P7" s="23">
        <v>244937504</v>
      </c>
      <c r="Q7" s="23">
        <v>164641003</v>
      </c>
      <c r="R7" s="23">
        <v>573652703</v>
      </c>
      <c r="S7" s="23"/>
      <c r="T7" s="23"/>
      <c r="U7" s="23"/>
      <c r="V7" s="23"/>
      <c r="W7" s="23">
        <v>1531101428</v>
      </c>
      <c r="X7" s="23">
        <v>1417938396</v>
      </c>
      <c r="Y7" s="23">
        <v>113163032</v>
      </c>
      <c r="Z7" s="24">
        <v>7.98</v>
      </c>
      <c r="AA7" s="25">
        <v>1878428064</v>
      </c>
    </row>
    <row r="8" spans="1:27" ht="12.75">
      <c r="A8" s="26" t="s">
        <v>35</v>
      </c>
      <c r="B8" s="20"/>
      <c r="C8" s="21">
        <v>94537933</v>
      </c>
      <c r="D8" s="21"/>
      <c r="E8" s="22">
        <v>58159300</v>
      </c>
      <c r="F8" s="23">
        <v>68523500</v>
      </c>
      <c r="G8" s="23">
        <v>3186160</v>
      </c>
      <c r="H8" s="23">
        <v>11438360</v>
      </c>
      <c r="I8" s="23">
        <v>27300459</v>
      </c>
      <c r="J8" s="23">
        <v>41924979</v>
      </c>
      <c r="K8" s="23">
        <v>46015538</v>
      </c>
      <c r="L8" s="23">
        <v>31828723</v>
      </c>
      <c r="M8" s="23">
        <v>13369459</v>
      </c>
      <c r="N8" s="23">
        <v>91213720</v>
      </c>
      <c r="O8" s="23">
        <v>9525666</v>
      </c>
      <c r="P8" s="23">
        <v>11285982</v>
      </c>
      <c r="Q8" s="23">
        <v>21996147</v>
      </c>
      <c r="R8" s="23">
        <v>42807795</v>
      </c>
      <c r="S8" s="23"/>
      <c r="T8" s="23"/>
      <c r="U8" s="23"/>
      <c r="V8" s="23"/>
      <c r="W8" s="23">
        <v>175946494</v>
      </c>
      <c r="X8" s="23">
        <v>144723559</v>
      </c>
      <c r="Y8" s="23">
        <v>31222935</v>
      </c>
      <c r="Z8" s="24">
        <v>21.57</v>
      </c>
      <c r="AA8" s="25">
        <v>68523500</v>
      </c>
    </row>
    <row r="9" spans="1:27" ht="12.75">
      <c r="A9" s="26" t="s">
        <v>36</v>
      </c>
      <c r="B9" s="20"/>
      <c r="C9" s="21">
        <v>267494245</v>
      </c>
      <c r="D9" s="21"/>
      <c r="E9" s="22">
        <v>298236900</v>
      </c>
      <c r="F9" s="23">
        <v>296992900</v>
      </c>
      <c r="G9" s="23">
        <v>44167000</v>
      </c>
      <c r="H9" s="23">
        <v>68409000</v>
      </c>
      <c r="I9" s="23">
        <v>4265000</v>
      </c>
      <c r="J9" s="23">
        <v>116841000</v>
      </c>
      <c r="K9" s="23"/>
      <c r="L9" s="23">
        <v>2278000</v>
      </c>
      <c r="M9" s="23">
        <v>71638000</v>
      </c>
      <c r="N9" s="23">
        <v>73916000</v>
      </c>
      <c r="O9" s="23"/>
      <c r="P9" s="23">
        <v>5018000</v>
      </c>
      <c r="Q9" s="23">
        <v>77242880</v>
      </c>
      <c r="R9" s="23">
        <v>82260880</v>
      </c>
      <c r="S9" s="23"/>
      <c r="T9" s="23"/>
      <c r="U9" s="23"/>
      <c r="V9" s="23"/>
      <c r="W9" s="23">
        <v>273017880</v>
      </c>
      <c r="X9" s="23">
        <v>243874949</v>
      </c>
      <c r="Y9" s="23">
        <v>29142931</v>
      </c>
      <c r="Z9" s="24">
        <v>11.95</v>
      </c>
      <c r="AA9" s="25">
        <v>296992900</v>
      </c>
    </row>
    <row r="10" spans="1:27" ht="12.75">
      <c r="A10" s="26" t="s">
        <v>37</v>
      </c>
      <c r="B10" s="20"/>
      <c r="C10" s="21">
        <v>225013765</v>
      </c>
      <c r="D10" s="21"/>
      <c r="E10" s="22">
        <v>145747100</v>
      </c>
      <c r="F10" s="23">
        <v>145747098</v>
      </c>
      <c r="G10" s="23"/>
      <c r="H10" s="23"/>
      <c r="I10" s="23">
        <v>44183000</v>
      </c>
      <c r="J10" s="23">
        <v>44183000</v>
      </c>
      <c r="K10" s="23">
        <v>25460000</v>
      </c>
      <c r="L10" s="23"/>
      <c r="M10" s="23">
        <v>30893000</v>
      </c>
      <c r="N10" s="23">
        <v>56353000</v>
      </c>
      <c r="O10" s="23"/>
      <c r="P10" s="23"/>
      <c r="Q10" s="23">
        <v>40017000</v>
      </c>
      <c r="R10" s="23">
        <v>40017000</v>
      </c>
      <c r="S10" s="23"/>
      <c r="T10" s="23"/>
      <c r="U10" s="23"/>
      <c r="V10" s="23"/>
      <c r="W10" s="23">
        <v>140553000</v>
      </c>
      <c r="X10" s="23">
        <v>123141549</v>
      </c>
      <c r="Y10" s="23">
        <v>17411451</v>
      </c>
      <c r="Z10" s="24">
        <v>14.14</v>
      </c>
      <c r="AA10" s="25">
        <v>145747098</v>
      </c>
    </row>
    <row r="11" spans="1:27" ht="12.75">
      <c r="A11" s="26" t="s">
        <v>38</v>
      </c>
      <c r="B11" s="20"/>
      <c r="C11" s="21">
        <v>32465079</v>
      </c>
      <c r="D11" s="21"/>
      <c r="E11" s="22">
        <v>29100000</v>
      </c>
      <c r="F11" s="23">
        <v>32561000</v>
      </c>
      <c r="G11" s="23">
        <v>1561105</v>
      </c>
      <c r="H11" s="23">
        <v>2905249</v>
      </c>
      <c r="I11" s="23">
        <v>3321585</v>
      </c>
      <c r="J11" s="23">
        <v>7787939</v>
      </c>
      <c r="K11" s="23">
        <v>3520768</v>
      </c>
      <c r="L11" s="23">
        <v>2195423</v>
      </c>
      <c r="M11" s="23">
        <v>1626112</v>
      </c>
      <c r="N11" s="23">
        <v>7342303</v>
      </c>
      <c r="O11" s="23">
        <v>4005077</v>
      </c>
      <c r="P11" s="23">
        <v>5115348</v>
      </c>
      <c r="Q11" s="23">
        <v>1696453</v>
      </c>
      <c r="R11" s="23">
        <v>10816878</v>
      </c>
      <c r="S11" s="23"/>
      <c r="T11" s="23"/>
      <c r="U11" s="23"/>
      <c r="V11" s="23"/>
      <c r="W11" s="23">
        <v>25947120</v>
      </c>
      <c r="X11" s="23">
        <v>24465930</v>
      </c>
      <c r="Y11" s="23">
        <v>1481190</v>
      </c>
      <c r="Z11" s="24">
        <v>6.05</v>
      </c>
      <c r="AA11" s="25">
        <v>32561000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-2191023939</v>
      </c>
      <c r="D14" s="21"/>
      <c r="E14" s="22">
        <v>-2192856630</v>
      </c>
      <c r="F14" s="23">
        <v>-2335937852</v>
      </c>
      <c r="G14" s="23">
        <v>-201585588</v>
      </c>
      <c r="H14" s="23">
        <v>-214085111</v>
      </c>
      <c r="I14" s="23">
        <v>-237662171</v>
      </c>
      <c r="J14" s="23">
        <v>-653332870</v>
      </c>
      <c r="K14" s="23">
        <v>-200951539</v>
      </c>
      <c r="L14" s="23">
        <v>-183776451</v>
      </c>
      <c r="M14" s="23">
        <v>-191219185</v>
      </c>
      <c r="N14" s="23">
        <v>-575947175</v>
      </c>
      <c r="O14" s="23">
        <v>-196808653</v>
      </c>
      <c r="P14" s="23">
        <v>-210462625</v>
      </c>
      <c r="Q14" s="23">
        <v>-221722418</v>
      </c>
      <c r="R14" s="23">
        <v>-628993696</v>
      </c>
      <c r="S14" s="23"/>
      <c r="T14" s="23"/>
      <c r="U14" s="23"/>
      <c r="V14" s="23"/>
      <c r="W14" s="23">
        <v>-1858273741</v>
      </c>
      <c r="X14" s="23">
        <v>-1782608949</v>
      </c>
      <c r="Y14" s="23">
        <v>-75664792</v>
      </c>
      <c r="Z14" s="24">
        <v>4.24</v>
      </c>
      <c r="AA14" s="25">
        <v>-2335937852</v>
      </c>
    </row>
    <row r="15" spans="1:27" ht="12.75">
      <c r="A15" s="26" t="s">
        <v>42</v>
      </c>
      <c r="B15" s="20"/>
      <c r="C15" s="21">
        <v>-58693589</v>
      </c>
      <c r="D15" s="21"/>
      <c r="E15" s="22">
        <v>-80335400</v>
      </c>
      <c r="F15" s="23">
        <v>-69387900</v>
      </c>
      <c r="G15" s="23"/>
      <c r="H15" s="23"/>
      <c r="I15" s="23">
        <v>-516973</v>
      </c>
      <c r="J15" s="23">
        <v>-516973</v>
      </c>
      <c r="K15" s="23"/>
      <c r="L15" s="23"/>
      <c r="M15" s="23">
        <v>-20705786</v>
      </c>
      <c r="N15" s="23">
        <v>-20705786</v>
      </c>
      <c r="O15" s="23">
        <v>-8177622</v>
      </c>
      <c r="P15" s="23"/>
      <c r="Q15" s="23"/>
      <c r="R15" s="23">
        <v>-8177622</v>
      </c>
      <c r="S15" s="23"/>
      <c r="T15" s="23"/>
      <c r="U15" s="23"/>
      <c r="V15" s="23"/>
      <c r="W15" s="23">
        <v>-29400381</v>
      </c>
      <c r="X15" s="23">
        <v>-30130438</v>
      </c>
      <c r="Y15" s="23">
        <v>730057</v>
      </c>
      <c r="Z15" s="24">
        <v>-2.42</v>
      </c>
      <c r="AA15" s="25">
        <v>-69387900</v>
      </c>
    </row>
    <row r="16" spans="1:27" ht="12.75">
      <c r="A16" s="26" t="s">
        <v>43</v>
      </c>
      <c r="B16" s="20"/>
      <c r="C16" s="21">
        <v>-18149132</v>
      </c>
      <c r="D16" s="21"/>
      <c r="E16" s="22">
        <v>-12681100</v>
      </c>
      <c r="F16" s="23">
        <v>-11035800</v>
      </c>
      <c r="G16" s="23">
        <v>-726661</v>
      </c>
      <c r="H16" s="23">
        <v>-1526079</v>
      </c>
      <c r="I16" s="23">
        <v>-233314</v>
      </c>
      <c r="J16" s="23">
        <v>-2486054</v>
      </c>
      <c r="K16" s="23">
        <v>-1779158</v>
      </c>
      <c r="L16" s="23">
        <v>-1488078</v>
      </c>
      <c r="M16" s="23">
        <v>-262634</v>
      </c>
      <c r="N16" s="23">
        <v>-3529870</v>
      </c>
      <c r="O16" s="23">
        <v>-180128</v>
      </c>
      <c r="P16" s="23">
        <v>-379239</v>
      </c>
      <c r="Q16" s="23">
        <v>-237467</v>
      </c>
      <c r="R16" s="23">
        <v>-796834</v>
      </c>
      <c r="S16" s="23"/>
      <c r="T16" s="23"/>
      <c r="U16" s="23"/>
      <c r="V16" s="23"/>
      <c r="W16" s="23">
        <v>-6812758</v>
      </c>
      <c r="X16" s="23">
        <v>-8525862</v>
      </c>
      <c r="Y16" s="23">
        <v>1713104</v>
      </c>
      <c r="Z16" s="24">
        <v>-20.09</v>
      </c>
      <c r="AA16" s="25">
        <v>-11035800</v>
      </c>
    </row>
    <row r="17" spans="1:27" ht="12.75">
      <c r="A17" s="27" t="s">
        <v>44</v>
      </c>
      <c r="B17" s="28"/>
      <c r="C17" s="29">
        <f aca="true" t="shared" si="0" ref="C17:Y17">SUM(C6:C16)</f>
        <v>435791185</v>
      </c>
      <c r="D17" s="29">
        <f>SUM(D6:D16)</f>
        <v>0</v>
      </c>
      <c r="E17" s="30">
        <f t="shared" si="0"/>
        <v>346461882</v>
      </c>
      <c r="F17" s="31">
        <f t="shared" si="0"/>
        <v>398818050</v>
      </c>
      <c r="G17" s="31">
        <f t="shared" si="0"/>
        <v>27368038</v>
      </c>
      <c r="H17" s="31">
        <f t="shared" si="0"/>
        <v>67614612</v>
      </c>
      <c r="I17" s="31">
        <f t="shared" si="0"/>
        <v>49528918</v>
      </c>
      <c r="J17" s="31">
        <f t="shared" si="0"/>
        <v>144511568</v>
      </c>
      <c r="K17" s="31">
        <f t="shared" si="0"/>
        <v>57310414</v>
      </c>
      <c r="L17" s="31">
        <f t="shared" si="0"/>
        <v>33156965</v>
      </c>
      <c r="M17" s="31">
        <f t="shared" si="0"/>
        <v>87949349</v>
      </c>
      <c r="N17" s="31">
        <f t="shared" si="0"/>
        <v>178416728</v>
      </c>
      <c r="O17" s="31">
        <f t="shared" si="0"/>
        <v>3306999</v>
      </c>
      <c r="P17" s="31">
        <f t="shared" si="0"/>
        <v>90588172</v>
      </c>
      <c r="Q17" s="31">
        <f t="shared" si="0"/>
        <v>114083082</v>
      </c>
      <c r="R17" s="31">
        <f t="shared" si="0"/>
        <v>207978253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530906549</v>
      </c>
      <c r="X17" s="31">
        <f t="shared" si="0"/>
        <v>420560832</v>
      </c>
      <c r="Y17" s="31">
        <f t="shared" si="0"/>
        <v>110345717</v>
      </c>
      <c r="Z17" s="32">
        <f>+IF(X17&lt;&gt;0,+(Y17/X17)*100,0)</f>
        <v>26.237754114011263</v>
      </c>
      <c r="AA17" s="33">
        <f>SUM(AA6:AA16)</f>
        <v>398818050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1065710</v>
      </c>
      <c r="D21" s="21"/>
      <c r="E21" s="22"/>
      <c r="F21" s="23"/>
      <c r="G21" s="40"/>
      <c r="H21" s="40"/>
      <c r="I21" s="40">
        <v>45600</v>
      </c>
      <c r="J21" s="23">
        <v>45600</v>
      </c>
      <c r="K21" s="40"/>
      <c r="L21" s="40">
        <v>150000</v>
      </c>
      <c r="M21" s="23"/>
      <c r="N21" s="40">
        <v>150000</v>
      </c>
      <c r="O21" s="40"/>
      <c r="P21" s="40">
        <v>20000</v>
      </c>
      <c r="Q21" s="23">
        <v>1586000</v>
      </c>
      <c r="R21" s="40">
        <v>1606000</v>
      </c>
      <c r="S21" s="40"/>
      <c r="T21" s="23"/>
      <c r="U21" s="40"/>
      <c r="V21" s="40"/>
      <c r="W21" s="40">
        <v>1801600</v>
      </c>
      <c r="X21" s="23">
        <v>195600</v>
      </c>
      <c r="Y21" s="40">
        <v>1606000</v>
      </c>
      <c r="Z21" s="41">
        <v>821.06</v>
      </c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47897</v>
      </c>
      <c r="D23" s="44"/>
      <c r="E23" s="22">
        <v>90000</v>
      </c>
      <c r="F23" s="23">
        <v>90000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45000</v>
      </c>
      <c r="Y23" s="40">
        <v>-45000</v>
      </c>
      <c r="Z23" s="41">
        <v>-100</v>
      </c>
      <c r="AA23" s="42">
        <v>90000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-310881611</v>
      </c>
      <c r="D26" s="21"/>
      <c r="E26" s="22">
        <v>-471385499</v>
      </c>
      <c r="F26" s="23">
        <v>-466245145</v>
      </c>
      <c r="G26" s="23">
        <v>-84554588</v>
      </c>
      <c r="H26" s="23">
        <v>-7496372</v>
      </c>
      <c r="I26" s="23">
        <v>-45354316</v>
      </c>
      <c r="J26" s="23">
        <v>-137405276</v>
      </c>
      <c r="K26" s="23">
        <v>-29995014</v>
      </c>
      <c r="L26" s="23">
        <v>-16708800</v>
      </c>
      <c r="M26" s="23">
        <v>-36956497</v>
      </c>
      <c r="N26" s="23">
        <v>-83660311</v>
      </c>
      <c r="O26" s="23">
        <v>-31048167</v>
      </c>
      <c r="P26" s="23">
        <v>-37381671</v>
      </c>
      <c r="Q26" s="23">
        <v>-38343216</v>
      </c>
      <c r="R26" s="23">
        <v>-106773054</v>
      </c>
      <c r="S26" s="23"/>
      <c r="T26" s="23"/>
      <c r="U26" s="23"/>
      <c r="V26" s="23"/>
      <c r="W26" s="23">
        <v>-327838641</v>
      </c>
      <c r="X26" s="23">
        <v>-343655367</v>
      </c>
      <c r="Y26" s="23">
        <v>15816726</v>
      </c>
      <c r="Z26" s="24">
        <v>-4.6</v>
      </c>
      <c r="AA26" s="25">
        <v>-466245145</v>
      </c>
    </row>
    <row r="27" spans="1:27" ht="12.75">
      <c r="A27" s="27" t="s">
        <v>51</v>
      </c>
      <c r="B27" s="28"/>
      <c r="C27" s="29">
        <f aca="true" t="shared" si="1" ref="C27:Y27">SUM(C21:C26)</f>
        <v>-309768004</v>
      </c>
      <c r="D27" s="29">
        <f>SUM(D21:D26)</f>
        <v>0</v>
      </c>
      <c r="E27" s="30">
        <f t="shared" si="1"/>
        <v>-471295499</v>
      </c>
      <c r="F27" s="31">
        <f t="shared" si="1"/>
        <v>-466155145</v>
      </c>
      <c r="G27" s="31">
        <f t="shared" si="1"/>
        <v>-84554588</v>
      </c>
      <c r="H27" s="31">
        <f t="shared" si="1"/>
        <v>-7496372</v>
      </c>
      <c r="I27" s="31">
        <f t="shared" si="1"/>
        <v>-45308716</v>
      </c>
      <c r="J27" s="31">
        <f t="shared" si="1"/>
        <v>-137359676</v>
      </c>
      <c r="K27" s="31">
        <f t="shared" si="1"/>
        <v>-29995014</v>
      </c>
      <c r="L27" s="31">
        <f t="shared" si="1"/>
        <v>-16558800</v>
      </c>
      <c r="M27" s="31">
        <f t="shared" si="1"/>
        <v>-36956497</v>
      </c>
      <c r="N27" s="31">
        <f t="shared" si="1"/>
        <v>-83510311</v>
      </c>
      <c r="O27" s="31">
        <f t="shared" si="1"/>
        <v>-31048167</v>
      </c>
      <c r="P27" s="31">
        <f t="shared" si="1"/>
        <v>-37361671</v>
      </c>
      <c r="Q27" s="31">
        <f t="shared" si="1"/>
        <v>-36757216</v>
      </c>
      <c r="R27" s="31">
        <f t="shared" si="1"/>
        <v>-105167054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-326037041</v>
      </c>
      <c r="X27" s="31">
        <f t="shared" si="1"/>
        <v>-343414767</v>
      </c>
      <c r="Y27" s="31">
        <f t="shared" si="1"/>
        <v>17377726</v>
      </c>
      <c r="Z27" s="32">
        <f>+IF(X27&lt;&gt;0,+(Y27/X27)*100,0)</f>
        <v>-5.0602733690831645</v>
      </c>
      <c r="AA27" s="33">
        <f>SUM(AA21:AA26)</f>
        <v>-466155145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385500000</v>
      </c>
      <c r="F32" s="23">
        <v>385500000</v>
      </c>
      <c r="G32" s="23"/>
      <c r="H32" s="23"/>
      <c r="I32" s="23">
        <v>185500000</v>
      </c>
      <c r="J32" s="23">
        <v>185500000</v>
      </c>
      <c r="K32" s="23"/>
      <c r="L32" s="23"/>
      <c r="M32" s="23">
        <v>200000000</v>
      </c>
      <c r="N32" s="23">
        <v>200000000</v>
      </c>
      <c r="O32" s="23"/>
      <c r="P32" s="23"/>
      <c r="Q32" s="23"/>
      <c r="R32" s="23"/>
      <c r="S32" s="23"/>
      <c r="T32" s="23"/>
      <c r="U32" s="23"/>
      <c r="V32" s="23"/>
      <c r="W32" s="23">
        <v>385500000</v>
      </c>
      <c r="X32" s="23">
        <v>385500000</v>
      </c>
      <c r="Y32" s="23"/>
      <c r="Z32" s="24"/>
      <c r="AA32" s="25">
        <v>385500000</v>
      </c>
    </row>
    <row r="33" spans="1:27" ht="12.75">
      <c r="A33" s="26" t="s">
        <v>55</v>
      </c>
      <c r="B33" s="20"/>
      <c r="C33" s="21">
        <v>45196572</v>
      </c>
      <c r="D33" s="21"/>
      <c r="E33" s="22">
        <v>943000</v>
      </c>
      <c r="F33" s="23">
        <v>943000</v>
      </c>
      <c r="G33" s="23">
        <v>532550</v>
      </c>
      <c r="H33" s="40">
        <v>283760</v>
      </c>
      <c r="I33" s="40">
        <v>273240</v>
      </c>
      <c r="J33" s="40">
        <v>1089550</v>
      </c>
      <c r="K33" s="23">
        <v>454600</v>
      </c>
      <c r="L33" s="23">
        <v>253835</v>
      </c>
      <c r="M33" s="23">
        <v>271290</v>
      </c>
      <c r="N33" s="23">
        <v>979725</v>
      </c>
      <c r="O33" s="40">
        <v>3743990</v>
      </c>
      <c r="P33" s="40">
        <v>451499</v>
      </c>
      <c r="Q33" s="40">
        <v>2321134</v>
      </c>
      <c r="R33" s="23">
        <v>6516623</v>
      </c>
      <c r="S33" s="23"/>
      <c r="T33" s="23"/>
      <c r="U33" s="23"/>
      <c r="V33" s="40"/>
      <c r="W33" s="40">
        <v>8585898</v>
      </c>
      <c r="X33" s="40">
        <v>2069275</v>
      </c>
      <c r="Y33" s="23">
        <v>6516623</v>
      </c>
      <c r="Z33" s="24">
        <v>314.92</v>
      </c>
      <c r="AA33" s="25">
        <v>943000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-130450983</v>
      </c>
      <c r="D35" s="21"/>
      <c r="E35" s="22">
        <v>-142914312</v>
      </c>
      <c r="F35" s="23">
        <v>-159485162</v>
      </c>
      <c r="G35" s="23"/>
      <c r="H35" s="23"/>
      <c r="I35" s="23">
        <v>-2858442</v>
      </c>
      <c r="J35" s="23">
        <v>-2858442</v>
      </c>
      <c r="K35" s="23"/>
      <c r="L35" s="23"/>
      <c r="M35" s="23">
        <v>-58565142</v>
      </c>
      <c r="N35" s="23">
        <v>-58565142</v>
      </c>
      <c r="O35" s="23">
        <v>-23934822</v>
      </c>
      <c r="P35" s="23"/>
      <c r="Q35" s="23"/>
      <c r="R35" s="23">
        <v>-23934822</v>
      </c>
      <c r="S35" s="23"/>
      <c r="T35" s="23"/>
      <c r="U35" s="23"/>
      <c r="V35" s="23"/>
      <c r="W35" s="23">
        <v>-85358406</v>
      </c>
      <c r="X35" s="23">
        <v>-88002413</v>
      </c>
      <c r="Y35" s="23">
        <v>2644007</v>
      </c>
      <c r="Z35" s="24">
        <v>-3</v>
      </c>
      <c r="AA35" s="25">
        <v>-159485162</v>
      </c>
    </row>
    <row r="36" spans="1:27" ht="12.75">
      <c r="A36" s="27" t="s">
        <v>57</v>
      </c>
      <c r="B36" s="28"/>
      <c r="C36" s="29">
        <f aca="true" t="shared" si="2" ref="C36:Y36">SUM(C31:C35)</f>
        <v>-85254411</v>
      </c>
      <c r="D36" s="29">
        <f>SUM(D31:D35)</f>
        <v>0</v>
      </c>
      <c r="E36" s="30">
        <f t="shared" si="2"/>
        <v>243528688</v>
      </c>
      <c r="F36" s="31">
        <f t="shared" si="2"/>
        <v>226957838</v>
      </c>
      <c r="G36" s="31">
        <f t="shared" si="2"/>
        <v>532550</v>
      </c>
      <c r="H36" s="31">
        <f t="shared" si="2"/>
        <v>283760</v>
      </c>
      <c r="I36" s="31">
        <f t="shared" si="2"/>
        <v>182914798</v>
      </c>
      <c r="J36" s="31">
        <f t="shared" si="2"/>
        <v>183731108</v>
      </c>
      <c r="K36" s="31">
        <f t="shared" si="2"/>
        <v>454600</v>
      </c>
      <c r="L36" s="31">
        <f t="shared" si="2"/>
        <v>253835</v>
      </c>
      <c r="M36" s="31">
        <f t="shared" si="2"/>
        <v>141706148</v>
      </c>
      <c r="N36" s="31">
        <f t="shared" si="2"/>
        <v>142414583</v>
      </c>
      <c r="O36" s="31">
        <f t="shared" si="2"/>
        <v>-20190832</v>
      </c>
      <c r="P36" s="31">
        <f t="shared" si="2"/>
        <v>451499</v>
      </c>
      <c r="Q36" s="31">
        <f t="shared" si="2"/>
        <v>2321134</v>
      </c>
      <c r="R36" s="31">
        <f t="shared" si="2"/>
        <v>-17418199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308727492</v>
      </c>
      <c r="X36" s="31">
        <f t="shared" si="2"/>
        <v>299566862</v>
      </c>
      <c r="Y36" s="31">
        <f t="shared" si="2"/>
        <v>9160630</v>
      </c>
      <c r="Z36" s="32">
        <f>+IF(X36&lt;&gt;0,+(Y36/X36)*100,0)</f>
        <v>3.057958393275155</v>
      </c>
      <c r="AA36" s="33">
        <f>SUM(AA31:AA35)</f>
        <v>226957838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40768770</v>
      </c>
      <c r="D38" s="35">
        <f>+D17+D27+D36</f>
        <v>0</v>
      </c>
      <c r="E38" s="36">
        <f t="shared" si="3"/>
        <v>118695071</v>
      </c>
      <c r="F38" s="37">
        <f t="shared" si="3"/>
        <v>159620743</v>
      </c>
      <c r="G38" s="37">
        <f t="shared" si="3"/>
        <v>-56654000</v>
      </c>
      <c r="H38" s="37">
        <f t="shared" si="3"/>
        <v>60402000</v>
      </c>
      <c r="I38" s="37">
        <f t="shared" si="3"/>
        <v>187135000</v>
      </c>
      <c r="J38" s="37">
        <f t="shared" si="3"/>
        <v>190883000</v>
      </c>
      <c r="K38" s="37">
        <f t="shared" si="3"/>
        <v>27770000</v>
      </c>
      <c r="L38" s="37">
        <f t="shared" si="3"/>
        <v>16852000</v>
      </c>
      <c r="M38" s="37">
        <f t="shared" si="3"/>
        <v>192699000</v>
      </c>
      <c r="N38" s="37">
        <f t="shared" si="3"/>
        <v>237321000</v>
      </c>
      <c r="O38" s="37">
        <f t="shared" si="3"/>
        <v>-47932000</v>
      </c>
      <c r="P38" s="37">
        <f t="shared" si="3"/>
        <v>53678000</v>
      </c>
      <c r="Q38" s="37">
        <f t="shared" si="3"/>
        <v>79647000</v>
      </c>
      <c r="R38" s="37">
        <f t="shared" si="3"/>
        <v>85393000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513597000</v>
      </c>
      <c r="X38" s="37">
        <f t="shared" si="3"/>
        <v>376712927</v>
      </c>
      <c r="Y38" s="37">
        <f t="shared" si="3"/>
        <v>136884073</v>
      </c>
      <c r="Z38" s="38">
        <f>+IF(X38&lt;&gt;0,+(Y38/X38)*100,0)</f>
        <v>36.336441674591114</v>
      </c>
      <c r="AA38" s="39">
        <f>+AA17+AA27+AA36</f>
        <v>159620743</v>
      </c>
    </row>
    <row r="39" spans="1:27" ht="12.75">
      <c r="A39" s="26" t="s">
        <v>59</v>
      </c>
      <c r="B39" s="20"/>
      <c r="C39" s="35">
        <v>421637538</v>
      </c>
      <c r="D39" s="35"/>
      <c r="E39" s="36">
        <v>346529000</v>
      </c>
      <c r="F39" s="37">
        <v>432557000</v>
      </c>
      <c r="G39" s="37">
        <v>432557000</v>
      </c>
      <c r="H39" s="37">
        <v>375903000</v>
      </c>
      <c r="I39" s="37">
        <v>436305000</v>
      </c>
      <c r="J39" s="37">
        <v>432557000</v>
      </c>
      <c r="K39" s="37">
        <v>623440000</v>
      </c>
      <c r="L39" s="37">
        <v>651210000</v>
      </c>
      <c r="M39" s="37">
        <v>668062000</v>
      </c>
      <c r="N39" s="37">
        <v>623440000</v>
      </c>
      <c r="O39" s="37">
        <v>860761000</v>
      </c>
      <c r="P39" s="37">
        <v>812829000</v>
      </c>
      <c r="Q39" s="37">
        <v>866507000</v>
      </c>
      <c r="R39" s="37">
        <v>860761000</v>
      </c>
      <c r="S39" s="37"/>
      <c r="T39" s="37"/>
      <c r="U39" s="37"/>
      <c r="V39" s="37"/>
      <c r="W39" s="37">
        <v>432557000</v>
      </c>
      <c r="X39" s="37">
        <v>432557000</v>
      </c>
      <c r="Y39" s="37"/>
      <c r="Z39" s="38"/>
      <c r="AA39" s="39">
        <v>432557000</v>
      </c>
    </row>
    <row r="40" spans="1:27" ht="12.75">
      <c r="A40" s="45" t="s">
        <v>60</v>
      </c>
      <c r="B40" s="46"/>
      <c r="C40" s="47">
        <v>462406308</v>
      </c>
      <c r="D40" s="47"/>
      <c r="E40" s="48">
        <v>465224071</v>
      </c>
      <c r="F40" s="49">
        <v>592177743</v>
      </c>
      <c r="G40" s="49">
        <v>375903000</v>
      </c>
      <c r="H40" s="49">
        <v>436305000</v>
      </c>
      <c r="I40" s="49">
        <v>623440000</v>
      </c>
      <c r="J40" s="49">
        <v>623440000</v>
      </c>
      <c r="K40" s="49">
        <v>651210000</v>
      </c>
      <c r="L40" s="49">
        <v>668062000</v>
      </c>
      <c r="M40" s="49">
        <v>860761000</v>
      </c>
      <c r="N40" s="49">
        <v>860761000</v>
      </c>
      <c r="O40" s="49">
        <v>812829000</v>
      </c>
      <c r="P40" s="49">
        <v>866507000</v>
      </c>
      <c r="Q40" s="49">
        <v>946154000</v>
      </c>
      <c r="R40" s="49">
        <v>946154000</v>
      </c>
      <c r="S40" s="49"/>
      <c r="T40" s="49"/>
      <c r="U40" s="49"/>
      <c r="V40" s="49"/>
      <c r="W40" s="49">
        <v>946154000</v>
      </c>
      <c r="X40" s="49">
        <v>809269927</v>
      </c>
      <c r="Y40" s="49">
        <v>136884073</v>
      </c>
      <c r="Z40" s="50">
        <v>16.91</v>
      </c>
      <c r="AA40" s="51">
        <v>592177743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281023721</v>
      </c>
      <c r="D6" s="21"/>
      <c r="E6" s="22">
        <v>314846398</v>
      </c>
      <c r="F6" s="23">
        <v>314846398</v>
      </c>
      <c r="G6" s="23">
        <v>16302643</v>
      </c>
      <c r="H6" s="23">
        <v>25544825</v>
      </c>
      <c r="I6" s="23">
        <v>20615141</v>
      </c>
      <c r="J6" s="23">
        <v>62462609</v>
      </c>
      <c r="K6" s="23">
        <v>23582607</v>
      </c>
      <c r="L6" s="23">
        <v>24154426</v>
      </c>
      <c r="M6" s="23">
        <v>25739209</v>
      </c>
      <c r="N6" s="23">
        <v>73476242</v>
      </c>
      <c r="O6" s="23">
        <v>21399392</v>
      </c>
      <c r="P6" s="23">
        <v>23406301</v>
      </c>
      <c r="Q6" s="23">
        <v>34106648</v>
      </c>
      <c r="R6" s="23">
        <v>78912341</v>
      </c>
      <c r="S6" s="23"/>
      <c r="T6" s="23"/>
      <c r="U6" s="23"/>
      <c r="V6" s="23"/>
      <c r="W6" s="23">
        <v>214851192</v>
      </c>
      <c r="X6" s="23">
        <v>220341505</v>
      </c>
      <c r="Y6" s="23">
        <v>-5490313</v>
      </c>
      <c r="Z6" s="24">
        <v>-2.49</v>
      </c>
      <c r="AA6" s="25">
        <v>314846398</v>
      </c>
    </row>
    <row r="7" spans="1:27" ht="12.75">
      <c r="A7" s="26" t="s">
        <v>34</v>
      </c>
      <c r="B7" s="20"/>
      <c r="C7" s="21">
        <v>1061761517</v>
      </c>
      <c r="D7" s="21"/>
      <c r="E7" s="22">
        <v>1172691521</v>
      </c>
      <c r="F7" s="23">
        <v>1172691518</v>
      </c>
      <c r="G7" s="23">
        <v>75346969</v>
      </c>
      <c r="H7" s="23">
        <v>109029429</v>
      </c>
      <c r="I7" s="23">
        <v>106338345</v>
      </c>
      <c r="J7" s="23">
        <v>290714743</v>
      </c>
      <c r="K7" s="23">
        <v>98848640</v>
      </c>
      <c r="L7" s="23">
        <v>98679499</v>
      </c>
      <c r="M7" s="23">
        <v>87026384</v>
      </c>
      <c r="N7" s="23">
        <v>284554523</v>
      </c>
      <c r="O7" s="23">
        <v>94394316</v>
      </c>
      <c r="P7" s="23">
        <v>96973094</v>
      </c>
      <c r="Q7" s="23">
        <v>100274229</v>
      </c>
      <c r="R7" s="23">
        <v>291641639</v>
      </c>
      <c r="S7" s="23"/>
      <c r="T7" s="23"/>
      <c r="U7" s="23"/>
      <c r="V7" s="23"/>
      <c r="W7" s="23">
        <v>866910905</v>
      </c>
      <c r="X7" s="23">
        <v>866198432</v>
      </c>
      <c r="Y7" s="23">
        <v>712473</v>
      </c>
      <c r="Z7" s="24">
        <v>0.08</v>
      </c>
      <c r="AA7" s="25">
        <v>1172691518</v>
      </c>
    </row>
    <row r="8" spans="1:27" ht="12.75">
      <c r="A8" s="26" t="s">
        <v>35</v>
      </c>
      <c r="B8" s="20"/>
      <c r="C8" s="21">
        <v>122698605</v>
      </c>
      <c r="D8" s="21"/>
      <c r="E8" s="22">
        <v>110564080</v>
      </c>
      <c r="F8" s="23">
        <v>206155486</v>
      </c>
      <c r="G8" s="23">
        <v>30906707</v>
      </c>
      <c r="H8" s="23">
        <v>107757370</v>
      </c>
      <c r="I8" s="23">
        <v>111551752</v>
      </c>
      <c r="J8" s="23">
        <v>250215829</v>
      </c>
      <c r="K8" s="23">
        <v>56047478</v>
      </c>
      <c r="L8" s="23">
        <v>17892613</v>
      </c>
      <c r="M8" s="23">
        <v>78956966</v>
      </c>
      <c r="N8" s="23">
        <v>152897057</v>
      </c>
      <c r="O8" s="23">
        <v>57013854</v>
      </c>
      <c r="P8" s="23">
        <v>27533579</v>
      </c>
      <c r="Q8" s="23">
        <v>71984618</v>
      </c>
      <c r="R8" s="23">
        <v>156532051</v>
      </c>
      <c r="S8" s="23"/>
      <c r="T8" s="23"/>
      <c r="U8" s="23"/>
      <c r="V8" s="23"/>
      <c r="W8" s="23">
        <v>559644937</v>
      </c>
      <c r="X8" s="23">
        <v>411931024</v>
      </c>
      <c r="Y8" s="23">
        <v>147713913</v>
      </c>
      <c r="Z8" s="24">
        <v>35.86</v>
      </c>
      <c r="AA8" s="25">
        <v>206155486</v>
      </c>
    </row>
    <row r="9" spans="1:27" ht="12.75">
      <c r="A9" s="26" t="s">
        <v>36</v>
      </c>
      <c r="B9" s="20"/>
      <c r="C9" s="21">
        <v>471626000</v>
      </c>
      <c r="D9" s="21"/>
      <c r="E9" s="22">
        <v>864900000</v>
      </c>
      <c r="F9" s="23">
        <v>854258300</v>
      </c>
      <c r="G9" s="23">
        <v>94725000</v>
      </c>
      <c r="H9" s="23">
        <v>208143770</v>
      </c>
      <c r="I9" s="23">
        <v>24294000</v>
      </c>
      <c r="J9" s="23">
        <v>327162770</v>
      </c>
      <c r="K9" s="23"/>
      <c r="L9" s="23">
        <v>2688000</v>
      </c>
      <c r="M9" s="23">
        <v>229822057</v>
      </c>
      <c r="N9" s="23">
        <v>232510057</v>
      </c>
      <c r="O9" s="23"/>
      <c r="P9" s="23">
        <v>4993000</v>
      </c>
      <c r="Q9" s="23">
        <v>168928000</v>
      </c>
      <c r="R9" s="23">
        <v>173921000</v>
      </c>
      <c r="S9" s="23"/>
      <c r="T9" s="23"/>
      <c r="U9" s="23"/>
      <c r="V9" s="23"/>
      <c r="W9" s="23">
        <v>733593827</v>
      </c>
      <c r="X9" s="23">
        <v>728600827</v>
      </c>
      <c r="Y9" s="23">
        <v>4993000</v>
      </c>
      <c r="Z9" s="24">
        <v>0.69</v>
      </c>
      <c r="AA9" s="25">
        <v>854258300</v>
      </c>
    </row>
    <row r="10" spans="1:27" ht="12.75">
      <c r="A10" s="26" t="s">
        <v>37</v>
      </c>
      <c r="B10" s="20"/>
      <c r="C10" s="21">
        <v>465588000</v>
      </c>
      <c r="D10" s="21"/>
      <c r="E10" s="22">
        <v>622026000</v>
      </c>
      <c r="F10" s="23">
        <v>599347700</v>
      </c>
      <c r="G10" s="23"/>
      <c r="H10" s="23">
        <v>59989230</v>
      </c>
      <c r="I10" s="23">
        <v>90080000</v>
      </c>
      <c r="J10" s="23">
        <v>150069230</v>
      </c>
      <c r="K10" s="23">
        <v>128962000</v>
      </c>
      <c r="L10" s="23"/>
      <c r="M10" s="23">
        <v>78509943</v>
      </c>
      <c r="N10" s="23">
        <v>207471943</v>
      </c>
      <c r="O10" s="23">
        <v>86040152</v>
      </c>
      <c r="P10" s="23"/>
      <c r="Q10" s="23">
        <v>246967000</v>
      </c>
      <c r="R10" s="23">
        <v>333007152</v>
      </c>
      <c r="S10" s="23"/>
      <c r="T10" s="23"/>
      <c r="U10" s="23"/>
      <c r="V10" s="23"/>
      <c r="W10" s="23">
        <v>690548325</v>
      </c>
      <c r="X10" s="23">
        <v>599347700</v>
      </c>
      <c r="Y10" s="23">
        <v>91200625</v>
      </c>
      <c r="Z10" s="24">
        <v>15.22</v>
      </c>
      <c r="AA10" s="25">
        <v>599347700</v>
      </c>
    </row>
    <row r="11" spans="1:27" ht="12.75">
      <c r="A11" s="26" t="s">
        <v>38</v>
      </c>
      <c r="B11" s="20"/>
      <c r="C11" s="21">
        <v>27592762</v>
      </c>
      <c r="D11" s="21"/>
      <c r="E11" s="22">
        <v>87472000</v>
      </c>
      <c r="F11" s="23">
        <v>87471999</v>
      </c>
      <c r="G11" s="23">
        <v>6101747</v>
      </c>
      <c r="H11" s="23">
        <v>5677645</v>
      </c>
      <c r="I11" s="23">
        <v>5899997</v>
      </c>
      <c r="J11" s="23">
        <v>17679389</v>
      </c>
      <c r="K11" s="23">
        <v>6389781</v>
      </c>
      <c r="L11" s="23">
        <v>5635013</v>
      </c>
      <c r="M11" s="23">
        <v>6433546</v>
      </c>
      <c r="N11" s="23">
        <v>18458340</v>
      </c>
      <c r="O11" s="23">
        <v>1800316</v>
      </c>
      <c r="P11" s="23">
        <v>4941684</v>
      </c>
      <c r="Q11" s="23">
        <v>9439143</v>
      </c>
      <c r="R11" s="23">
        <v>16181143</v>
      </c>
      <c r="S11" s="23"/>
      <c r="T11" s="23"/>
      <c r="U11" s="23"/>
      <c r="V11" s="23"/>
      <c r="W11" s="23">
        <v>52318872</v>
      </c>
      <c r="X11" s="23">
        <v>47326565</v>
      </c>
      <c r="Y11" s="23">
        <v>4992307</v>
      </c>
      <c r="Z11" s="24">
        <v>10.55</v>
      </c>
      <c r="AA11" s="25">
        <v>87471999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-2140798177</v>
      </c>
      <c r="D14" s="21"/>
      <c r="E14" s="22">
        <v>-2297056001</v>
      </c>
      <c r="F14" s="23">
        <v>-2429337024</v>
      </c>
      <c r="G14" s="23">
        <v>-220104089</v>
      </c>
      <c r="H14" s="23">
        <v>-346732592</v>
      </c>
      <c r="I14" s="23">
        <v>-352775547</v>
      </c>
      <c r="J14" s="23">
        <v>-919612228</v>
      </c>
      <c r="K14" s="23">
        <v>-315457545</v>
      </c>
      <c r="L14" s="23">
        <v>-222447385</v>
      </c>
      <c r="M14" s="23">
        <v>-238486773</v>
      </c>
      <c r="N14" s="23">
        <v>-776391703</v>
      </c>
      <c r="O14" s="23">
        <v>-172143451</v>
      </c>
      <c r="P14" s="23">
        <v>-180679886</v>
      </c>
      <c r="Q14" s="23">
        <v>-497862973</v>
      </c>
      <c r="R14" s="23">
        <v>-850686310</v>
      </c>
      <c r="S14" s="23"/>
      <c r="T14" s="23"/>
      <c r="U14" s="23"/>
      <c r="V14" s="23"/>
      <c r="W14" s="23">
        <v>-2546690241</v>
      </c>
      <c r="X14" s="23">
        <v>-2168636555</v>
      </c>
      <c r="Y14" s="23">
        <v>-378053686</v>
      </c>
      <c r="Z14" s="24">
        <v>17.43</v>
      </c>
      <c r="AA14" s="25">
        <v>-2429337024</v>
      </c>
    </row>
    <row r="15" spans="1:27" ht="12.75">
      <c r="A15" s="26" t="s">
        <v>42</v>
      </c>
      <c r="B15" s="20"/>
      <c r="C15" s="21">
        <v>-34579938</v>
      </c>
      <c r="D15" s="21"/>
      <c r="E15" s="22">
        <v>-40000000</v>
      </c>
      <c r="F15" s="23">
        <v>-40000000</v>
      </c>
      <c r="G15" s="23"/>
      <c r="H15" s="23"/>
      <c r="I15" s="23"/>
      <c r="J15" s="23"/>
      <c r="K15" s="23"/>
      <c r="L15" s="23"/>
      <c r="M15" s="23">
        <v>-10536113</v>
      </c>
      <c r="N15" s="23">
        <v>-10536113</v>
      </c>
      <c r="O15" s="23"/>
      <c r="P15" s="23"/>
      <c r="Q15" s="23"/>
      <c r="R15" s="23"/>
      <c r="S15" s="23"/>
      <c r="T15" s="23"/>
      <c r="U15" s="23"/>
      <c r="V15" s="23"/>
      <c r="W15" s="23">
        <v>-10536113</v>
      </c>
      <c r="X15" s="23">
        <v>-10536113</v>
      </c>
      <c r="Y15" s="23"/>
      <c r="Z15" s="24"/>
      <c r="AA15" s="25">
        <v>-40000000</v>
      </c>
    </row>
    <row r="16" spans="1:27" ht="12.75">
      <c r="A16" s="26" t="s">
        <v>43</v>
      </c>
      <c r="B16" s="20"/>
      <c r="C16" s="21">
        <v>-17180000</v>
      </c>
      <c r="D16" s="21"/>
      <c r="E16" s="22">
        <v>-11500000</v>
      </c>
      <c r="F16" s="23">
        <v>-15500000</v>
      </c>
      <c r="G16" s="23">
        <v>-1160000</v>
      </c>
      <c r="H16" s="23">
        <v>-2040000</v>
      </c>
      <c r="I16" s="23">
        <v>-40000</v>
      </c>
      <c r="J16" s="23">
        <v>-3240000</v>
      </c>
      <c r="K16" s="23">
        <v>-3000000</v>
      </c>
      <c r="L16" s="23">
        <v>-1600000</v>
      </c>
      <c r="M16" s="23">
        <v>-520000</v>
      </c>
      <c r="N16" s="23">
        <v>-5120000</v>
      </c>
      <c r="O16" s="23">
        <v>-40000</v>
      </c>
      <c r="P16" s="23">
        <v>-3560000</v>
      </c>
      <c r="Q16" s="23">
        <v>-40000</v>
      </c>
      <c r="R16" s="23">
        <v>-3640000</v>
      </c>
      <c r="S16" s="23"/>
      <c r="T16" s="23"/>
      <c r="U16" s="23"/>
      <c r="V16" s="23"/>
      <c r="W16" s="23">
        <v>-12000000</v>
      </c>
      <c r="X16" s="23">
        <v>-15380000</v>
      </c>
      <c r="Y16" s="23">
        <v>3380000</v>
      </c>
      <c r="Z16" s="24">
        <v>-21.98</v>
      </c>
      <c r="AA16" s="25">
        <v>-15500000</v>
      </c>
    </row>
    <row r="17" spans="1:27" ht="12.75">
      <c r="A17" s="27" t="s">
        <v>44</v>
      </c>
      <c r="B17" s="28"/>
      <c r="C17" s="29">
        <f aca="true" t="shared" si="0" ref="C17:Y17">SUM(C6:C16)</f>
        <v>237732490</v>
      </c>
      <c r="D17" s="29">
        <f>SUM(D6:D16)</f>
        <v>0</v>
      </c>
      <c r="E17" s="30">
        <f t="shared" si="0"/>
        <v>823943998</v>
      </c>
      <c r="F17" s="31">
        <f t="shared" si="0"/>
        <v>749934377</v>
      </c>
      <c r="G17" s="31">
        <f t="shared" si="0"/>
        <v>2118977</v>
      </c>
      <c r="H17" s="31">
        <f t="shared" si="0"/>
        <v>167369677</v>
      </c>
      <c r="I17" s="31">
        <f t="shared" si="0"/>
        <v>5963688</v>
      </c>
      <c r="J17" s="31">
        <f t="shared" si="0"/>
        <v>175452342</v>
      </c>
      <c r="K17" s="31">
        <f t="shared" si="0"/>
        <v>-4627039</v>
      </c>
      <c r="L17" s="31">
        <f t="shared" si="0"/>
        <v>-74997834</v>
      </c>
      <c r="M17" s="31">
        <f t="shared" si="0"/>
        <v>256945219</v>
      </c>
      <c r="N17" s="31">
        <f t="shared" si="0"/>
        <v>177320346</v>
      </c>
      <c r="O17" s="31">
        <f t="shared" si="0"/>
        <v>88464579</v>
      </c>
      <c r="P17" s="31">
        <f t="shared" si="0"/>
        <v>-26392228</v>
      </c>
      <c r="Q17" s="31">
        <f t="shared" si="0"/>
        <v>133796665</v>
      </c>
      <c r="R17" s="31">
        <f t="shared" si="0"/>
        <v>195869016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548641704</v>
      </c>
      <c r="X17" s="31">
        <f t="shared" si="0"/>
        <v>679193385</v>
      </c>
      <c r="Y17" s="31">
        <f t="shared" si="0"/>
        <v>-130551681</v>
      </c>
      <c r="Z17" s="32">
        <f>+IF(X17&lt;&gt;0,+(Y17/X17)*100,0)</f>
        <v>-19.22157722428348</v>
      </c>
      <c r="AA17" s="33">
        <f>SUM(AA6:AA16)</f>
        <v>749934377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38000000</v>
      </c>
      <c r="F21" s="23">
        <v>38000001</v>
      </c>
      <c r="G21" s="40"/>
      <c r="H21" s="40"/>
      <c r="I21" s="40">
        <v>7944</v>
      </c>
      <c r="J21" s="23">
        <v>7944</v>
      </c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>
        <v>7944</v>
      </c>
      <c r="X21" s="23">
        <v>10296898</v>
      </c>
      <c r="Y21" s="40">
        <v>-10288954</v>
      </c>
      <c r="Z21" s="41">
        <v>-99.92</v>
      </c>
      <c r="AA21" s="42">
        <v>38000001</v>
      </c>
    </row>
    <row r="22" spans="1:27" ht="12.75">
      <c r="A22" s="26" t="s">
        <v>47</v>
      </c>
      <c r="B22" s="20"/>
      <c r="C22" s="21"/>
      <c r="D22" s="21"/>
      <c r="E22" s="43">
        <v>400000</v>
      </c>
      <c r="F22" s="40">
        <v>400000</v>
      </c>
      <c r="G22" s="23">
        <v>1019</v>
      </c>
      <c r="H22" s="23">
        <v>68860</v>
      </c>
      <c r="I22" s="23">
        <v>1531</v>
      </c>
      <c r="J22" s="23">
        <v>71410</v>
      </c>
      <c r="K22" s="23">
        <v>688</v>
      </c>
      <c r="L22" s="23">
        <v>2531685</v>
      </c>
      <c r="M22" s="40">
        <v>-1125</v>
      </c>
      <c r="N22" s="23">
        <v>2531248</v>
      </c>
      <c r="O22" s="23">
        <v>2738</v>
      </c>
      <c r="P22" s="23">
        <v>1188</v>
      </c>
      <c r="Q22" s="23">
        <v>1295</v>
      </c>
      <c r="R22" s="23">
        <v>5221</v>
      </c>
      <c r="S22" s="23"/>
      <c r="T22" s="40"/>
      <c r="U22" s="23"/>
      <c r="V22" s="23"/>
      <c r="W22" s="23">
        <v>2607879</v>
      </c>
      <c r="X22" s="23">
        <v>2605396</v>
      </c>
      <c r="Y22" s="23">
        <v>2483</v>
      </c>
      <c r="Z22" s="24">
        <v>0.1</v>
      </c>
      <c r="AA22" s="25">
        <v>400000</v>
      </c>
    </row>
    <row r="23" spans="1:27" ht="12.75">
      <c r="A23" s="26" t="s">
        <v>48</v>
      </c>
      <c r="B23" s="20"/>
      <c r="C23" s="44">
        <v>5878029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-486900140</v>
      </c>
      <c r="D26" s="21"/>
      <c r="E26" s="22">
        <v>-1041643650</v>
      </c>
      <c r="F26" s="23">
        <v>-977766831</v>
      </c>
      <c r="G26" s="23">
        <v>-3958013</v>
      </c>
      <c r="H26" s="23">
        <v>-19539879</v>
      </c>
      <c r="I26" s="23">
        <v>-52133214</v>
      </c>
      <c r="J26" s="23">
        <v>-75631106</v>
      </c>
      <c r="K26" s="23">
        <v>-33023092</v>
      </c>
      <c r="L26" s="23">
        <v>-53156381</v>
      </c>
      <c r="M26" s="23">
        <v>-40635932</v>
      </c>
      <c r="N26" s="23">
        <v>-126815405</v>
      </c>
      <c r="O26" s="23">
        <v>-18105088</v>
      </c>
      <c r="P26" s="23">
        <v>-59489405</v>
      </c>
      <c r="Q26" s="23">
        <v>-85317695</v>
      </c>
      <c r="R26" s="23">
        <v>-162912188</v>
      </c>
      <c r="S26" s="23"/>
      <c r="T26" s="23"/>
      <c r="U26" s="23"/>
      <c r="V26" s="23"/>
      <c r="W26" s="23">
        <v>-365358699</v>
      </c>
      <c r="X26" s="23">
        <v>-367551599</v>
      </c>
      <c r="Y26" s="23">
        <v>2192900</v>
      </c>
      <c r="Z26" s="24">
        <v>-0.6</v>
      </c>
      <c r="AA26" s="25">
        <v>-977766831</v>
      </c>
    </row>
    <row r="27" spans="1:27" ht="12.75">
      <c r="A27" s="27" t="s">
        <v>51</v>
      </c>
      <c r="B27" s="28"/>
      <c r="C27" s="29">
        <f aca="true" t="shared" si="1" ref="C27:Y27">SUM(C21:C26)</f>
        <v>-481022111</v>
      </c>
      <c r="D27" s="29">
        <f>SUM(D21:D26)</f>
        <v>0</v>
      </c>
      <c r="E27" s="30">
        <f t="shared" si="1"/>
        <v>-1003243650</v>
      </c>
      <c r="F27" s="31">
        <f t="shared" si="1"/>
        <v>-939366830</v>
      </c>
      <c r="G27" s="31">
        <f t="shared" si="1"/>
        <v>-3956994</v>
      </c>
      <c r="H27" s="31">
        <f t="shared" si="1"/>
        <v>-19471019</v>
      </c>
      <c r="I27" s="31">
        <f t="shared" si="1"/>
        <v>-52123739</v>
      </c>
      <c r="J27" s="31">
        <f t="shared" si="1"/>
        <v>-75551752</v>
      </c>
      <c r="K27" s="31">
        <f t="shared" si="1"/>
        <v>-33022404</v>
      </c>
      <c r="L27" s="31">
        <f t="shared" si="1"/>
        <v>-50624696</v>
      </c>
      <c r="M27" s="31">
        <f t="shared" si="1"/>
        <v>-40637057</v>
      </c>
      <c r="N27" s="31">
        <f t="shared" si="1"/>
        <v>-124284157</v>
      </c>
      <c r="O27" s="31">
        <f t="shared" si="1"/>
        <v>-18102350</v>
      </c>
      <c r="P27" s="31">
        <f t="shared" si="1"/>
        <v>-59488217</v>
      </c>
      <c r="Q27" s="31">
        <f t="shared" si="1"/>
        <v>-85316400</v>
      </c>
      <c r="R27" s="31">
        <f t="shared" si="1"/>
        <v>-162906967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-362742876</v>
      </c>
      <c r="X27" s="31">
        <f t="shared" si="1"/>
        <v>-354649305</v>
      </c>
      <c r="Y27" s="31">
        <f t="shared" si="1"/>
        <v>-8093571</v>
      </c>
      <c r="Z27" s="32">
        <f>+IF(X27&lt;&gt;0,+(Y27/X27)*100,0)</f>
        <v>2.282133613655326</v>
      </c>
      <c r="AA27" s="33">
        <f>SUM(AA21:AA26)</f>
        <v>-939366830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42800000</v>
      </c>
      <c r="D32" s="21"/>
      <c r="E32" s="22">
        <v>235000000</v>
      </c>
      <c r="F32" s="23">
        <v>235000000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v>235000000</v>
      </c>
      <c r="R32" s="23">
        <v>235000000</v>
      </c>
      <c r="S32" s="23"/>
      <c r="T32" s="23"/>
      <c r="U32" s="23"/>
      <c r="V32" s="23"/>
      <c r="W32" s="23">
        <v>235000000</v>
      </c>
      <c r="X32" s="23">
        <v>235000000</v>
      </c>
      <c r="Y32" s="23"/>
      <c r="Z32" s="24"/>
      <c r="AA32" s="25">
        <v>235000000</v>
      </c>
    </row>
    <row r="33" spans="1:27" ht="12.75">
      <c r="A33" s="26" t="s">
        <v>55</v>
      </c>
      <c r="B33" s="20"/>
      <c r="C33" s="21">
        <v>1251244</v>
      </c>
      <c r="D33" s="21"/>
      <c r="E33" s="22">
        <v>4000000</v>
      </c>
      <c r="F33" s="23">
        <v>4000000</v>
      </c>
      <c r="G33" s="23">
        <v>24020</v>
      </c>
      <c r="H33" s="40">
        <v>448331</v>
      </c>
      <c r="I33" s="40">
        <v>451976</v>
      </c>
      <c r="J33" s="40">
        <v>924327</v>
      </c>
      <c r="K33" s="23">
        <v>453051</v>
      </c>
      <c r="L33" s="23">
        <v>408283</v>
      </c>
      <c r="M33" s="23">
        <v>331341</v>
      </c>
      <c r="N33" s="23">
        <v>1192675</v>
      </c>
      <c r="O33" s="40">
        <v>308752</v>
      </c>
      <c r="P33" s="40">
        <v>366389</v>
      </c>
      <c r="Q33" s="40">
        <v>487108</v>
      </c>
      <c r="R33" s="23">
        <v>1162249</v>
      </c>
      <c r="S33" s="23"/>
      <c r="T33" s="23"/>
      <c r="U33" s="23"/>
      <c r="V33" s="40"/>
      <c r="W33" s="40">
        <v>3279251</v>
      </c>
      <c r="X33" s="40">
        <v>3055754</v>
      </c>
      <c r="Y33" s="23">
        <v>223497</v>
      </c>
      <c r="Z33" s="24">
        <v>7.31</v>
      </c>
      <c r="AA33" s="25">
        <v>4000000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-37400816</v>
      </c>
      <c r="D35" s="21"/>
      <c r="E35" s="22">
        <v>-75000000</v>
      </c>
      <c r="F35" s="23">
        <v>-75000000</v>
      </c>
      <c r="G35" s="23"/>
      <c r="H35" s="23"/>
      <c r="I35" s="23">
        <v>-10000000</v>
      </c>
      <c r="J35" s="23">
        <v>-10000000</v>
      </c>
      <c r="K35" s="23"/>
      <c r="L35" s="23"/>
      <c r="M35" s="23">
        <v>-84165093</v>
      </c>
      <c r="N35" s="23">
        <v>-84165093</v>
      </c>
      <c r="O35" s="23"/>
      <c r="P35" s="23"/>
      <c r="Q35" s="23"/>
      <c r="R35" s="23"/>
      <c r="S35" s="23"/>
      <c r="T35" s="23"/>
      <c r="U35" s="23"/>
      <c r="V35" s="23"/>
      <c r="W35" s="23">
        <v>-94165093</v>
      </c>
      <c r="X35" s="23">
        <v>-39365873</v>
      </c>
      <c r="Y35" s="23">
        <v>-54799220</v>
      </c>
      <c r="Z35" s="24">
        <v>139.2</v>
      </c>
      <c r="AA35" s="25">
        <v>-75000000</v>
      </c>
    </row>
    <row r="36" spans="1:27" ht="12.75">
      <c r="A36" s="27" t="s">
        <v>57</v>
      </c>
      <c r="B36" s="28"/>
      <c r="C36" s="29">
        <f aca="true" t="shared" si="2" ref="C36:Y36">SUM(C31:C35)</f>
        <v>6650428</v>
      </c>
      <c r="D36" s="29">
        <f>SUM(D31:D35)</f>
        <v>0</v>
      </c>
      <c r="E36" s="30">
        <f t="shared" si="2"/>
        <v>164000000</v>
      </c>
      <c r="F36" s="31">
        <f t="shared" si="2"/>
        <v>164000000</v>
      </c>
      <c r="G36" s="31">
        <f t="shared" si="2"/>
        <v>24020</v>
      </c>
      <c r="H36" s="31">
        <f t="shared" si="2"/>
        <v>448331</v>
      </c>
      <c r="I36" s="31">
        <f t="shared" si="2"/>
        <v>-9548024</v>
      </c>
      <c r="J36" s="31">
        <f t="shared" si="2"/>
        <v>-9075673</v>
      </c>
      <c r="K36" s="31">
        <f t="shared" si="2"/>
        <v>453051</v>
      </c>
      <c r="L36" s="31">
        <f t="shared" si="2"/>
        <v>408283</v>
      </c>
      <c r="M36" s="31">
        <f t="shared" si="2"/>
        <v>-83833752</v>
      </c>
      <c r="N36" s="31">
        <f t="shared" si="2"/>
        <v>-82972418</v>
      </c>
      <c r="O36" s="31">
        <f t="shared" si="2"/>
        <v>308752</v>
      </c>
      <c r="P36" s="31">
        <f t="shared" si="2"/>
        <v>366389</v>
      </c>
      <c r="Q36" s="31">
        <f t="shared" si="2"/>
        <v>235487108</v>
      </c>
      <c r="R36" s="31">
        <f t="shared" si="2"/>
        <v>236162249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144114158</v>
      </c>
      <c r="X36" s="31">
        <f t="shared" si="2"/>
        <v>198689881</v>
      </c>
      <c r="Y36" s="31">
        <f t="shared" si="2"/>
        <v>-54575723</v>
      </c>
      <c r="Z36" s="32">
        <f>+IF(X36&lt;&gt;0,+(Y36/X36)*100,0)</f>
        <v>-27.46779188015116</v>
      </c>
      <c r="AA36" s="33">
        <f>SUM(AA31:AA35)</f>
        <v>164000000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-236639193</v>
      </c>
      <c r="D38" s="35">
        <f>+D17+D27+D36</f>
        <v>0</v>
      </c>
      <c r="E38" s="36">
        <f t="shared" si="3"/>
        <v>-15299652</v>
      </c>
      <c r="F38" s="37">
        <f t="shared" si="3"/>
        <v>-25432453</v>
      </c>
      <c r="G38" s="37">
        <f t="shared" si="3"/>
        <v>-1813997</v>
      </c>
      <c r="H38" s="37">
        <f t="shared" si="3"/>
        <v>148346989</v>
      </c>
      <c r="I38" s="37">
        <f t="shared" si="3"/>
        <v>-55708075</v>
      </c>
      <c r="J38" s="37">
        <f t="shared" si="3"/>
        <v>90824917</v>
      </c>
      <c r="K38" s="37">
        <f t="shared" si="3"/>
        <v>-37196392</v>
      </c>
      <c r="L38" s="37">
        <f t="shared" si="3"/>
        <v>-125214247</v>
      </c>
      <c r="M38" s="37">
        <f t="shared" si="3"/>
        <v>132474410</v>
      </c>
      <c r="N38" s="37">
        <f t="shared" si="3"/>
        <v>-29936229</v>
      </c>
      <c r="O38" s="37">
        <f t="shared" si="3"/>
        <v>70670981</v>
      </c>
      <c r="P38" s="37">
        <f t="shared" si="3"/>
        <v>-85514056</v>
      </c>
      <c r="Q38" s="37">
        <f t="shared" si="3"/>
        <v>283967373</v>
      </c>
      <c r="R38" s="37">
        <f t="shared" si="3"/>
        <v>269124298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330012986</v>
      </c>
      <c r="X38" s="37">
        <f t="shared" si="3"/>
        <v>523233961</v>
      </c>
      <c r="Y38" s="37">
        <f t="shared" si="3"/>
        <v>-193220975</v>
      </c>
      <c r="Z38" s="38">
        <f>+IF(X38&lt;&gt;0,+(Y38/X38)*100,0)</f>
        <v>-36.92821747096038</v>
      </c>
      <c r="AA38" s="39">
        <f>+AA17+AA27+AA36</f>
        <v>-25432453</v>
      </c>
    </row>
    <row r="39" spans="1:27" ht="12.75">
      <c r="A39" s="26" t="s">
        <v>59</v>
      </c>
      <c r="B39" s="20"/>
      <c r="C39" s="35">
        <v>322864242</v>
      </c>
      <c r="D39" s="35"/>
      <c r="E39" s="36">
        <v>50000000</v>
      </c>
      <c r="F39" s="37">
        <v>86199839</v>
      </c>
      <c r="G39" s="37">
        <v>86199839</v>
      </c>
      <c r="H39" s="37">
        <v>84385842</v>
      </c>
      <c r="I39" s="37">
        <v>232732831</v>
      </c>
      <c r="J39" s="37">
        <v>86199839</v>
      </c>
      <c r="K39" s="37">
        <v>177024756</v>
      </c>
      <c r="L39" s="37">
        <v>139828364</v>
      </c>
      <c r="M39" s="37">
        <v>14614117</v>
      </c>
      <c r="N39" s="37">
        <v>177024756</v>
      </c>
      <c r="O39" s="37">
        <v>147088527</v>
      </c>
      <c r="P39" s="37">
        <v>217759508</v>
      </c>
      <c r="Q39" s="37">
        <v>132245452</v>
      </c>
      <c r="R39" s="37">
        <v>147088527</v>
      </c>
      <c r="S39" s="37"/>
      <c r="T39" s="37"/>
      <c r="U39" s="37"/>
      <c r="V39" s="37"/>
      <c r="W39" s="37">
        <v>86199839</v>
      </c>
      <c r="X39" s="37">
        <v>86199839</v>
      </c>
      <c r="Y39" s="37"/>
      <c r="Z39" s="38"/>
      <c r="AA39" s="39">
        <v>86199839</v>
      </c>
    </row>
    <row r="40" spans="1:27" ht="12.75">
      <c r="A40" s="45" t="s">
        <v>60</v>
      </c>
      <c r="B40" s="46"/>
      <c r="C40" s="47">
        <v>86225049</v>
      </c>
      <c r="D40" s="47"/>
      <c r="E40" s="48">
        <v>34700347</v>
      </c>
      <c r="F40" s="49">
        <v>60767385</v>
      </c>
      <c r="G40" s="49">
        <v>84385842</v>
      </c>
      <c r="H40" s="49">
        <v>232732831</v>
      </c>
      <c r="I40" s="49">
        <v>177024756</v>
      </c>
      <c r="J40" s="49">
        <v>177024756</v>
      </c>
      <c r="K40" s="49">
        <v>139828364</v>
      </c>
      <c r="L40" s="49">
        <v>14614117</v>
      </c>
      <c r="M40" s="49">
        <v>147088527</v>
      </c>
      <c r="N40" s="49">
        <v>147088527</v>
      </c>
      <c r="O40" s="49">
        <v>217759508</v>
      </c>
      <c r="P40" s="49">
        <v>132245452</v>
      </c>
      <c r="Q40" s="49">
        <v>416212825</v>
      </c>
      <c r="R40" s="49">
        <v>416212825</v>
      </c>
      <c r="S40" s="49"/>
      <c r="T40" s="49"/>
      <c r="U40" s="49"/>
      <c r="V40" s="49"/>
      <c r="W40" s="49">
        <v>416212825</v>
      </c>
      <c r="X40" s="49">
        <v>609433799</v>
      </c>
      <c r="Y40" s="49">
        <v>-193220974</v>
      </c>
      <c r="Z40" s="50">
        <v>-31.7</v>
      </c>
      <c r="AA40" s="51">
        <v>60767385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167068329</v>
      </c>
      <c r="D6" s="21"/>
      <c r="E6" s="22">
        <v>210743244</v>
      </c>
      <c r="F6" s="23">
        <v>210743244</v>
      </c>
      <c r="G6" s="23">
        <v>20872291</v>
      </c>
      <c r="H6" s="23">
        <v>17211946</v>
      </c>
      <c r="I6" s="23">
        <v>28143746</v>
      </c>
      <c r="J6" s="23">
        <v>66227983</v>
      </c>
      <c r="K6" s="23">
        <v>17085546</v>
      </c>
      <c r="L6" s="23">
        <v>22371867</v>
      </c>
      <c r="M6" s="23">
        <v>15748377</v>
      </c>
      <c r="N6" s="23">
        <v>55205790</v>
      </c>
      <c r="O6" s="23">
        <v>15378392</v>
      </c>
      <c r="P6" s="23">
        <v>18397669</v>
      </c>
      <c r="Q6" s="23">
        <v>17195908</v>
      </c>
      <c r="R6" s="23">
        <v>50971969</v>
      </c>
      <c r="S6" s="23"/>
      <c r="T6" s="23"/>
      <c r="U6" s="23"/>
      <c r="V6" s="23"/>
      <c r="W6" s="23">
        <v>172405742</v>
      </c>
      <c r="X6" s="23">
        <v>158057433</v>
      </c>
      <c r="Y6" s="23">
        <v>14348309</v>
      </c>
      <c r="Z6" s="24">
        <v>9.08</v>
      </c>
      <c r="AA6" s="25">
        <v>210743244</v>
      </c>
    </row>
    <row r="7" spans="1:27" ht="12.75">
      <c r="A7" s="26" t="s">
        <v>34</v>
      </c>
      <c r="B7" s="20"/>
      <c r="C7" s="21">
        <v>846608529</v>
      </c>
      <c r="D7" s="21"/>
      <c r="E7" s="22">
        <v>953271576</v>
      </c>
      <c r="F7" s="23">
        <v>953271576</v>
      </c>
      <c r="G7" s="23">
        <v>72454465</v>
      </c>
      <c r="H7" s="23">
        <v>67634976</v>
      </c>
      <c r="I7" s="23">
        <v>55742659</v>
      </c>
      <c r="J7" s="23">
        <v>195832100</v>
      </c>
      <c r="K7" s="23">
        <v>79391789</v>
      </c>
      <c r="L7" s="23">
        <v>72315892</v>
      </c>
      <c r="M7" s="23">
        <v>53796667</v>
      </c>
      <c r="N7" s="23">
        <v>205504348</v>
      </c>
      <c r="O7" s="23">
        <v>74975860</v>
      </c>
      <c r="P7" s="23">
        <v>67247118</v>
      </c>
      <c r="Q7" s="23">
        <v>77401639</v>
      </c>
      <c r="R7" s="23">
        <v>219624617</v>
      </c>
      <c r="S7" s="23"/>
      <c r="T7" s="23"/>
      <c r="U7" s="23"/>
      <c r="V7" s="23"/>
      <c r="W7" s="23">
        <v>620961065</v>
      </c>
      <c r="X7" s="23">
        <v>714953682</v>
      </c>
      <c r="Y7" s="23">
        <v>-93992617</v>
      </c>
      <c r="Z7" s="24">
        <v>-13.15</v>
      </c>
      <c r="AA7" s="25">
        <v>953271576</v>
      </c>
    </row>
    <row r="8" spans="1:27" ht="12.75">
      <c r="A8" s="26" t="s">
        <v>35</v>
      </c>
      <c r="B8" s="20"/>
      <c r="C8" s="21">
        <v>23370441</v>
      </c>
      <c r="D8" s="21"/>
      <c r="E8" s="22">
        <v>68609556</v>
      </c>
      <c r="F8" s="23">
        <v>68609556</v>
      </c>
      <c r="G8" s="23">
        <v>18288407</v>
      </c>
      <c r="H8" s="23">
        <v>29665364</v>
      </c>
      <c r="I8" s="23">
        <v>28282637</v>
      </c>
      <c r="J8" s="23">
        <v>76236408</v>
      </c>
      <c r="K8" s="23">
        <v>26426637</v>
      </c>
      <c r="L8" s="23">
        <v>29133854</v>
      </c>
      <c r="M8" s="23">
        <v>30804364</v>
      </c>
      <c r="N8" s="23">
        <v>86364855</v>
      </c>
      <c r="O8" s="23">
        <v>15449916</v>
      </c>
      <c r="P8" s="23">
        <v>11040557</v>
      </c>
      <c r="Q8" s="23">
        <v>33956054</v>
      </c>
      <c r="R8" s="23">
        <v>60446527</v>
      </c>
      <c r="S8" s="23"/>
      <c r="T8" s="23"/>
      <c r="U8" s="23"/>
      <c r="V8" s="23"/>
      <c r="W8" s="23">
        <v>223047790</v>
      </c>
      <c r="X8" s="23">
        <v>51457167</v>
      </c>
      <c r="Y8" s="23">
        <v>171590623</v>
      </c>
      <c r="Z8" s="24">
        <v>333.46</v>
      </c>
      <c r="AA8" s="25">
        <v>68609556</v>
      </c>
    </row>
    <row r="9" spans="1:27" ht="12.75">
      <c r="A9" s="26" t="s">
        <v>36</v>
      </c>
      <c r="B9" s="20"/>
      <c r="C9" s="21">
        <v>231461048</v>
      </c>
      <c r="D9" s="21"/>
      <c r="E9" s="22">
        <v>217623000</v>
      </c>
      <c r="F9" s="23">
        <v>217623000</v>
      </c>
      <c r="G9" s="23">
        <v>85257635</v>
      </c>
      <c r="H9" s="23">
        <v>2267000</v>
      </c>
      <c r="I9" s="23">
        <v>7000000</v>
      </c>
      <c r="J9" s="23">
        <v>94524635</v>
      </c>
      <c r="K9" s="23"/>
      <c r="L9" s="23">
        <v>1581060</v>
      </c>
      <c r="M9" s="23">
        <v>76186834</v>
      </c>
      <c r="N9" s="23">
        <v>77767894</v>
      </c>
      <c r="O9" s="23"/>
      <c r="P9" s="23">
        <v>7771000</v>
      </c>
      <c r="Q9" s="23">
        <v>49857008</v>
      </c>
      <c r="R9" s="23">
        <v>57628008</v>
      </c>
      <c r="S9" s="23"/>
      <c r="T9" s="23"/>
      <c r="U9" s="23"/>
      <c r="V9" s="23"/>
      <c r="W9" s="23">
        <v>229920537</v>
      </c>
      <c r="X9" s="23">
        <v>163217250</v>
      </c>
      <c r="Y9" s="23">
        <v>66703287</v>
      </c>
      <c r="Z9" s="24">
        <v>40.87</v>
      </c>
      <c r="AA9" s="25">
        <v>217623000</v>
      </c>
    </row>
    <row r="10" spans="1:27" ht="12.75">
      <c r="A10" s="26" t="s">
        <v>37</v>
      </c>
      <c r="B10" s="20"/>
      <c r="C10" s="21">
        <v>68464476</v>
      </c>
      <c r="D10" s="21"/>
      <c r="E10" s="22">
        <v>77161000</v>
      </c>
      <c r="F10" s="23">
        <v>77161000</v>
      </c>
      <c r="G10" s="23">
        <v>27966630</v>
      </c>
      <c r="H10" s="23">
        <v>10321082</v>
      </c>
      <c r="I10" s="23">
        <v>1000000</v>
      </c>
      <c r="J10" s="23">
        <v>39287712</v>
      </c>
      <c r="K10" s="23"/>
      <c r="L10" s="23">
        <v>1000000</v>
      </c>
      <c r="M10" s="23">
        <v>21000000</v>
      </c>
      <c r="N10" s="23">
        <v>22000000</v>
      </c>
      <c r="O10" s="23"/>
      <c r="P10" s="23"/>
      <c r="Q10" s="23">
        <v>9161000</v>
      </c>
      <c r="R10" s="23">
        <v>9161000</v>
      </c>
      <c r="S10" s="23"/>
      <c r="T10" s="23"/>
      <c r="U10" s="23"/>
      <c r="V10" s="23"/>
      <c r="W10" s="23">
        <v>70448712</v>
      </c>
      <c r="X10" s="23">
        <v>57870000</v>
      </c>
      <c r="Y10" s="23">
        <v>12578712</v>
      </c>
      <c r="Z10" s="24">
        <v>21.74</v>
      </c>
      <c r="AA10" s="25">
        <v>77161000</v>
      </c>
    </row>
    <row r="11" spans="1:27" ht="12.75">
      <c r="A11" s="26" t="s">
        <v>38</v>
      </c>
      <c r="B11" s="20"/>
      <c r="C11" s="21">
        <v>42033914</v>
      </c>
      <c r="D11" s="21"/>
      <c r="E11" s="22">
        <v>22522680</v>
      </c>
      <c r="F11" s="23">
        <v>22522680</v>
      </c>
      <c r="G11" s="23">
        <v>78346</v>
      </c>
      <c r="H11" s="23">
        <v>185360</v>
      </c>
      <c r="I11" s="23">
        <v>153044</v>
      </c>
      <c r="J11" s="23">
        <v>416750</v>
      </c>
      <c r="K11" s="23">
        <v>75525</v>
      </c>
      <c r="L11" s="23">
        <v>8390</v>
      </c>
      <c r="M11" s="23">
        <v>167483</v>
      </c>
      <c r="N11" s="23">
        <v>251398</v>
      </c>
      <c r="O11" s="23">
        <v>67762</v>
      </c>
      <c r="P11" s="23">
        <v>49281</v>
      </c>
      <c r="Q11" s="23">
        <v>3982120</v>
      </c>
      <c r="R11" s="23">
        <v>4099163</v>
      </c>
      <c r="S11" s="23"/>
      <c r="T11" s="23"/>
      <c r="U11" s="23"/>
      <c r="V11" s="23"/>
      <c r="W11" s="23">
        <v>4767311</v>
      </c>
      <c r="X11" s="23">
        <v>16892010</v>
      </c>
      <c r="Y11" s="23">
        <v>-12124699</v>
      </c>
      <c r="Z11" s="24">
        <v>-71.78</v>
      </c>
      <c r="AA11" s="25">
        <v>22522680</v>
      </c>
    </row>
    <row r="12" spans="1:27" ht="12.75">
      <c r="A12" s="26" t="s">
        <v>39</v>
      </c>
      <c r="B12" s="20"/>
      <c r="C12" s="21">
        <v>52409</v>
      </c>
      <c r="D12" s="21"/>
      <c r="E12" s="22">
        <v>51828</v>
      </c>
      <c r="F12" s="23">
        <v>51828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>
        <v>38871</v>
      </c>
      <c r="Y12" s="23">
        <v>-38871</v>
      </c>
      <c r="Z12" s="24">
        <v>-100</v>
      </c>
      <c r="AA12" s="25">
        <v>51828</v>
      </c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-1235151915</v>
      </c>
      <c r="D14" s="21"/>
      <c r="E14" s="22">
        <v>-690433812</v>
      </c>
      <c r="F14" s="23">
        <v>-690433812</v>
      </c>
      <c r="G14" s="23">
        <v>-224358188</v>
      </c>
      <c r="H14" s="23">
        <v>-105189793</v>
      </c>
      <c r="I14" s="23">
        <v>-131321905</v>
      </c>
      <c r="J14" s="23">
        <v>-460869886</v>
      </c>
      <c r="K14" s="23">
        <v>-118861005</v>
      </c>
      <c r="L14" s="23">
        <v>-125685893</v>
      </c>
      <c r="M14" s="23">
        <v>-172363434</v>
      </c>
      <c r="N14" s="23">
        <v>-416910332</v>
      </c>
      <c r="O14" s="23">
        <v>-74694840</v>
      </c>
      <c r="P14" s="23">
        <v>-106885455</v>
      </c>
      <c r="Q14" s="23">
        <v>-178828266</v>
      </c>
      <c r="R14" s="23">
        <v>-360408561</v>
      </c>
      <c r="S14" s="23"/>
      <c r="T14" s="23"/>
      <c r="U14" s="23"/>
      <c r="V14" s="23"/>
      <c r="W14" s="23">
        <v>-1238188779</v>
      </c>
      <c r="X14" s="23">
        <v>-517825359</v>
      </c>
      <c r="Y14" s="23">
        <v>-720363420</v>
      </c>
      <c r="Z14" s="24">
        <v>139.11</v>
      </c>
      <c r="AA14" s="25">
        <v>-690433812</v>
      </c>
    </row>
    <row r="15" spans="1:27" ht="12.75">
      <c r="A15" s="26" t="s">
        <v>42</v>
      </c>
      <c r="B15" s="20"/>
      <c r="C15" s="21">
        <v>-30283897</v>
      </c>
      <c r="D15" s="21"/>
      <c r="E15" s="22">
        <v>-479130816</v>
      </c>
      <c r="F15" s="23">
        <v>-479130816</v>
      </c>
      <c r="G15" s="23">
        <v>-867616</v>
      </c>
      <c r="H15" s="23">
        <v>-1811790</v>
      </c>
      <c r="I15" s="23">
        <v>-2628605</v>
      </c>
      <c r="J15" s="23">
        <v>-5308011</v>
      </c>
      <c r="K15" s="23">
        <v>-254819</v>
      </c>
      <c r="L15" s="23"/>
      <c r="M15" s="23">
        <v>-3268808</v>
      </c>
      <c r="N15" s="23">
        <v>-3523627</v>
      </c>
      <c r="O15" s="23">
        <v>-39945825</v>
      </c>
      <c r="P15" s="23">
        <v>-533221</v>
      </c>
      <c r="Q15" s="23">
        <v>-386014</v>
      </c>
      <c r="R15" s="23">
        <v>-40865060</v>
      </c>
      <c r="S15" s="23"/>
      <c r="T15" s="23"/>
      <c r="U15" s="23"/>
      <c r="V15" s="23"/>
      <c r="W15" s="23">
        <v>-49696698</v>
      </c>
      <c r="X15" s="23">
        <v>-359348112</v>
      </c>
      <c r="Y15" s="23">
        <v>309651414</v>
      </c>
      <c r="Z15" s="24">
        <v>-86.17</v>
      </c>
      <c r="AA15" s="25">
        <v>-479130816</v>
      </c>
    </row>
    <row r="16" spans="1:27" ht="12.75">
      <c r="A16" s="26" t="s">
        <v>43</v>
      </c>
      <c r="B16" s="20"/>
      <c r="C16" s="21"/>
      <c r="D16" s="21"/>
      <c r="E16" s="22">
        <v>-187847028</v>
      </c>
      <c r="F16" s="23">
        <v>-187847028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-140885271</v>
      </c>
      <c r="Y16" s="23">
        <v>140885271</v>
      </c>
      <c r="Z16" s="24">
        <v>-100</v>
      </c>
      <c r="AA16" s="25">
        <v>-187847028</v>
      </c>
    </row>
    <row r="17" spans="1:27" ht="12.75">
      <c r="A17" s="27" t="s">
        <v>44</v>
      </c>
      <c r="B17" s="28"/>
      <c r="C17" s="29">
        <f aca="true" t="shared" si="0" ref="C17:Y17">SUM(C6:C16)</f>
        <v>113623334</v>
      </c>
      <c r="D17" s="29">
        <f>SUM(D6:D16)</f>
        <v>0</v>
      </c>
      <c r="E17" s="30">
        <f t="shared" si="0"/>
        <v>192571228</v>
      </c>
      <c r="F17" s="31">
        <f t="shared" si="0"/>
        <v>192571228</v>
      </c>
      <c r="G17" s="31">
        <f t="shared" si="0"/>
        <v>-308030</v>
      </c>
      <c r="H17" s="31">
        <f t="shared" si="0"/>
        <v>20284145</v>
      </c>
      <c r="I17" s="31">
        <f t="shared" si="0"/>
        <v>-13628424</v>
      </c>
      <c r="J17" s="31">
        <f t="shared" si="0"/>
        <v>6347691</v>
      </c>
      <c r="K17" s="31">
        <f t="shared" si="0"/>
        <v>3863673</v>
      </c>
      <c r="L17" s="31">
        <f t="shared" si="0"/>
        <v>725170</v>
      </c>
      <c r="M17" s="31">
        <f t="shared" si="0"/>
        <v>22071483</v>
      </c>
      <c r="N17" s="31">
        <f t="shared" si="0"/>
        <v>26660326</v>
      </c>
      <c r="O17" s="31">
        <f t="shared" si="0"/>
        <v>-8768735</v>
      </c>
      <c r="P17" s="31">
        <f t="shared" si="0"/>
        <v>-2913051</v>
      </c>
      <c r="Q17" s="31">
        <f t="shared" si="0"/>
        <v>12339449</v>
      </c>
      <c r="R17" s="31">
        <f t="shared" si="0"/>
        <v>657663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33665680</v>
      </c>
      <c r="X17" s="31">
        <f t="shared" si="0"/>
        <v>144427671</v>
      </c>
      <c r="Y17" s="31">
        <f t="shared" si="0"/>
        <v>-110761991</v>
      </c>
      <c r="Z17" s="32">
        <f>+IF(X17&lt;&gt;0,+(Y17/X17)*100,0)</f>
        <v>-76.6902839553509</v>
      </c>
      <c r="AA17" s="33">
        <f>SUM(AA6:AA16)</f>
        <v>192571228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16334733</v>
      </c>
      <c r="D21" s="21"/>
      <c r="E21" s="22">
        <v>9999996</v>
      </c>
      <c r="F21" s="23">
        <v>9999996</v>
      </c>
      <c r="G21" s="40">
        <v>880918</v>
      </c>
      <c r="H21" s="40">
        <v>1905651</v>
      </c>
      <c r="I21" s="40">
        <v>508693</v>
      </c>
      <c r="J21" s="23">
        <v>3295262</v>
      </c>
      <c r="K21" s="40"/>
      <c r="L21" s="40">
        <v>293421</v>
      </c>
      <c r="M21" s="23">
        <v>484912</v>
      </c>
      <c r="N21" s="40">
        <v>778333</v>
      </c>
      <c r="O21" s="40">
        <v>2442955</v>
      </c>
      <c r="P21" s="40">
        <v>988076</v>
      </c>
      <c r="Q21" s="23">
        <v>370395</v>
      </c>
      <c r="R21" s="40">
        <v>3801426</v>
      </c>
      <c r="S21" s="40"/>
      <c r="T21" s="23"/>
      <c r="U21" s="40"/>
      <c r="V21" s="40"/>
      <c r="W21" s="40">
        <v>7875021</v>
      </c>
      <c r="X21" s="23">
        <v>7499997</v>
      </c>
      <c r="Y21" s="40">
        <v>375024</v>
      </c>
      <c r="Z21" s="41">
        <v>5</v>
      </c>
      <c r="AA21" s="42">
        <v>9999996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-38210077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-604364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-89761711</v>
      </c>
      <c r="D26" s="21"/>
      <c r="E26" s="22">
        <v>-100894000</v>
      </c>
      <c r="F26" s="23">
        <v>-100894000</v>
      </c>
      <c r="G26" s="23"/>
      <c r="H26" s="23">
        <v>-2462342</v>
      </c>
      <c r="I26" s="23">
        <v>-5064863</v>
      </c>
      <c r="J26" s="23">
        <v>-7527205</v>
      </c>
      <c r="K26" s="23">
        <v>-2075677</v>
      </c>
      <c r="L26" s="23">
        <v>-9284076</v>
      </c>
      <c r="M26" s="23">
        <v>-8857517</v>
      </c>
      <c r="N26" s="23">
        <v>-20217270</v>
      </c>
      <c r="O26" s="23">
        <v>-2565000</v>
      </c>
      <c r="P26" s="23">
        <v>-8180001</v>
      </c>
      <c r="Q26" s="23">
        <v>-1469979</v>
      </c>
      <c r="R26" s="23">
        <v>-12214980</v>
      </c>
      <c r="S26" s="23"/>
      <c r="T26" s="23"/>
      <c r="U26" s="23"/>
      <c r="V26" s="23"/>
      <c r="W26" s="23">
        <v>-39959455</v>
      </c>
      <c r="X26" s="23">
        <v>-75670821</v>
      </c>
      <c r="Y26" s="23">
        <v>35711366</v>
      </c>
      <c r="Z26" s="24">
        <v>-47.19</v>
      </c>
      <c r="AA26" s="25">
        <v>-100894000</v>
      </c>
    </row>
    <row r="27" spans="1:27" ht="12.75">
      <c r="A27" s="27" t="s">
        <v>51</v>
      </c>
      <c r="B27" s="28"/>
      <c r="C27" s="29">
        <f aca="true" t="shared" si="1" ref="C27:Y27">SUM(C21:C26)</f>
        <v>-112241419</v>
      </c>
      <c r="D27" s="29">
        <f>SUM(D21:D26)</f>
        <v>0</v>
      </c>
      <c r="E27" s="30">
        <f t="shared" si="1"/>
        <v>-90894004</v>
      </c>
      <c r="F27" s="31">
        <f t="shared" si="1"/>
        <v>-90894004</v>
      </c>
      <c r="G27" s="31">
        <f t="shared" si="1"/>
        <v>880918</v>
      </c>
      <c r="H27" s="31">
        <f t="shared" si="1"/>
        <v>-556691</v>
      </c>
      <c r="I27" s="31">
        <f t="shared" si="1"/>
        <v>-4556170</v>
      </c>
      <c r="J27" s="31">
        <f t="shared" si="1"/>
        <v>-4231943</v>
      </c>
      <c r="K27" s="31">
        <f t="shared" si="1"/>
        <v>-2075677</v>
      </c>
      <c r="L27" s="31">
        <f t="shared" si="1"/>
        <v>-8990655</v>
      </c>
      <c r="M27" s="31">
        <f t="shared" si="1"/>
        <v>-8372605</v>
      </c>
      <c r="N27" s="31">
        <f t="shared" si="1"/>
        <v>-19438937</v>
      </c>
      <c r="O27" s="31">
        <f t="shared" si="1"/>
        <v>-122045</v>
      </c>
      <c r="P27" s="31">
        <f t="shared" si="1"/>
        <v>-7191925</v>
      </c>
      <c r="Q27" s="31">
        <f t="shared" si="1"/>
        <v>-1099584</v>
      </c>
      <c r="R27" s="31">
        <f t="shared" si="1"/>
        <v>-8413554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-32084434</v>
      </c>
      <c r="X27" s="31">
        <f t="shared" si="1"/>
        <v>-68170824</v>
      </c>
      <c r="Y27" s="31">
        <f t="shared" si="1"/>
        <v>36086390</v>
      </c>
      <c r="Z27" s="32">
        <f>+IF(X27&lt;&gt;0,+(Y27/X27)*100,0)</f>
        <v>-52.93524103507976</v>
      </c>
      <c r="AA27" s="33">
        <f>SUM(AA21:AA26)</f>
        <v>-90894004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859884</v>
      </c>
      <c r="F33" s="23">
        <v>859884</v>
      </c>
      <c r="G33" s="23">
        <v>59000</v>
      </c>
      <c r="H33" s="40">
        <v>30916</v>
      </c>
      <c r="I33" s="40">
        <v>-46523</v>
      </c>
      <c r="J33" s="40">
        <v>43393</v>
      </c>
      <c r="K33" s="23">
        <v>72534</v>
      </c>
      <c r="L33" s="23">
        <v>31268</v>
      </c>
      <c r="M33" s="23">
        <v>41455</v>
      </c>
      <c r="N33" s="23">
        <v>145257</v>
      </c>
      <c r="O33" s="40">
        <v>200000</v>
      </c>
      <c r="P33" s="40">
        <v>22472</v>
      </c>
      <c r="Q33" s="40">
        <v>98269</v>
      </c>
      <c r="R33" s="23">
        <v>320741</v>
      </c>
      <c r="S33" s="23"/>
      <c r="T33" s="23"/>
      <c r="U33" s="23"/>
      <c r="V33" s="40"/>
      <c r="W33" s="40">
        <v>509391</v>
      </c>
      <c r="X33" s="40">
        <v>644913</v>
      </c>
      <c r="Y33" s="23">
        <v>-135522</v>
      </c>
      <c r="Z33" s="24">
        <v>-21.01</v>
      </c>
      <c r="AA33" s="25">
        <v>859884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-4781644</v>
      </c>
      <c r="D35" s="21"/>
      <c r="E35" s="22">
        <v>-2225290</v>
      </c>
      <c r="F35" s="23">
        <v>-2225290</v>
      </c>
      <c r="G35" s="23"/>
      <c r="H35" s="23"/>
      <c r="I35" s="23">
        <v>-1112644</v>
      </c>
      <c r="J35" s="23">
        <v>-1112644</v>
      </c>
      <c r="K35" s="23"/>
      <c r="L35" s="23"/>
      <c r="M35" s="23"/>
      <c r="N35" s="23"/>
      <c r="O35" s="23"/>
      <c r="P35" s="23"/>
      <c r="Q35" s="23">
        <v>-726630</v>
      </c>
      <c r="R35" s="23">
        <v>-726630</v>
      </c>
      <c r="S35" s="23"/>
      <c r="T35" s="23"/>
      <c r="U35" s="23"/>
      <c r="V35" s="23"/>
      <c r="W35" s="23">
        <v>-1839274</v>
      </c>
      <c r="X35" s="23">
        <v>-2225290</v>
      </c>
      <c r="Y35" s="23">
        <v>386016</v>
      </c>
      <c r="Z35" s="24">
        <v>-17.35</v>
      </c>
      <c r="AA35" s="25">
        <v>-2225290</v>
      </c>
    </row>
    <row r="36" spans="1:27" ht="12.75">
      <c r="A36" s="27" t="s">
        <v>57</v>
      </c>
      <c r="B36" s="28"/>
      <c r="C36" s="29">
        <f aca="true" t="shared" si="2" ref="C36:Y36">SUM(C31:C35)</f>
        <v>-4781644</v>
      </c>
      <c r="D36" s="29">
        <f>SUM(D31:D35)</f>
        <v>0</v>
      </c>
      <c r="E36" s="30">
        <f t="shared" si="2"/>
        <v>-1365406</v>
      </c>
      <c r="F36" s="31">
        <f t="shared" si="2"/>
        <v>-1365406</v>
      </c>
      <c r="G36" s="31">
        <f t="shared" si="2"/>
        <v>59000</v>
      </c>
      <c r="H36" s="31">
        <f t="shared" si="2"/>
        <v>30916</v>
      </c>
      <c r="I36" s="31">
        <f t="shared" si="2"/>
        <v>-1159167</v>
      </c>
      <c r="J36" s="31">
        <f t="shared" si="2"/>
        <v>-1069251</v>
      </c>
      <c r="K36" s="31">
        <f t="shared" si="2"/>
        <v>72534</v>
      </c>
      <c r="L36" s="31">
        <f t="shared" si="2"/>
        <v>31268</v>
      </c>
      <c r="M36" s="31">
        <f t="shared" si="2"/>
        <v>41455</v>
      </c>
      <c r="N36" s="31">
        <f t="shared" si="2"/>
        <v>145257</v>
      </c>
      <c r="O36" s="31">
        <f t="shared" si="2"/>
        <v>200000</v>
      </c>
      <c r="P36" s="31">
        <f t="shared" si="2"/>
        <v>22472</v>
      </c>
      <c r="Q36" s="31">
        <f t="shared" si="2"/>
        <v>-628361</v>
      </c>
      <c r="R36" s="31">
        <f t="shared" si="2"/>
        <v>-405889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-1329883</v>
      </c>
      <c r="X36" s="31">
        <f t="shared" si="2"/>
        <v>-1580377</v>
      </c>
      <c r="Y36" s="31">
        <f t="shared" si="2"/>
        <v>250494</v>
      </c>
      <c r="Z36" s="32">
        <f>+IF(X36&lt;&gt;0,+(Y36/X36)*100,0)</f>
        <v>-15.850268638432475</v>
      </c>
      <c r="AA36" s="33">
        <f>SUM(AA31:AA35)</f>
        <v>-1365406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-3399729</v>
      </c>
      <c r="D38" s="35">
        <f>+D17+D27+D36</f>
        <v>0</v>
      </c>
      <c r="E38" s="36">
        <f t="shared" si="3"/>
        <v>100311818</v>
      </c>
      <c r="F38" s="37">
        <f t="shared" si="3"/>
        <v>100311818</v>
      </c>
      <c r="G38" s="37">
        <f t="shared" si="3"/>
        <v>631888</v>
      </c>
      <c r="H38" s="37">
        <f t="shared" si="3"/>
        <v>19758370</v>
      </c>
      <c r="I38" s="37">
        <f t="shared" si="3"/>
        <v>-19343761</v>
      </c>
      <c r="J38" s="37">
        <f t="shared" si="3"/>
        <v>1046497</v>
      </c>
      <c r="K38" s="37">
        <f t="shared" si="3"/>
        <v>1860530</v>
      </c>
      <c r="L38" s="37">
        <f t="shared" si="3"/>
        <v>-8234217</v>
      </c>
      <c r="M38" s="37">
        <f t="shared" si="3"/>
        <v>13740333</v>
      </c>
      <c r="N38" s="37">
        <f t="shared" si="3"/>
        <v>7366646</v>
      </c>
      <c r="O38" s="37">
        <f t="shared" si="3"/>
        <v>-8690780</v>
      </c>
      <c r="P38" s="37">
        <f t="shared" si="3"/>
        <v>-10082504</v>
      </c>
      <c r="Q38" s="37">
        <f t="shared" si="3"/>
        <v>10611504</v>
      </c>
      <c r="R38" s="37">
        <f t="shared" si="3"/>
        <v>-8161780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251363</v>
      </c>
      <c r="X38" s="37">
        <f t="shared" si="3"/>
        <v>74676470</v>
      </c>
      <c r="Y38" s="37">
        <f t="shared" si="3"/>
        <v>-74425107</v>
      </c>
      <c r="Z38" s="38">
        <f>+IF(X38&lt;&gt;0,+(Y38/X38)*100,0)</f>
        <v>-99.66339731912876</v>
      </c>
      <c r="AA38" s="39">
        <f>+AA17+AA27+AA36</f>
        <v>100311818</v>
      </c>
    </row>
    <row r="39" spans="1:27" ht="12.75">
      <c r="A39" s="26" t="s">
        <v>59</v>
      </c>
      <c r="B39" s="20"/>
      <c r="C39" s="35">
        <v>18389956</v>
      </c>
      <c r="D39" s="35"/>
      <c r="E39" s="36">
        <v>38021274</v>
      </c>
      <c r="F39" s="37">
        <v>38021274</v>
      </c>
      <c r="G39" s="37">
        <v>14990227</v>
      </c>
      <c r="H39" s="37">
        <v>15622115</v>
      </c>
      <c r="I39" s="37">
        <v>35380485</v>
      </c>
      <c r="J39" s="37">
        <v>14990227</v>
      </c>
      <c r="K39" s="37">
        <v>16036724</v>
      </c>
      <c r="L39" s="37">
        <v>17897254</v>
      </c>
      <c r="M39" s="37">
        <v>9663037</v>
      </c>
      <c r="N39" s="37">
        <v>16036724</v>
      </c>
      <c r="O39" s="37">
        <v>23403370</v>
      </c>
      <c r="P39" s="37">
        <v>14712590</v>
      </c>
      <c r="Q39" s="37">
        <v>4630086</v>
      </c>
      <c r="R39" s="37">
        <v>23403370</v>
      </c>
      <c r="S39" s="37"/>
      <c r="T39" s="37"/>
      <c r="U39" s="37"/>
      <c r="V39" s="37"/>
      <c r="W39" s="37">
        <v>14990227</v>
      </c>
      <c r="X39" s="37">
        <v>38021274</v>
      </c>
      <c r="Y39" s="37">
        <v>-23031047</v>
      </c>
      <c r="Z39" s="38">
        <v>-60.57</v>
      </c>
      <c r="AA39" s="39">
        <v>38021274</v>
      </c>
    </row>
    <row r="40" spans="1:27" ht="12.75">
      <c r="A40" s="45" t="s">
        <v>60</v>
      </c>
      <c r="B40" s="46"/>
      <c r="C40" s="47">
        <v>14990227</v>
      </c>
      <c r="D40" s="47"/>
      <c r="E40" s="48">
        <v>138333094</v>
      </c>
      <c r="F40" s="49">
        <v>138333094</v>
      </c>
      <c r="G40" s="49">
        <v>15622115</v>
      </c>
      <c r="H40" s="49">
        <v>35380485</v>
      </c>
      <c r="I40" s="49">
        <v>16036724</v>
      </c>
      <c r="J40" s="49">
        <v>16036724</v>
      </c>
      <c r="K40" s="49">
        <v>17897254</v>
      </c>
      <c r="L40" s="49">
        <v>9663037</v>
      </c>
      <c r="M40" s="49">
        <v>23403370</v>
      </c>
      <c r="N40" s="49">
        <v>23403370</v>
      </c>
      <c r="O40" s="49">
        <v>14712590</v>
      </c>
      <c r="P40" s="49">
        <v>4630086</v>
      </c>
      <c r="Q40" s="49">
        <v>15241590</v>
      </c>
      <c r="R40" s="49">
        <v>15241590</v>
      </c>
      <c r="S40" s="49"/>
      <c r="T40" s="49"/>
      <c r="U40" s="49"/>
      <c r="V40" s="49"/>
      <c r="W40" s="49">
        <v>15241590</v>
      </c>
      <c r="X40" s="49">
        <v>112697746</v>
      </c>
      <c r="Y40" s="49">
        <v>-97456156</v>
      </c>
      <c r="Z40" s="50">
        <v>-86.48</v>
      </c>
      <c r="AA40" s="51">
        <v>138333094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82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319538900</v>
      </c>
      <c r="F6" s="23">
        <v>319538900</v>
      </c>
      <c r="G6" s="23">
        <v>23346419</v>
      </c>
      <c r="H6" s="23">
        <v>21277920</v>
      </c>
      <c r="I6" s="23">
        <v>23619313</v>
      </c>
      <c r="J6" s="23">
        <v>68243652</v>
      </c>
      <c r="K6" s="23">
        <v>22548028</v>
      </c>
      <c r="L6" s="23">
        <v>25947845</v>
      </c>
      <c r="M6" s="23">
        <v>35858669</v>
      </c>
      <c r="N6" s="23">
        <v>84354542</v>
      </c>
      <c r="O6" s="23">
        <v>34436386</v>
      </c>
      <c r="P6" s="23">
        <v>25596931</v>
      </c>
      <c r="Q6" s="23">
        <v>34322361</v>
      </c>
      <c r="R6" s="23">
        <v>94355678</v>
      </c>
      <c r="S6" s="23"/>
      <c r="T6" s="23"/>
      <c r="U6" s="23"/>
      <c r="V6" s="23"/>
      <c r="W6" s="23">
        <v>246953872</v>
      </c>
      <c r="X6" s="23">
        <v>222482355</v>
      </c>
      <c r="Y6" s="23">
        <v>24471517</v>
      </c>
      <c r="Z6" s="24">
        <v>11</v>
      </c>
      <c r="AA6" s="25">
        <v>319538900</v>
      </c>
    </row>
    <row r="7" spans="1:27" ht="12.75">
      <c r="A7" s="26" t="s">
        <v>34</v>
      </c>
      <c r="B7" s="20"/>
      <c r="C7" s="21"/>
      <c r="D7" s="21"/>
      <c r="E7" s="22">
        <v>1497148861</v>
      </c>
      <c r="F7" s="23">
        <v>1497148861</v>
      </c>
      <c r="G7" s="23">
        <v>81343010</v>
      </c>
      <c r="H7" s="23">
        <v>91709141</v>
      </c>
      <c r="I7" s="23">
        <v>92699857</v>
      </c>
      <c r="J7" s="23">
        <v>265752008</v>
      </c>
      <c r="K7" s="23">
        <v>94746502</v>
      </c>
      <c r="L7" s="23">
        <v>83326529</v>
      </c>
      <c r="M7" s="23">
        <v>92105371</v>
      </c>
      <c r="N7" s="23">
        <v>270178402</v>
      </c>
      <c r="O7" s="23">
        <v>110594570</v>
      </c>
      <c r="P7" s="23">
        <v>84425144</v>
      </c>
      <c r="Q7" s="23">
        <v>106202193</v>
      </c>
      <c r="R7" s="23">
        <v>301221907</v>
      </c>
      <c r="S7" s="23"/>
      <c r="T7" s="23"/>
      <c r="U7" s="23"/>
      <c r="V7" s="23"/>
      <c r="W7" s="23">
        <v>837152317</v>
      </c>
      <c r="X7" s="23">
        <v>1025319642</v>
      </c>
      <c r="Y7" s="23">
        <v>-188167325</v>
      </c>
      <c r="Z7" s="24">
        <v>-18.35</v>
      </c>
      <c r="AA7" s="25">
        <v>1497148861</v>
      </c>
    </row>
    <row r="8" spans="1:27" ht="12.75">
      <c r="A8" s="26" t="s">
        <v>35</v>
      </c>
      <c r="B8" s="20"/>
      <c r="C8" s="21"/>
      <c r="D8" s="21"/>
      <c r="E8" s="22">
        <v>64362358</v>
      </c>
      <c r="F8" s="23">
        <v>64362358</v>
      </c>
      <c r="G8" s="23">
        <v>76212193</v>
      </c>
      <c r="H8" s="23">
        <v>3562862</v>
      </c>
      <c r="I8" s="23">
        <v>69818439</v>
      </c>
      <c r="J8" s="23">
        <v>149593494</v>
      </c>
      <c r="K8" s="23">
        <v>93529154</v>
      </c>
      <c r="L8" s="23">
        <v>57099552</v>
      </c>
      <c r="M8" s="23">
        <v>161999178</v>
      </c>
      <c r="N8" s="23">
        <v>312627884</v>
      </c>
      <c r="O8" s="23">
        <v>148382564</v>
      </c>
      <c r="P8" s="23">
        <v>55097270</v>
      </c>
      <c r="Q8" s="23">
        <v>39182850</v>
      </c>
      <c r="R8" s="23">
        <v>242662684</v>
      </c>
      <c r="S8" s="23"/>
      <c r="T8" s="23"/>
      <c r="U8" s="23"/>
      <c r="V8" s="23"/>
      <c r="W8" s="23">
        <v>704884062</v>
      </c>
      <c r="X8" s="23">
        <v>65940949</v>
      </c>
      <c r="Y8" s="23">
        <v>638943113</v>
      </c>
      <c r="Z8" s="24">
        <v>968.96</v>
      </c>
      <c r="AA8" s="25">
        <v>64362358</v>
      </c>
    </row>
    <row r="9" spans="1:27" ht="12.75">
      <c r="A9" s="26" t="s">
        <v>36</v>
      </c>
      <c r="B9" s="20"/>
      <c r="C9" s="21"/>
      <c r="D9" s="21"/>
      <c r="E9" s="22">
        <v>292686152</v>
      </c>
      <c r="F9" s="23">
        <v>292686152</v>
      </c>
      <c r="G9" s="23">
        <v>106870792</v>
      </c>
      <c r="H9" s="23">
        <v>271680</v>
      </c>
      <c r="I9" s="23">
        <v>2034000</v>
      </c>
      <c r="J9" s="23">
        <v>109176472</v>
      </c>
      <c r="K9" s="23"/>
      <c r="L9" s="23"/>
      <c r="M9" s="23">
        <v>71331000</v>
      </c>
      <c r="N9" s="23">
        <v>71331000</v>
      </c>
      <c r="O9" s="23">
        <v>8742503</v>
      </c>
      <c r="P9" s="23">
        <v>526013</v>
      </c>
      <c r="Q9" s="23">
        <v>75082000</v>
      </c>
      <c r="R9" s="23">
        <v>84350516</v>
      </c>
      <c r="S9" s="23"/>
      <c r="T9" s="23"/>
      <c r="U9" s="23"/>
      <c r="V9" s="23"/>
      <c r="W9" s="23">
        <v>264857988</v>
      </c>
      <c r="X9" s="23">
        <v>201233139</v>
      </c>
      <c r="Y9" s="23">
        <v>63624849</v>
      </c>
      <c r="Z9" s="24">
        <v>31.62</v>
      </c>
      <c r="AA9" s="25">
        <v>292686152</v>
      </c>
    </row>
    <row r="10" spans="1:27" ht="12.75">
      <c r="A10" s="26" t="s">
        <v>37</v>
      </c>
      <c r="B10" s="20"/>
      <c r="C10" s="21"/>
      <c r="D10" s="21"/>
      <c r="E10" s="22">
        <v>185592849</v>
      </c>
      <c r="F10" s="23">
        <v>185592849</v>
      </c>
      <c r="G10" s="23"/>
      <c r="H10" s="23"/>
      <c r="I10" s="23"/>
      <c r="J10" s="23"/>
      <c r="K10" s="23">
        <v>6368000</v>
      </c>
      <c r="L10" s="23"/>
      <c r="M10" s="23">
        <v>11000000</v>
      </c>
      <c r="N10" s="23">
        <v>17368000</v>
      </c>
      <c r="O10" s="23"/>
      <c r="P10" s="23"/>
      <c r="Q10" s="23">
        <v>58436298</v>
      </c>
      <c r="R10" s="23">
        <v>58436298</v>
      </c>
      <c r="S10" s="23"/>
      <c r="T10" s="23"/>
      <c r="U10" s="23"/>
      <c r="V10" s="23"/>
      <c r="W10" s="23">
        <v>75804298</v>
      </c>
      <c r="X10" s="23">
        <v>164369232</v>
      </c>
      <c r="Y10" s="23">
        <v>-88564934</v>
      </c>
      <c r="Z10" s="24">
        <v>-53.88</v>
      </c>
      <c r="AA10" s="25">
        <v>185592849</v>
      </c>
    </row>
    <row r="11" spans="1:27" ht="12.75">
      <c r="A11" s="26" t="s">
        <v>38</v>
      </c>
      <c r="B11" s="20"/>
      <c r="C11" s="21"/>
      <c r="D11" s="21"/>
      <c r="E11" s="22">
        <v>74329178</v>
      </c>
      <c r="F11" s="23">
        <v>74329178</v>
      </c>
      <c r="G11" s="23">
        <v>5598595</v>
      </c>
      <c r="H11" s="23">
        <v>10584917</v>
      </c>
      <c r="I11" s="23">
        <v>11083587</v>
      </c>
      <c r="J11" s="23">
        <v>27267099</v>
      </c>
      <c r="K11" s="23">
        <v>11177193</v>
      </c>
      <c r="L11" s="23">
        <v>11447602</v>
      </c>
      <c r="M11" s="23">
        <v>11506854</v>
      </c>
      <c r="N11" s="23">
        <v>34131649</v>
      </c>
      <c r="O11" s="23">
        <v>11906639</v>
      </c>
      <c r="P11" s="23">
        <v>11679261</v>
      </c>
      <c r="Q11" s="23">
        <v>11639887</v>
      </c>
      <c r="R11" s="23">
        <v>35225787</v>
      </c>
      <c r="S11" s="23"/>
      <c r="T11" s="23"/>
      <c r="U11" s="23"/>
      <c r="V11" s="23"/>
      <c r="W11" s="23">
        <v>96624535</v>
      </c>
      <c r="X11" s="23">
        <v>50668087</v>
      </c>
      <c r="Y11" s="23">
        <v>45956448</v>
      </c>
      <c r="Z11" s="24">
        <v>90.7</v>
      </c>
      <c r="AA11" s="25">
        <v>74329178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/>
      <c r="D14" s="21"/>
      <c r="E14" s="22">
        <v>-2121346347</v>
      </c>
      <c r="F14" s="23">
        <v>-2194064552</v>
      </c>
      <c r="G14" s="23">
        <v>-272883634</v>
      </c>
      <c r="H14" s="23">
        <v>-133505799</v>
      </c>
      <c r="I14" s="23">
        <v>-201653461</v>
      </c>
      <c r="J14" s="23">
        <v>-608042894</v>
      </c>
      <c r="K14" s="23">
        <v>-211412133</v>
      </c>
      <c r="L14" s="23">
        <v>-177829830</v>
      </c>
      <c r="M14" s="23">
        <v>-365891834</v>
      </c>
      <c r="N14" s="23">
        <v>-755133797</v>
      </c>
      <c r="O14" s="23">
        <v>-297506095</v>
      </c>
      <c r="P14" s="23">
        <v>-174243225</v>
      </c>
      <c r="Q14" s="23">
        <v>-309630351</v>
      </c>
      <c r="R14" s="23">
        <v>-781379671</v>
      </c>
      <c r="S14" s="23"/>
      <c r="T14" s="23"/>
      <c r="U14" s="23"/>
      <c r="V14" s="23"/>
      <c r="W14" s="23">
        <v>-2144556362</v>
      </c>
      <c r="X14" s="23">
        <v>-1613471897</v>
      </c>
      <c r="Y14" s="23">
        <v>-531084465</v>
      </c>
      <c r="Z14" s="24">
        <v>32.92</v>
      </c>
      <c r="AA14" s="25">
        <v>-2194064552</v>
      </c>
    </row>
    <row r="15" spans="1:27" ht="12.75">
      <c r="A15" s="26" t="s">
        <v>42</v>
      </c>
      <c r="B15" s="20"/>
      <c r="C15" s="21"/>
      <c r="D15" s="21"/>
      <c r="E15" s="22">
        <v>-72718205</v>
      </c>
      <c r="F15" s="23"/>
      <c r="G15" s="23">
        <v>-5573062</v>
      </c>
      <c r="H15" s="23">
        <v>-631632</v>
      </c>
      <c r="I15" s="23">
        <v>-1543525</v>
      </c>
      <c r="J15" s="23">
        <v>-7748219</v>
      </c>
      <c r="K15" s="23">
        <v>-1167176</v>
      </c>
      <c r="L15" s="23">
        <v>-19609</v>
      </c>
      <c r="M15" s="23">
        <v>-4780257</v>
      </c>
      <c r="N15" s="23">
        <v>-5967042</v>
      </c>
      <c r="O15" s="23">
        <v>-1055845</v>
      </c>
      <c r="P15" s="23">
        <v>-1365032</v>
      </c>
      <c r="Q15" s="23">
        <v>-8295</v>
      </c>
      <c r="R15" s="23">
        <v>-2429172</v>
      </c>
      <c r="S15" s="23"/>
      <c r="T15" s="23"/>
      <c r="U15" s="23"/>
      <c r="V15" s="23"/>
      <c r="W15" s="23">
        <v>-16144433</v>
      </c>
      <c r="X15" s="23"/>
      <c r="Y15" s="23">
        <v>-16144433</v>
      </c>
      <c r="Z15" s="24"/>
      <c r="AA15" s="25"/>
    </row>
    <row r="16" spans="1:27" ht="12.75">
      <c r="A16" s="26" t="s">
        <v>43</v>
      </c>
      <c r="B16" s="20"/>
      <c r="C16" s="21"/>
      <c r="D16" s="21"/>
      <c r="E16" s="22">
        <v>-35929455</v>
      </c>
      <c r="F16" s="23">
        <v>-35929455</v>
      </c>
      <c r="G16" s="23"/>
      <c r="H16" s="23"/>
      <c r="I16" s="23">
        <v>-558547</v>
      </c>
      <c r="J16" s="23">
        <v>-558547</v>
      </c>
      <c r="K16" s="23">
        <v>-558603</v>
      </c>
      <c r="L16" s="23">
        <v>-558548</v>
      </c>
      <c r="M16" s="23">
        <v>-1495862</v>
      </c>
      <c r="N16" s="23">
        <v>-2613013</v>
      </c>
      <c r="O16" s="23">
        <v>-559435</v>
      </c>
      <c r="P16" s="23">
        <v>-559435</v>
      </c>
      <c r="Q16" s="23">
        <v>-559657</v>
      </c>
      <c r="R16" s="23">
        <v>-1678527</v>
      </c>
      <c r="S16" s="23"/>
      <c r="T16" s="23"/>
      <c r="U16" s="23"/>
      <c r="V16" s="23"/>
      <c r="W16" s="23">
        <v>-4850087</v>
      </c>
      <c r="X16" s="23">
        <v>-26012925</v>
      </c>
      <c r="Y16" s="23">
        <v>21162838</v>
      </c>
      <c r="Z16" s="24">
        <v>-81.36</v>
      </c>
      <c r="AA16" s="25">
        <v>-35929455</v>
      </c>
    </row>
    <row r="17" spans="1:27" ht="12.75">
      <c r="A17" s="27" t="s">
        <v>44</v>
      </c>
      <c r="B17" s="28"/>
      <c r="C17" s="29">
        <f aca="true" t="shared" si="0" ref="C17:Y17">SUM(C6:C16)</f>
        <v>0</v>
      </c>
      <c r="D17" s="29">
        <f>SUM(D6:D16)</f>
        <v>0</v>
      </c>
      <c r="E17" s="30">
        <f t="shared" si="0"/>
        <v>203664291</v>
      </c>
      <c r="F17" s="31">
        <f t="shared" si="0"/>
        <v>203664291</v>
      </c>
      <c r="G17" s="31">
        <f t="shared" si="0"/>
        <v>14914313</v>
      </c>
      <c r="H17" s="31">
        <f t="shared" si="0"/>
        <v>-6730911</v>
      </c>
      <c r="I17" s="31">
        <f t="shared" si="0"/>
        <v>-4500337</v>
      </c>
      <c r="J17" s="31">
        <f t="shared" si="0"/>
        <v>3683065</v>
      </c>
      <c r="K17" s="31">
        <f t="shared" si="0"/>
        <v>15230965</v>
      </c>
      <c r="L17" s="31">
        <f t="shared" si="0"/>
        <v>-586459</v>
      </c>
      <c r="M17" s="31">
        <f t="shared" si="0"/>
        <v>11633119</v>
      </c>
      <c r="N17" s="31">
        <f t="shared" si="0"/>
        <v>26277625</v>
      </c>
      <c r="O17" s="31">
        <f t="shared" si="0"/>
        <v>14941287</v>
      </c>
      <c r="P17" s="31">
        <f t="shared" si="0"/>
        <v>1156927</v>
      </c>
      <c r="Q17" s="31">
        <f t="shared" si="0"/>
        <v>14667286</v>
      </c>
      <c r="R17" s="31">
        <f t="shared" si="0"/>
        <v>30765500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60726190</v>
      </c>
      <c r="X17" s="31">
        <f t="shared" si="0"/>
        <v>90528582</v>
      </c>
      <c r="Y17" s="31">
        <f t="shared" si="0"/>
        <v>-29802392</v>
      </c>
      <c r="Z17" s="32">
        <f>+IF(X17&lt;&gt;0,+(Y17/X17)*100,0)</f>
        <v>-32.9204228560655</v>
      </c>
      <c r="AA17" s="33">
        <f>SUM(AA6:AA16)</f>
        <v>203664291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/>
      <c r="D26" s="21"/>
      <c r="E26" s="22">
        <v>-185592850</v>
      </c>
      <c r="F26" s="23">
        <v>-185592850</v>
      </c>
      <c r="G26" s="23">
        <v>-786223</v>
      </c>
      <c r="H26" s="23"/>
      <c r="I26" s="23">
        <v>-1581757</v>
      </c>
      <c r="J26" s="23">
        <v>-2367980</v>
      </c>
      <c r="K26" s="23">
        <v>-16497172</v>
      </c>
      <c r="L26" s="23">
        <v>-5288074</v>
      </c>
      <c r="M26" s="23">
        <v>-1263866</v>
      </c>
      <c r="N26" s="23">
        <v>-23049112</v>
      </c>
      <c r="O26" s="23">
        <v>-1263865</v>
      </c>
      <c r="P26" s="23">
        <v>-1093886</v>
      </c>
      <c r="Q26" s="23">
        <v>-11252788</v>
      </c>
      <c r="R26" s="23">
        <v>-13610539</v>
      </c>
      <c r="S26" s="23"/>
      <c r="T26" s="23"/>
      <c r="U26" s="23"/>
      <c r="V26" s="23"/>
      <c r="W26" s="23">
        <v>-39027631</v>
      </c>
      <c r="X26" s="23">
        <v>-165000000</v>
      </c>
      <c r="Y26" s="23">
        <v>125972369</v>
      </c>
      <c r="Z26" s="24">
        <v>-76.35</v>
      </c>
      <c r="AA26" s="25">
        <v>-185592850</v>
      </c>
    </row>
    <row r="27" spans="1:27" ht="12.75">
      <c r="A27" s="27" t="s">
        <v>51</v>
      </c>
      <c r="B27" s="28"/>
      <c r="C27" s="29">
        <f aca="true" t="shared" si="1" ref="C27:Y27">SUM(C21:C26)</f>
        <v>0</v>
      </c>
      <c r="D27" s="29">
        <f>SUM(D21:D26)</f>
        <v>0</v>
      </c>
      <c r="E27" s="30">
        <f t="shared" si="1"/>
        <v>-185592850</v>
      </c>
      <c r="F27" s="31">
        <f t="shared" si="1"/>
        <v>-185592850</v>
      </c>
      <c r="G27" s="31">
        <f t="shared" si="1"/>
        <v>-786223</v>
      </c>
      <c r="H27" s="31">
        <f t="shared" si="1"/>
        <v>0</v>
      </c>
      <c r="I27" s="31">
        <f t="shared" si="1"/>
        <v>-1581757</v>
      </c>
      <c r="J27" s="31">
        <f t="shared" si="1"/>
        <v>-2367980</v>
      </c>
      <c r="K27" s="31">
        <f t="shared" si="1"/>
        <v>-16497172</v>
      </c>
      <c r="L27" s="31">
        <f t="shared" si="1"/>
        <v>-5288074</v>
      </c>
      <c r="M27" s="31">
        <f t="shared" si="1"/>
        <v>-1263866</v>
      </c>
      <c r="N27" s="31">
        <f t="shared" si="1"/>
        <v>-23049112</v>
      </c>
      <c r="O27" s="31">
        <f t="shared" si="1"/>
        <v>-1263865</v>
      </c>
      <c r="P27" s="31">
        <f t="shared" si="1"/>
        <v>-1093886</v>
      </c>
      <c r="Q27" s="31">
        <f t="shared" si="1"/>
        <v>-11252788</v>
      </c>
      <c r="R27" s="31">
        <f t="shared" si="1"/>
        <v>-13610539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-39027631</v>
      </c>
      <c r="X27" s="31">
        <f t="shared" si="1"/>
        <v>-165000000</v>
      </c>
      <c r="Y27" s="31">
        <f t="shared" si="1"/>
        <v>125972369</v>
      </c>
      <c r="Z27" s="32">
        <f>+IF(X27&lt;&gt;0,+(Y27/X27)*100,0)</f>
        <v>-76.3468903030303</v>
      </c>
      <c r="AA27" s="33">
        <f>SUM(AA21:AA26)</f>
        <v>-185592850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12000000</v>
      </c>
      <c r="F33" s="23">
        <v>12000000</v>
      </c>
      <c r="G33" s="23">
        <v>153747</v>
      </c>
      <c r="H33" s="40">
        <v>709430</v>
      </c>
      <c r="I33" s="40">
        <v>904158</v>
      </c>
      <c r="J33" s="40">
        <v>1767335</v>
      </c>
      <c r="K33" s="23">
        <v>-84441</v>
      </c>
      <c r="L33" s="23">
        <v>-38261</v>
      </c>
      <c r="M33" s="23">
        <v>-96201</v>
      </c>
      <c r="N33" s="23">
        <v>-218903</v>
      </c>
      <c r="O33" s="40">
        <v>-242684</v>
      </c>
      <c r="P33" s="40">
        <v>-242684</v>
      </c>
      <c r="Q33" s="40">
        <v>160403</v>
      </c>
      <c r="R33" s="23">
        <v>-324965</v>
      </c>
      <c r="S33" s="23"/>
      <c r="T33" s="23"/>
      <c r="U33" s="23"/>
      <c r="V33" s="40"/>
      <c r="W33" s="40">
        <v>1223467</v>
      </c>
      <c r="X33" s="40">
        <v>14480000</v>
      </c>
      <c r="Y33" s="23">
        <v>-13256533</v>
      </c>
      <c r="Z33" s="24">
        <v>-91.55</v>
      </c>
      <c r="AA33" s="25">
        <v>12000000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/>
      <c r="D35" s="21"/>
      <c r="E35" s="22">
        <v>-18393527</v>
      </c>
      <c r="F35" s="23">
        <v>-18393527</v>
      </c>
      <c r="G35" s="23">
        <v>-10979145</v>
      </c>
      <c r="H35" s="23"/>
      <c r="I35" s="23"/>
      <c r="J35" s="23">
        <v>-10979145</v>
      </c>
      <c r="K35" s="23"/>
      <c r="L35" s="23"/>
      <c r="M35" s="23">
        <v>-6456811</v>
      </c>
      <c r="N35" s="23">
        <v>-6456811</v>
      </c>
      <c r="O35" s="23"/>
      <c r="P35" s="23"/>
      <c r="Q35" s="23">
        <v>-2000000</v>
      </c>
      <c r="R35" s="23">
        <v>-2000000</v>
      </c>
      <c r="S35" s="23"/>
      <c r="T35" s="23"/>
      <c r="U35" s="23"/>
      <c r="V35" s="23"/>
      <c r="W35" s="23">
        <v>-19435956</v>
      </c>
      <c r="X35" s="23"/>
      <c r="Y35" s="23">
        <v>-19435956</v>
      </c>
      <c r="Z35" s="24"/>
      <c r="AA35" s="25">
        <v>-18393527</v>
      </c>
    </row>
    <row r="36" spans="1:27" ht="12.75">
      <c r="A36" s="27" t="s">
        <v>57</v>
      </c>
      <c r="B36" s="28"/>
      <c r="C36" s="29">
        <f aca="true" t="shared" si="2" ref="C36:Y36">SUM(C31:C35)</f>
        <v>0</v>
      </c>
      <c r="D36" s="29">
        <f>SUM(D31:D35)</f>
        <v>0</v>
      </c>
      <c r="E36" s="30">
        <f t="shared" si="2"/>
        <v>-6393527</v>
      </c>
      <c r="F36" s="31">
        <f t="shared" si="2"/>
        <v>-6393527</v>
      </c>
      <c r="G36" s="31">
        <f t="shared" si="2"/>
        <v>-10825398</v>
      </c>
      <c r="H36" s="31">
        <f t="shared" si="2"/>
        <v>709430</v>
      </c>
      <c r="I36" s="31">
        <f t="shared" si="2"/>
        <v>904158</v>
      </c>
      <c r="J36" s="31">
        <f t="shared" si="2"/>
        <v>-9211810</v>
      </c>
      <c r="K36" s="31">
        <f t="shared" si="2"/>
        <v>-84441</v>
      </c>
      <c r="L36" s="31">
        <f t="shared" si="2"/>
        <v>-38261</v>
      </c>
      <c r="M36" s="31">
        <f t="shared" si="2"/>
        <v>-6553012</v>
      </c>
      <c r="N36" s="31">
        <f t="shared" si="2"/>
        <v>-6675714</v>
      </c>
      <c r="O36" s="31">
        <f t="shared" si="2"/>
        <v>-242684</v>
      </c>
      <c r="P36" s="31">
        <f t="shared" si="2"/>
        <v>-242684</v>
      </c>
      <c r="Q36" s="31">
        <f t="shared" si="2"/>
        <v>-1839597</v>
      </c>
      <c r="R36" s="31">
        <f t="shared" si="2"/>
        <v>-2324965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-18212489</v>
      </c>
      <c r="X36" s="31">
        <f t="shared" si="2"/>
        <v>14480000</v>
      </c>
      <c r="Y36" s="31">
        <f t="shared" si="2"/>
        <v>-32692489</v>
      </c>
      <c r="Z36" s="32">
        <f>+IF(X36&lt;&gt;0,+(Y36/X36)*100,0)</f>
        <v>-225.7768577348066</v>
      </c>
      <c r="AA36" s="33">
        <f>SUM(AA31:AA35)</f>
        <v>-6393527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0</v>
      </c>
      <c r="D38" s="35">
        <f>+D17+D27+D36</f>
        <v>0</v>
      </c>
      <c r="E38" s="36">
        <f t="shared" si="3"/>
        <v>11677914</v>
      </c>
      <c r="F38" s="37">
        <f t="shared" si="3"/>
        <v>11677914</v>
      </c>
      <c r="G38" s="37">
        <f t="shared" si="3"/>
        <v>3302692</v>
      </c>
      <c r="H38" s="37">
        <f t="shared" si="3"/>
        <v>-6021481</v>
      </c>
      <c r="I38" s="37">
        <f t="shared" si="3"/>
        <v>-5177936</v>
      </c>
      <c r="J38" s="37">
        <f t="shared" si="3"/>
        <v>-7896725</v>
      </c>
      <c r="K38" s="37">
        <f t="shared" si="3"/>
        <v>-1350648</v>
      </c>
      <c r="L38" s="37">
        <f t="shared" si="3"/>
        <v>-5912794</v>
      </c>
      <c r="M38" s="37">
        <f t="shared" si="3"/>
        <v>3816241</v>
      </c>
      <c r="N38" s="37">
        <f t="shared" si="3"/>
        <v>-3447201</v>
      </c>
      <c r="O38" s="37">
        <f t="shared" si="3"/>
        <v>13434738</v>
      </c>
      <c r="P38" s="37">
        <f t="shared" si="3"/>
        <v>-179643</v>
      </c>
      <c r="Q38" s="37">
        <f t="shared" si="3"/>
        <v>1574901</v>
      </c>
      <c r="R38" s="37">
        <f t="shared" si="3"/>
        <v>14829996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3486070</v>
      </c>
      <c r="X38" s="37">
        <f t="shared" si="3"/>
        <v>-59991418</v>
      </c>
      <c r="Y38" s="37">
        <f t="shared" si="3"/>
        <v>63477488</v>
      </c>
      <c r="Z38" s="38">
        <f>+IF(X38&lt;&gt;0,+(Y38/X38)*100,0)</f>
        <v>-105.81094782590404</v>
      </c>
      <c r="AA38" s="39">
        <f>+AA17+AA27+AA36</f>
        <v>11677914</v>
      </c>
    </row>
    <row r="39" spans="1:27" ht="12.75">
      <c r="A39" s="26" t="s">
        <v>59</v>
      </c>
      <c r="B39" s="20"/>
      <c r="C39" s="35"/>
      <c r="D39" s="35"/>
      <c r="E39" s="36">
        <v>-11677916</v>
      </c>
      <c r="F39" s="37">
        <v>-11677916</v>
      </c>
      <c r="G39" s="37">
        <v>-2668445</v>
      </c>
      <c r="H39" s="37">
        <v>634247</v>
      </c>
      <c r="I39" s="37">
        <v>-5387234</v>
      </c>
      <c r="J39" s="37">
        <v>-2668445</v>
      </c>
      <c r="K39" s="37">
        <v>-10565170</v>
      </c>
      <c r="L39" s="37">
        <v>-11915818</v>
      </c>
      <c r="M39" s="37">
        <v>-17828612</v>
      </c>
      <c r="N39" s="37">
        <v>-10565170</v>
      </c>
      <c r="O39" s="37">
        <v>-14012371</v>
      </c>
      <c r="P39" s="37">
        <v>-577633</v>
      </c>
      <c r="Q39" s="37">
        <v>-757276</v>
      </c>
      <c r="R39" s="37">
        <v>-14012371</v>
      </c>
      <c r="S39" s="37"/>
      <c r="T39" s="37"/>
      <c r="U39" s="37"/>
      <c r="V39" s="37"/>
      <c r="W39" s="37">
        <v>-2668445</v>
      </c>
      <c r="X39" s="37">
        <v>-11677916</v>
      </c>
      <c r="Y39" s="37">
        <v>9009471</v>
      </c>
      <c r="Z39" s="38">
        <v>-77.15</v>
      </c>
      <c r="AA39" s="39">
        <v>-11677916</v>
      </c>
    </row>
    <row r="40" spans="1:27" ht="12.75">
      <c r="A40" s="45" t="s">
        <v>60</v>
      </c>
      <c r="B40" s="46"/>
      <c r="C40" s="47"/>
      <c r="D40" s="47"/>
      <c r="E40" s="48">
        <v>-3</v>
      </c>
      <c r="F40" s="49">
        <v>-3</v>
      </c>
      <c r="G40" s="49">
        <v>634247</v>
      </c>
      <c r="H40" s="49">
        <v>-5387234</v>
      </c>
      <c r="I40" s="49">
        <v>-10565170</v>
      </c>
      <c r="J40" s="49">
        <v>-10565170</v>
      </c>
      <c r="K40" s="49">
        <v>-11915818</v>
      </c>
      <c r="L40" s="49">
        <v>-17828612</v>
      </c>
      <c r="M40" s="49">
        <v>-14012371</v>
      </c>
      <c r="N40" s="49">
        <v>-14012371</v>
      </c>
      <c r="O40" s="49">
        <v>-577633</v>
      </c>
      <c r="P40" s="49">
        <v>-757276</v>
      </c>
      <c r="Q40" s="49">
        <v>817625</v>
      </c>
      <c r="R40" s="49">
        <v>817625</v>
      </c>
      <c r="S40" s="49"/>
      <c r="T40" s="49"/>
      <c r="U40" s="49"/>
      <c r="V40" s="49"/>
      <c r="W40" s="49">
        <v>817625</v>
      </c>
      <c r="X40" s="49">
        <v>-71669335</v>
      </c>
      <c r="Y40" s="49">
        <v>72486960</v>
      </c>
      <c r="Z40" s="50">
        <v>-101.14</v>
      </c>
      <c r="AA40" s="51">
        <v>-3</v>
      </c>
    </row>
    <row r="41" spans="1:27" ht="12.75">
      <c r="A41" s="52" t="s">
        <v>80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81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2017-05-05T07:57:58Z</dcterms:created>
  <dcterms:modified xsi:type="dcterms:W3CDTF">2017-05-05T07:57:58Z</dcterms:modified>
  <cp:category/>
  <cp:version/>
  <cp:contentType/>
  <cp:contentStatus/>
</cp:coreProperties>
</file>