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'DC30'!$A$1:$AA$74</definedName>
    <definedName name="_xlnm.Print_Area" localSheetId="14">'DC31'!$A$1:$AA$74</definedName>
    <definedName name="_xlnm.Print_Area" localSheetId="19">'DC32'!$A$1:$AA$74</definedName>
    <definedName name="_xlnm.Print_Area" localSheetId="0">'MP301'!$A$1:$AA$74</definedName>
    <definedName name="_xlnm.Print_Area" localSheetId="1">'MP302'!$A$1:$AA$74</definedName>
    <definedName name="_xlnm.Print_Area" localSheetId="2">'MP303'!$A$1:$AA$74</definedName>
    <definedName name="_xlnm.Print_Area" localSheetId="3">'MP304'!$A$1:$AA$74</definedName>
    <definedName name="_xlnm.Print_Area" localSheetId="4">'MP305'!$A$1:$AA$74</definedName>
    <definedName name="_xlnm.Print_Area" localSheetId="5">'MP306'!$A$1:$AA$74</definedName>
    <definedName name="_xlnm.Print_Area" localSheetId="6">'MP307'!$A$1:$AA$74</definedName>
    <definedName name="_xlnm.Print_Area" localSheetId="8">'MP311'!$A$1:$AA$74</definedName>
    <definedName name="_xlnm.Print_Area" localSheetId="9">'MP312'!$A$1:$AA$74</definedName>
    <definedName name="_xlnm.Print_Area" localSheetId="10">'MP313'!$A$1:$AA$74</definedName>
    <definedName name="_xlnm.Print_Area" localSheetId="11">'MP314'!$A$1:$AA$74</definedName>
    <definedName name="_xlnm.Print_Area" localSheetId="12">'MP315'!$A$1:$AA$74</definedName>
    <definedName name="_xlnm.Print_Area" localSheetId="13">'MP316'!$A$1:$AA$74</definedName>
    <definedName name="_xlnm.Print_Area" localSheetId="15">'MP321'!$A$1:$AA$74</definedName>
    <definedName name="_xlnm.Print_Area" localSheetId="16">'MP324'!$A$1:$AA$74</definedName>
    <definedName name="_xlnm.Print_Area" localSheetId="17">'MP325'!$A$1:$AA$74</definedName>
    <definedName name="_xlnm.Print_Area" localSheetId="18">'MP326'!$A$1:$AA$74</definedName>
    <definedName name="_xlnm.Print_Area" localSheetId="20">'Summary'!$A$1:$AA$74</definedName>
  </definedNames>
  <calcPr calcMode="manual" fullCalcOnLoad="1"/>
</workbook>
</file>

<file path=xl/sharedStrings.xml><?xml version="1.0" encoding="utf-8"?>
<sst xmlns="http://schemas.openxmlformats.org/spreadsheetml/2006/main" count="2163" uniqueCount="84">
  <si>
    <t>Mpumalanga: Albert Luthuli(MP301) - Table C9 Quarterly Budget Statement - Capital Expenditure by Asset Clas ( All )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</si>
  <si>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</si>
  <si>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</si>
  <si>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</si>
  <si>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</si>
  <si>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</si>
  <si>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</si>
  <si>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</si>
  <si>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</si>
  <si>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</si>
  <si>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</si>
  <si>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</si>
  <si>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</si>
  <si>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</si>
  <si>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</si>
  <si>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</si>
  <si>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</si>
  <si>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</si>
  <si>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</si>
  <si>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</si>
  <si>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</si>
  <si>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</si>
  <si>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</si>
  <si>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</si>
  <si>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</si>
  <si>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</si>
  <si>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</si>
  <si>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</si>
  <si>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</si>
  <si>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</si>
  <si>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</si>
  <si>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</si>
  <si>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</si>
  <si>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</si>
  <si>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</si>
  <si>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</si>
  <si>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</si>
  <si>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</si>
  <si>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</si>
  <si>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</si>
  <si>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</si>
  <si>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</si>
  <si>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</si>
  <si>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</si>
  <si>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</si>
  <si>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</si>
  <si>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</si>
  <si>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</si>
  <si>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</si>
  <si>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</si>
  <si>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</si>
  <si>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</si>
  <si>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</si>
  <si>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</si>
  <si>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</si>
  <si>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</si>
  <si>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</si>
  <si>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</si>
  <si>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Mpumalanga: Msukaligwa(MP302) - Table C9 Quarterly Budget Statement - Capital Expenditure by Asset Clas ( All ) for 3rd Quarter ended 31 March 2017 (Figures Finalised as at 2017/05/04)</t>
  </si>
  <si>
    <t>Mpumalanga: Mkhondo(MP303) - Table C9 Quarterly Budget Statement - Capital Expenditure by Asset Clas ( All ) for 3rd Quarter ended 31 March 2017 (Figures Finalised as at 2017/05/04)</t>
  </si>
  <si>
    <t>Mpumalanga: Pixley Ka Seme (MP)(MP304) - Table C9 Quarterly Budget Statement - Capital Expenditure by Asset Clas ( All ) for 3rd Quarter ended 31 March 2017 (Figures Finalised as at 2017/05/04)</t>
  </si>
  <si>
    <t>Mpumalanga: Lekwa(MP305) - Table C9 Quarterly Budget Statement - Capital Expenditure by Asset Clas ( All ) for 3rd Quarter ended 31 March 2017 (Figures Finalised as at 2017/05/04)</t>
  </si>
  <si>
    <t>Mpumalanga: Dipaleseng(MP306) - Table C9 Quarterly Budget Statement - Capital Expenditure by Asset Clas ( All ) for 3rd Quarter ended 31 March 2017 (Figures Finalised as at 2017/05/04)</t>
  </si>
  <si>
    <t>Mpumalanga: Govan Mbeki(MP307) - Table C9 Quarterly Budget Statement - Capital Expenditure by Asset Clas ( All ) for 3rd Quarter ended 31 March 2017 (Figures Finalised as at 2017/05/04)</t>
  </si>
  <si>
    <t>Mpumalanga: Gert Sibande(DC30) - Table C9 Quarterly Budget Statement - Capital Expenditure by Asset Clas ( All ) for 3rd Quarter ended 31 March 2017 (Figures Finalised as at 2017/05/04)</t>
  </si>
  <si>
    <t>Mpumalanga: Victor Khanye(MP311) - Table C9 Quarterly Budget Statement - Capital Expenditure by Asset Clas ( All ) for 3rd Quarter ended 31 March 2017 (Figures Finalised as at 2017/05/04)</t>
  </si>
  <si>
    <t>Mpumalanga: Emalahleni (Mp)(MP312) - Table C9 Quarterly Budget Statement - Capital Expenditure by Asset Clas ( All ) for 3rd Quarter ended 31 March 2017 (Figures Finalised as at 2017/05/04)</t>
  </si>
  <si>
    <t>Mpumalanga: Steve Tshwete(MP313) - Table C9 Quarterly Budget Statement - Capital Expenditure by Asset Clas ( All ) for 3rd Quarter ended 31 March 2017 (Figures Finalised as at 2017/05/04)</t>
  </si>
  <si>
    <t>Mpumalanga: Emakhazeni(MP314) - Table C9 Quarterly Budget Statement - Capital Expenditure by Asset Clas ( All ) for 3rd Quarter ended 31 March 2017 (Figures Finalised as at 2017/05/04)</t>
  </si>
  <si>
    <t>Mpumalanga: Thembisile Hani(MP315) - Table C9 Quarterly Budget Statement - Capital Expenditure by Asset Clas ( All ) for 3rd Quarter ended 31 March 2017 (Figures Finalised as at 2017/05/04)</t>
  </si>
  <si>
    <t>Mpumalanga: Dr J.S. Moroka(MP316) - Table C9 Quarterly Budget Statement - Capital Expenditure by Asset Clas ( All ) for 3rd Quarter ended 31 March 2017 (Figures Finalised as at 2017/05/04)</t>
  </si>
  <si>
    <t>Mpumalanga: Nkangala(DC31) - Table C9 Quarterly Budget Statement - Capital Expenditure by Asset Clas ( All ) for 3rd Quarter ended 31 March 2017 (Figures Finalised as at 2017/05/04)</t>
  </si>
  <si>
    <t>Mpumalanga: Thaba Chweu(MP321) - Table C9 Quarterly Budget Statement - Capital Expenditure by Asset Clas ( All ) for 3rd Quarter ended 31 March 2017 (Figures Finalised as at 2017/05/04)</t>
  </si>
  <si>
    <t>Mpumalanga: Nkomazi(MP324) - Table C9 Quarterly Budget Statement - Capital Expenditure by Asset Clas ( All ) for 3rd Quarter ended 31 March 2017 (Figures Finalised as at 2017/05/04)</t>
  </si>
  <si>
    <t>Mpumalanga: Bushbuckridge(MP325) - Table C9 Quarterly Budget Statement - Capital Expenditure by Asset Clas ( All ) for 3rd Quarter ended 31 March 2017 (Figures Finalised as at 2017/05/04)</t>
  </si>
  <si>
    <t>Mpumalanga: City of Mbombela(MP326) - Table C9 Quarterly Budget Statement - Capital Expenditure by Asset Clas ( All ) for 3rd Quarter ended 31 March 2017 (Figures Finalised as at 2017/05/04)</t>
  </si>
  <si>
    <t>Mpumalanga: Ehlanzeni(DC32) - Table C9 Quarterly Budget Statement - Capital Expenditure by Asset Clas ( All ) for 3rd Quarter ended 31 March 2017 (Figures Finalised as at 2017/05/04)</t>
  </si>
  <si>
    <t>Summary - Table C9 Quarterly Budget Statement - Capital Expenditure by Asset Class ( All ) for 3rd Quarter ended 31 March 2017 (Figures Finalised as at 2017/05/04)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</si>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</sst>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2" fillId="0" borderId="11" xfId="0" applyNumberFormat="1" applyFont="1" applyFill="1" applyBorder="1" applyAlignment="1" applyProtection="1">
      <alignment/>
      <protection/>
    </xf>
    <xf numFmtId="171" fontId="22" fillId="0" borderId="12" xfId="0" applyNumberFormat="1" applyFont="1" applyFill="1" applyBorder="1" applyAlignment="1" applyProtection="1">
      <alignment/>
      <protection/>
    </xf>
    <xf numFmtId="171" fontId="22" fillId="0" borderId="13" xfId="0" applyNumberFormat="1" applyFont="1" applyFill="1" applyBorder="1" applyAlignment="1" applyProtection="1">
      <alignment/>
      <protection/>
    </xf>
    <xf numFmtId="171" fontId="22" fillId="0" borderId="1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3" fontId="22" fillId="0" borderId="14" xfId="0" applyNumberFormat="1" applyFont="1" applyFill="1" applyBorder="1" applyAlignment="1" applyProtection="1">
      <alignment/>
      <protection/>
    </xf>
    <xf numFmtId="173" fontId="22" fillId="0" borderId="15" xfId="0" applyNumberFormat="1" applyFont="1" applyFill="1" applyBorder="1" applyAlignment="1" applyProtection="1">
      <alignment/>
      <protection/>
    </xf>
    <xf numFmtId="173" fontId="22" fillId="0" borderId="11" xfId="0" applyNumberFormat="1" applyFont="1" applyFill="1" applyBorder="1" applyAlignment="1" applyProtection="1">
      <alignment/>
      <protection/>
    </xf>
    <xf numFmtId="173" fontId="22" fillId="0" borderId="14" xfId="42" applyNumberFormat="1" applyFont="1" applyFill="1" applyBorder="1" applyAlignment="1" applyProtection="1">
      <alignment/>
      <protection/>
    </xf>
    <xf numFmtId="173" fontId="22" fillId="0" borderId="15" xfId="42" applyNumberFormat="1" applyFont="1" applyFill="1" applyBorder="1" applyAlignment="1" applyProtection="1">
      <alignment/>
      <protection/>
    </xf>
    <xf numFmtId="173" fontId="22" fillId="0" borderId="11" xfId="42" applyNumberFormat="1" applyFont="1" applyFill="1" applyBorder="1" applyAlignment="1" applyProtection="1">
      <alignment/>
      <protection/>
    </xf>
    <xf numFmtId="173" fontId="22" fillId="0" borderId="16" xfId="0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 applyProtection="1">
      <alignment/>
      <protection/>
    </xf>
    <xf numFmtId="173" fontId="22" fillId="0" borderId="18" xfId="0" applyNumberFormat="1" applyFont="1" applyFill="1" applyBorder="1" applyAlignment="1" applyProtection="1">
      <alignment/>
      <protection/>
    </xf>
    <xf numFmtId="173" fontId="22" fillId="0" borderId="12" xfId="0" applyNumberFormat="1" applyFont="1" applyFill="1" applyBorder="1" applyAlignment="1" applyProtection="1">
      <alignment/>
      <protection/>
    </xf>
    <xf numFmtId="173" fontId="22" fillId="0" borderId="19" xfId="0" applyNumberFormat="1" applyFont="1" applyFill="1" applyBorder="1" applyAlignment="1" applyProtection="1">
      <alignment/>
      <protection/>
    </xf>
    <xf numFmtId="173" fontId="22" fillId="0" borderId="20" xfId="0" applyNumberFormat="1" applyFont="1" applyFill="1" applyBorder="1" applyAlignment="1" applyProtection="1">
      <alignment/>
      <protection/>
    </xf>
    <xf numFmtId="173" fontId="22" fillId="0" borderId="13" xfId="0" applyNumberFormat="1" applyFont="1" applyFill="1" applyBorder="1" applyAlignment="1" applyProtection="1">
      <alignment/>
      <protection/>
    </xf>
    <xf numFmtId="173" fontId="22" fillId="0" borderId="16" xfId="42" applyNumberFormat="1" applyFont="1" applyFill="1" applyBorder="1" applyAlignment="1" applyProtection="1">
      <alignment/>
      <protection/>
    </xf>
    <xf numFmtId="173" fontId="22" fillId="0" borderId="21" xfId="0" applyNumberFormat="1" applyFont="1" applyFill="1" applyBorder="1" applyAlignment="1" applyProtection="1">
      <alignment/>
      <protection/>
    </xf>
    <xf numFmtId="173" fontId="22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21" fillId="0" borderId="28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 horizontal="center"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10" xfId="0" applyNumberFormat="1" applyFont="1" applyBorder="1" applyAlignment="1" applyProtection="1">
      <alignment/>
      <protection/>
    </xf>
    <xf numFmtId="170" fontId="21" fillId="0" borderId="10" xfId="0" applyNumberFormat="1" applyFont="1" applyBorder="1" applyAlignment="1" applyProtection="1">
      <alignment/>
      <protection/>
    </xf>
    <xf numFmtId="173" fontId="21" fillId="0" borderId="31" xfId="0" applyNumberFormat="1" applyFont="1" applyBorder="1" applyAlignment="1" applyProtection="1">
      <alignment/>
      <protection/>
    </xf>
    <xf numFmtId="0" fontId="23" fillId="0" borderId="15" xfId="0" applyNumberFormat="1" applyFont="1" applyBorder="1" applyAlignment="1" applyProtection="1">
      <alignment horizontal="left" indent="1"/>
      <protection/>
    </xf>
    <xf numFmtId="173" fontId="21" fillId="0" borderId="15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1" fillId="0" borderId="16" xfId="0" applyNumberFormat="1" applyFont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left" indent="2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left" indent="2"/>
      <protection/>
    </xf>
    <xf numFmtId="173" fontId="24" fillId="0" borderId="32" xfId="0" applyNumberFormat="1" applyFont="1" applyFill="1" applyBorder="1" applyAlignment="1" applyProtection="1">
      <alignment/>
      <protection/>
    </xf>
    <xf numFmtId="173" fontId="24" fillId="0" borderId="33" xfId="0" applyNumberFormat="1" applyFont="1" applyFill="1" applyBorder="1" applyAlignment="1" applyProtection="1">
      <alignment/>
      <protection/>
    </xf>
    <xf numFmtId="173" fontId="24" fillId="0" borderId="34" xfId="0" applyNumberFormat="1" applyFont="1" applyFill="1" applyBorder="1" applyAlignment="1" applyProtection="1">
      <alignment/>
      <protection/>
    </xf>
    <xf numFmtId="171" fontId="24" fillId="0" borderId="34" xfId="0" applyNumberFormat="1" applyFont="1" applyFill="1" applyBorder="1" applyAlignment="1" applyProtection="1">
      <alignment/>
      <protection/>
    </xf>
    <xf numFmtId="173" fontId="24" fillId="0" borderId="35" xfId="0" applyNumberFormat="1" applyFont="1" applyFill="1" applyBorder="1" applyAlignment="1" applyProtection="1">
      <alignment/>
      <protection/>
    </xf>
    <xf numFmtId="0" fontId="22" fillId="0" borderId="15" xfId="0" applyNumberFormat="1" applyFont="1" applyBorder="1" applyAlignment="1" applyProtection="1">
      <alignment horizontal="left" indent="2"/>
      <protection/>
    </xf>
    <xf numFmtId="0" fontId="22" fillId="0" borderId="15" xfId="0" applyFont="1" applyBorder="1" applyAlignment="1" applyProtection="1">
      <alignment horizontal="left" indent="2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173" fontId="21" fillId="0" borderId="14" xfId="0" applyNumberFormat="1" applyFont="1" applyFill="1" applyBorder="1" applyAlignment="1" applyProtection="1">
      <alignment/>
      <protection/>
    </xf>
    <xf numFmtId="173" fontId="21" fillId="0" borderId="15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1" fontId="21" fillId="0" borderId="11" xfId="0" applyNumberFormat="1" applyFont="1" applyFill="1" applyBorder="1" applyAlignment="1" applyProtection="1">
      <alignment/>
      <protection/>
    </xf>
    <xf numFmtId="173" fontId="21" fillId="0" borderId="16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173" fontId="22" fillId="0" borderId="14" xfId="0" applyNumberFormat="1" applyFont="1" applyBorder="1" applyAlignment="1" applyProtection="1">
      <alignment/>
      <protection/>
    </xf>
    <xf numFmtId="173" fontId="22" fillId="0" borderId="15" xfId="0" applyNumberFormat="1" applyFont="1" applyBorder="1" applyAlignment="1" applyProtection="1">
      <alignment/>
      <protection/>
    </xf>
    <xf numFmtId="173" fontId="22" fillId="0" borderId="11" xfId="0" applyNumberFormat="1" applyFont="1" applyBorder="1" applyAlignment="1" applyProtection="1">
      <alignment/>
      <protection/>
    </xf>
    <xf numFmtId="173" fontId="22" fillId="0" borderId="16" xfId="0" applyNumberFormat="1" applyFont="1" applyBorder="1" applyAlignment="1" applyProtection="1">
      <alignment/>
      <protection/>
    </xf>
    <xf numFmtId="171" fontId="22" fillId="0" borderId="11" xfId="0" applyNumberFormat="1" applyFont="1" applyBorder="1" applyAlignment="1" applyProtection="1">
      <alignment/>
      <protection/>
    </xf>
    <xf numFmtId="173" fontId="22" fillId="0" borderId="14" xfId="42" applyNumberFormat="1" applyFont="1" applyBorder="1" applyAlignment="1" applyProtection="1">
      <alignment/>
      <protection/>
    </xf>
    <xf numFmtId="173" fontId="22" fillId="0" borderId="15" xfId="42" applyNumberFormat="1" applyFont="1" applyBorder="1" applyAlignment="1" applyProtection="1">
      <alignment/>
      <protection/>
    </xf>
    <xf numFmtId="173" fontId="22" fillId="0" borderId="11" xfId="42" applyNumberFormat="1" applyFont="1" applyBorder="1" applyAlignment="1" applyProtection="1">
      <alignment/>
      <protection/>
    </xf>
    <xf numFmtId="171" fontId="22" fillId="0" borderId="11" xfId="42" applyNumberFormat="1" applyFont="1" applyBorder="1" applyAlignment="1" applyProtection="1">
      <alignment/>
      <protection/>
    </xf>
    <xf numFmtId="173" fontId="22" fillId="0" borderId="16" xfId="42" applyNumberFormat="1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22" fillId="0" borderId="38" xfId="0" applyNumberFormat="1" applyFont="1" applyBorder="1" applyAlignment="1" applyProtection="1">
      <alignment horizontal="center"/>
      <protection/>
    </xf>
    <xf numFmtId="173" fontId="21" fillId="0" borderId="39" xfId="0" applyNumberFormat="1" applyFont="1" applyBorder="1" applyAlignment="1" applyProtection="1">
      <alignment/>
      <protection/>
    </xf>
    <xf numFmtId="173" fontId="21" fillId="0" borderId="37" xfId="0" applyNumberFormat="1" applyFont="1" applyBorder="1" applyAlignment="1" applyProtection="1">
      <alignment/>
      <protection/>
    </xf>
    <xf numFmtId="173" fontId="21" fillId="0" borderId="38" xfId="0" applyNumberFormat="1" applyFont="1" applyBorder="1" applyAlignment="1" applyProtection="1">
      <alignment/>
      <protection/>
    </xf>
    <xf numFmtId="171" fontId="21" fillId="0" borderId="38" xfId="0" applyNumberFormat="1" applyFont="1" applyBorder="1" applyAlignment="1" applyProtection="1">
      <alignment/>
      <protection/>
    </xf>
    <xf numFmtId="173" fontId="21" fillId="0" borderId="40" xfId="0" applyNumberFormat="1" applyFont="1" applyBorder="1" applyAlignment="1" applyProtection="1">
      <alignment/>
      <protection/>
    </xf>
    <xf numFmtId="0" fontId="22" fillId="0" borderId="41" xfId="0" applyNumberFormat="1" applyFont="1" applyBorder="1" applyAlignment="1" applyProtection="1">
      <alignment horizontal="left" indent="1"/>
      <protection/>
    </xf>
    <xf numFmtId="0" fontId="23" fillId="0" borderId="41" xfId="0" applyNumberFormat="1" applyFont="1" applyFill="1" applyBorder="1" applyAlignment="1" applyProtection="1">
      <alignment horizontal="left" indent="1"/>
      <protection/>
    </xf>
    <xf numFmtId="0" fontId="24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Fill="1" applyBorder="1" applyAlignment="1" applyProtection="1">
      <alignment horizontal="left" indent="2"/>
      <protection/>
    </xf>
    <xf numFmtId="0" fontId="22" fillId="0" borderId="41" xfId="0" applyNumberFormat="1" applyFont="1" applyBorder="1" applyAlignment="1" applyProtection="1">
      <alignment horizontal="left" indent="2"/>
      <protection/>
    </xf>
    <xf numFmtId="0" fontId="22" fillId="0" borderId="28" xfId="0" applyNumberFormat="1" applyFont="1" applyBorder="1" applyAlignment="1" applyProtection="1">
      <alignment horizontal="left" indent="2"/>
      <protection/>
    </xf>
    <xf numFmtId="0" fontId="22" fillId="0" borderId="13" xfId="0" applyNumberFormat="1" applyFont="1" applyBorder="1" applyAlignment="1" applyProtection="1">
      <alignment horizontal="center"/>
      <protection/>
    </xf>
    <xf numFmtId="0" fontId="21" fillId="0" borderId="42" xfId="0" applyFont="1" applyBorder="1" applyAlignment="1" applyProtection="1">
      <alignment/>
      <protection/>
    </xf>
    <xf numFmtId="0" fontId="22" fillId="0" borderId="10" xfId="0" applyNumberFormat="1" applyFont="1" applyBorder="1" applyAlignment="1" applyProtection="1">
      <alignment horizontal="center"/>
      <protection/>
    </xf>
    <xf numFmtId="173" fontId="21" fillId="0" borderId="43" xfId="0" applyNumberFormat="1" applyFont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Border="1" applyAlignment="1" applyProtection="1">
      <alignment horizontal="center"/>
      <protection/>
    </xf>
    <xf numFmtId="173" fontId="24" fillId="0" borderId="14" xfId="59" applyNumberFormat="1" applyFont="1" applyFill="1" applyBorder="1" applyAlignment="1" applyProtection="1">
      <alignment horizontal="center"/>
      <protection/>
    </xf>
    <xf numFmtId="173" fontId="24" fillId="0" borderId="15" xfId="59" applyNumberFormat="1" applyFont="1" applyFill="1" applyBorder="1" applyAlignment="1" applyProtection="1">
      <alignment horizontal="center"/>
      <protection/>
    </xf>
    <xf numFmtId="173" fontId="24" fillId="0" borderId="11" xfId="59" applyNumberFormat="1" applyFont="1" applyFill="1" applyBorder="1" applyAlignment="1" applyProtection="1">
      <alignment horizontal="center"/>
      <protection/>
    </xf>
    <xf numFmtId="173" fontId="24" fillId="0" borderId="16" xfId="59" applyNumberFormat="1" applyFont="1" applyFill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120602300</v>
      </c>
      <c r="F5" s="46">
        <f t="shared" si="0"/>
        <v>120602300</v>
      </c>
      <c r="G5" s="46">
        <f t="shared" si="0"/>
        <v>4515349</v>
      </c>
      <c r="H5" s="46">
        <f t="shared" si="0"/>
        <v>11198973</v>
      </c>
      <c r="I5" s="46">
        <f t="shared" si="0"/>
        <v>14025012</v>
      </c>
      <c r="J5" s="46">
        <f t="shared" si="0"/>
        <v>29739334</v>
      </c>
      <c r="K5" s="46">
        <f t="shared" si="0"/>
        <v>1518848</v>
      </c>
      <c r="L5" s="46">
        <f t="shared" si="0"/>
        <v>8185752</v>
      </c>
      <c r="M5" s="46">
        <f t="shared" si="0"/>
        <v>13218082</v>
      </c>
      <c r="N5" s="46">
        <f t="shared" si="0"/>
        <v>22922682</v>
      </c>
      <c r="O5" s="46">
        <f t="shared" si="0"/>
        <v>6497050</v>
      </c>
      <c r="P5" s="46">
        <f t="shared" si="0"/>
        <v>4006405</v>
      </c>
      <c r="Q5" s="46">
        <f t="shared" si="0"/>
        <v>24842484</v>
      </c>
      <c r="R5" s="46">
        <f t="shared" si="0"/>
        <v>35345939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88007955</v>
      </c>
      <c r="X5" s="46">
        <f t="shared" si="0"/>
        <v>90451725</v>
      </c>
      <c r="Y5" s="46">
        <f t="shared" si="0"/>
        <v>-2443770</v>
      </c>
      <c r="Z5" s="47">
        <f>+IF(X5&lt;&gt;0,+(Y5/X5)*100,0)</f>
        <v>-2.7017395190638984</v>
      </c>
      <c r="AA5" s="48">
        <f>SUM(AA11:AA18)</f>
        <v>120602300</v>
      </c>
    </row>
    <row r="6" spans="1:27" ht="12.75">
      <c r="A6" s="49" t="s">
        <v>32</v>
      </c>
      <c r="B6" s="50"/>
      <c r="C6" s="9"/>
      <c r="D6" s="10"/>
      <c r="E6" s="11">
        <v>28000000</v>
      </c>
      <c r="F6" s="11">
        <v>28000000</v>
      </c>
      <c r="G6" s="11"/>
      <c r="H6" s="11"/>
      <c r="I6" s="11"/>
      <c r="J6" s="11"/>
      <c r="K6" s="11">
        <v>1518848</v>
      </c>
      <c r="L6" s="11">
        <v>4767276</v>
      </c>
      <c r="M6" s="11">
        <v>1575000</v>
      </c>
      <c r="N6" s="11">
        <v>7861124</v>
      </c>
      <c r="O6" s="11"/>
      <c r="P6" s="11"/>
      <c r="Q6" s="11">
        <v>5777727</v>
      </c>
      <c r="R6" s="11">
        <v>5777727</v>
      </c>
      <c r="S6" s="11"/>
      <c r="T6" s="11"/>
      <c r="U6" s="11"/>
      <c r="V6" s="11"/>
      <c r="W6" s="11">
        <v>13638851</v>
      </c>
      <c r="X6" s="11">
        <v>21000000</v>
      </c>
      <c r="Y6" s="11">
        <v>-7361149</v>
      </c>
      <c r="Z6" s="2">
        <v>-35.05</v>
      </c>
      <c r="AA6" s="15">
        <v>28000000</v>
      </c>
    </row>
    <row r="7" spans="1:27" ht="12.75">
      <c r="A7" s="49" t="s">
        <v>33</v>
      </c>
      <c r="B7" s="50"/>
      <c r="C7" s="9"/>
      <c r="D7" s="10"/>
      <c r="E7" s="11">
        <v>958000</v>
      </c>
      <c r="F7" s="11">
        <v>958000</v>
      </c>
      <c r="G7" s="11">
        <v>954902</v>
      </c>
      <c r="H7" s="11">
        <v>4083973</v>
      </c>
      <c r="I7" s="11">
        <v>1725012</v>
      </c>
      <c r="J7" s="11">
        <v>6763887</v>
      </c>
      <c r="K7" s="11"/>
      <c r="L7" s="11"/>
      <c r="M7" s="11">
        <v>3280147</v>
      </c>
      <c r="N7" s="11">
        <v>3280147</v>
      </c>
      <c r="O7" s="11"/>
      <c r="P7" s="11">
        <v>1706405</v>
      </c>
      <c r="Q7" s="11">
        <v>3709891</v>
      </c>
      <c r="R7" s="11">
        <v>5416296</v>
      </c>
      <c r="S7" s="11"/>
      <c r="T7" s="11"/>
      <c r="U7" s="11"/>
      <c r="V7" s="11"/>
      <c r="W7" s="11">
        <v>15460330</v>
      </c>
      <c r="X7" s="11">
        <v>718500</v>
      </c>
      <c r="Y7" s="11">
        <v>14741830</v>
      </c>
      <c r="Z7" s="2">
        <v>2051.75</v>
      </c>
      <c r="AA7" s="15">
        <v>958000</v>
      </c>
    </row>
    <row r="8" spans="1:27" ht="12.75">
      <c r="A8" s="49" t="s">
        <v>34</v>
      </c>
      <c r="B8" s="50"/>
      <c r="C8" s="9"/>
      <c r="D8" s="10"/>
      <c r="E8" s="11">
        <v>38500000</v>
      </c>
      <c r="F8" s="11">
        <v>38500000</v>
      </c>
      <c r="G8" s="11">
        <v>552926</v>
      </c>
      <c r="H8" s="11">
        <v>500000</v>
      </c>
      <c r="I8" s="11">
        <v>5200000</v>
      </c>
      <c r="J8" s="11">
        <v>6252926</v>
      </c>
      <c r="K8" s="11"/>
      <c r="L8" s="11">
        <v>3418476</v>
      </c>
      <c r="M8" s="11">
        <v>7750000</v>
      </c>
      <c r="N8" s="11">
        <v>11168476</v>
      </c>
      <c r="O8" s="11">
        <v>6497050</v>
      </c>
      <c r="P8" s="11">
        <v>200000</v>
      </c>
      <c r="Q8" s="11">
        <v>2476329</v>
      </c>
      <c r="R8" s="11">
        <v>9173379</v>
      </c>
      <c r="S8" s="11"/>
      <c r="T8" s="11"/>
      <c r="U8" s="11"/>
      <c r="V8" s="11"/>
      <c r="W8" s="11">
        <v>26594781</v>
      </c>
      <c r="X8" s="11">
        <v>28875000</v>
      </c>
      <c r="Y8" s="11">
        <v>-2280219</v>
      </c>
      <c r="Z8" s="2">
        <v>-7.9</v>
      </c>
      <c r="AA8" s="15">
        <v>38500000</v>
      </c>
    </row>
    <row r="9" spans="1:27" ht="12.75">
      <c r="A9" s="49" t="s">
        <v>35</v>
      </c>
      <c r="B9" s="50"/>
      <c r="C9" s="9"/>
      <c r="D9" s="10"/>
      <c r="E9" s="11">
        <v>27770000</v>
      </c>
      <c r="F9" s="11">
        <v>27770000</v>
      </c>
      <c r="G9" s="11">
        <v>1925632</v>
      </c>
      <c r="H9" s="11">
        <v>5100000</v>
      </c>
      <c r="I9" s="11">
        <v>5100000</v>
      </c>
      <c r="J9" s="11">
        <v>12125632</v>
      </c>
      <c r="K9" s="11"/>
      <c r="L9" s="11"/>
      <c r="M9" s="11"/>
      <c r="N9" s="11"/>
      <c r="O9" s="11"/>
      <c r="P9" s="11">
        <v>100000</v>
      </c>
      <c r="Q9" s="11">
        <v>421326</v>
      </c>
      <c r="R9" s="11">
        <v>521326</v>
      </c>
      <c r="S9" s="11"/>
      <c r="T9" s="11"/>
      <c r="U9" s="11"/>
      <c r="V9" s="11"/>
      <c r="W9" s="11">
        <v>12646958</v>
      </c>
      <c r="X9" s="11">
        <v>20827500</v>
      </c>
      <c r="Y9" s="11">
        <v>-8180542</v>
      </c>
      <c r="Z9" s="2">
        <v>-39.28</v>
      </c>
      <c r="AA9" s="15">
        <v>27770000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>
        <v>707556</v>
      </c>
      <c r="H10" s="11">
        <v>300000</v>
      </c>
      <c r="I10" s="11"/>
      <c r="J10" s="11">
        <v>1007556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1007556</v>
      </c>
      <c r="X10" s="11"/>
      <c r="Y10" s="11">
        <v>1007556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95228000</v>
      </c>
      <c r="F11" s="54">
        <f t="shared" si="1"/>
        <v>95228000</v>
      </c>
      <c r="G11" s="54">
        <f t="shared" si="1"/>
        <v>4141016</v>
      </c>
      <c r="H11" s="54">
        <f t="shared" si="1"/>
        <v>9983973</v>
      </c>
      <c r="I11" s="54">
        <f t="shared" si="1"/>
        <v>12025012</v>
      </c>
      <c r="J11" s="54">
        <f t="shared" si="1"/>
        <v>26150001</v>
      </c>
      <c r="K11" s="54">
        <f t="shared" si="1"/>
        <v>1518848</v>
      </c>
      <c r="L11" s="54">
        <f t="shared" si="1"/>
        <v>8185752</v>
      </c>
      <c r="M11" s="54">
        <f t="shared" si="1"/>
        <v>12605147</v>
      </c>
      <c r="N11" s="54">
        <f t="shared" si="1"/>
        <v>22309747</v>
      </c>
      <c r="O11" s="54">
        <f t="shared" si="1"/>
        <v>6497050</v>
      </c>
      <c r="P11" s="54">
        <f t="shared" si="1"/>
        <v>2006405</v>
      </c>
      <c r="Q11" s="54">
        <f t="shared" si="1"/>
        <v>12385273</v>
      </c>
      <c r="R11" s="54">
        <f t="shared" si="1"/>
        <v>20888728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69348476</v>
      </c>
      <c r="X11" s="54">
        <f t="shared" si="1"/>
        <v>71421000</v>
      </c>
      <c r="Y11" s="54">
        <f t="shared" si="1"/>
        <v>-2072524</v>
      </c>
      <c r="Z11" s="55">
        <f>+IF(X11&lt;&gt;0,+(Y11/X11)*100,0)</f>
        <v>-2.901841195166688</v>
      </c>
      <c r="AA11" s="56">
        <f>SUM(AA6:AA10)</f>
        <v>95228000</v>
      </c>
    </row>
    <row r="12" spans="1:27" ht="12.75">
      <c r="A12" s="57" t="s">
        <v>38</v>
      </c>
      <c r="B12" s="38"/>
      <c r="C12" s="9"/>
      <c r="D12" s="10"/>
      <c r="E12" s="11">
        <v>25374300</v>
      </c>
      <c r="F12" s="11">
        <v>25374300</v>
      </c>
      <c r="G12" s="11">
        <v>374333</v>
      </c>
      <c r="H12" s="11">
        <v>1215000</v>
      </c>
      <c r="I12" s="11">
        <v>2000000</v>
      </c>
      <c r="J12" s="11">
        <v>3589333</v>
      </c>
      <c r="K12" s="11"/>
      <c r="L12" s="11"/>
      <c r="M12" s="11"/>
      <c r="N12" s="11"/>
      <c r="O12" s="11"/>
      <c r="P12" s="11">
        <v>2000000</v>
      </c>
      <c r="Q12" s="11">
        <v>12457211</v>
      </c>
      <c r="R12" s="11">
        <v>14457211</v>
      </c>
      <c r="S12" s="11"/>
      <c r="T12" s="11"/>
      <c r="U12" s="11"/>
      <c r="V12" s="11"/>
      <c r="W12" s="11">
        <v>18046544</v>
      </c>
      <c r="X12" s="11">
        <v>19030725</v>
      </c>
      <c r="Y12" s="11">
        <v>-984181</v>
      </c>
      <c r="Z12" s="2">
        <v>-5.17</v>
      </c>
      <c r="AA12" s="15">
        <v>25374300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>
        <v>612935</v>
      </c>
      <c r="N15" s="11">
        <v>612935</v>
      </c>
      <c r="O15" s="11"/>
      <c r="P15" s="11"/>
      <c r="Q15" s="11"/>
      <c r="R15" s="11"/>
      <c r="S15" s="11"/>
      <c r="T15" s="11"/>
      <c r="U15" s="11"/>
      <c r="V15" s="11"/>
      <c r="W15" s="11">
        <v>612935</v>
      </c>
      <c r="X15" s="11"/>
      <c r="Y15" s="11">
        <v>612935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28000000</v>
      </c>
      <c r="F36" s="11">
        <f t="shared" si="4"/>
        <v>28000000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1518848</v>
      </c>
      <c r="L36" s="11">
        <f t="shared" si="4"/>
        <v>4767276</v>
      </c>
      <c r="M36" s="11">
        <f t="shared" si="4"/>
        <v>1575000</v>
      </c>
      <c r="N36" s="11">
        <f t="shared" si="4"/>
        <v>7861124</v>
      </c>
      <c r="O36" s="11">
        <f t="shared" si="4"/>
        <v>0</v>
      </c>
      <c r="P36" s="11">
        <f t="shared" si="4"/>
        <v>0</v>
      </c>
      <c r="Q36" s="11">
        <f t="shared" si="4"/>
        <v>5777727</v>
      </c>
      <c r="R36" s="11">
        <f t="shared" si="4"/>
        <v>5777727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13638851</v>
      </c>
      <c r="X36" s="11">
        <f t="shared" si="4"/>
        <v>21000000</v>
      </c>
      <c r="Y36" s="11">
        <f t="shared" si="4"/>
        <v>-7361149</v>
      </c>
      <c r="Z36" s="2">
        <f aca="true" t="shared" si="5" ref="Z36:Z49">+IF(X36&lt;&gt;0,+(Y36/X36)*100,0)</f>
        <v>-35.05309047619048</v>
      </c>
      <c r="AA36" s="15">
        <f>AA6+AA21</f>
        <v>28000000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958000</v>
      </c>
      <c r="F37" s="11">
        <f t="shared" si="4"/>
        <v>958000</v>
      </c>
      <c r="G37" s="11">
        <f t="shared" si="4"/>
        <v>954902</v>
      </c>
      <c r="H37" s="11">
        <f t="shared" si="4"/>
        <v>4083973</v>
      </c>
      <c r="I37" s="11">
        <f t="shared" si="4"/>
        <v>1725012</v>
      </c>
      <c r="J37" s="11">
        <f t="shared" si="4"/>
        <v>6763887</v>
      </c>
      <c r="K37" s="11">
        <f t="shared" si="4"/>
        <v>0</v>
      </c>
      <c r="L37" s="11">
        <f t="shared" si="4"/>
        <v>0</v>
      </c>
      <c r="M37" s="11">
        <f t="shared" si="4"/>
        <v>3280147</v>
      </c>
      <c r="N37" s="11">
        <f t="shared" si="4"/>
        <v>3280147</v>
      </c>
      <c r="O37" s="11">
        <f t="shared" si="4"/>
        <v>0</v>
      </c>
      <c r="P37" s="11">
        <f t="shared" si="4"/>
        <v>1706405</v>
      </c>
      <c r="Q37" s="11">
        <f t="shared" si="4"/>
        <v>3709891</v>
      </c>
      <c r="R37" s="11">
        <f t="shared" si="4"/>
        <v>5416296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15460330</v>
      </c>
      <c r="X37" s="11">
        <f t="shared" si="4"/>
        <v>718500</v>
      </c>
      <c r="Y37" s="11">
        <f t="shared" si="4"/>
        <v>14741830</v>
      </c>
      <c r="Z37" s="2">
        <f t="shared" si="5"/>
        <v>2051.7508698677802</v>
      </c>
      <c r="AA37" s="15">
        <f>AA7+AA22</f>
        <v>958000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38500000</v>
      </c>
      <c r="F38" s="11">
        <f t="shared" si="4"/>
        <v>38500000</v>
      </c>
      <c r="G38" s="11">
        <f t="shared" si="4"/>
        <v>552926</v>
      </c>
      <c r="H38" s="11">
        <f t="shared" si="4"/>
        <v>500000</v>
      </c>
      <c r="I38" s="11">
        <f t="shared" si="4"/>
        <v>5200000</v>
      </c>
      <c r="J38" s="11">
        <f t="shared" si="4"/>
        <v>6252926</v>
      </c>
      <c r="K38" s="11">
        <f t="shared" si="4"/>
        <v>0</v>
      </c>
      <c r="L38" s="11">
        <f t="shared" si="4"/>
        <v>3418476</v>
      </c>
      <c r="M38" s="11">
        <f t="shared" si="4"/>
        <v>7750000</v>
      </c>
      <c r="N38" s="11">
        <f t="shared" si="4"/>
        <v>11168476</v>
      </c>
      <c r="O38" s="11">
        <f t="shared" si="4"/>
        <v>6497050</v>
      </c>
      <c r="P38" s="11">
        <f t="shared" si="4"/>
        <v>200000</v>
      </c>
      <c r="Q38" s="11">
        <f t="shared" si="4"/>
        <v>2476329</v>
      </c>
      <c r="R38" s="11">
        <f t="shared" si="4"/>
        <v>9173379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26594781</v>
      </c>
      <c r="X38" s="11">
        <f t="shared" si="4"/>
        <v>28875000</v>
      </c>
      <c r="Y38" s="11">
        <f t="shared" si="4"/>
        <v>-2280219</v>
      </c>
      <c r="Z38" s="2">
        <f t="shared" si="5"/>
        <v>-7.896862337662338</v>
      </c>
      <c r="AA38" s="15">
        <f>AA8+AA23</f>
        <v>38500000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27770000</v>
      </c>
      <c r="F39" s="11">
        <f t="shared" si="4"/>
        <v>27770000</v>
      </c>
      <c r="G39" s="11">
        <f t="shared" si="4"/>
        <v>1925632</v>
      </c>
      <c r="H39" s="11">
        <f t="shared" si="4"/>
        <v>5100000</v>
      </c>
      <c r="I39" s="11">
        <f t="shared" si="4"/>
        <v>5100000</v>
      </c>
      <c r="J39" s="11">
        <f t="shared" si="4"/>
        <v>12125632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100000</v>
      </c>
      <c r="Q39" s="11">
        <f t="shared" si="4"/>
        <v>421326</v>
      </c>
      <c r="R39" s="11">
        <f t="shared" si="4"/>
        <v>521326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12646958</v>
      </c>
      <c r="X39" s="11">
        <f t="shared" si="4"/>
        <v>20827500</v>
      </c>
      <c r="Y39" s="11">
        <f t="shared" si="4"/>
        <v>-8180542</v>
      </c>
      <c r="Z39" s="2">
        <f t="shared" si="5"/>
        <v>-39.277599327811785</v>
      </c>
      <c r="AA39" s="15">
        <f>AA9+AA24</f>
        <v>27770000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707556</v>
      </c>
      <c r="H40" s="11">
        <f t="shared" si="4"/>
        <v>300000</v>
      </c>
      <c r="I40" s="11">
        <f t="shared" si="4"/>
        <v>0</v>
      </c>
      <c r="J40" s="11">
        <f t="shared" si="4"/>
        <v>1007556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1007556</v>
      </c>
      <c r="X40" s="11">
        <f t="shared" si="4"/>
        <v>0</v>
      </c>
      <c r="Y40" s="11">
        <f t="shared" si="4"/>
        <v>1007556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95228000</v>
      </c>
      <c r="F41" s="54">
        <f t="shared" si="6"/>
        <v>95228000</v>
      </c>
      <c r="G41" s="54">
        <f t="shared" si="6"/>
        <v>4141016</v>
      </c>
      <c r="H41" s="54">
        <f t="shared" si="6"/>
        <v>9983973</v>
      </c>
      <c r="I41" s="54">
        <f t="shared" si="6"/>
        <v>12025012</v>
      </c>
      <c r="J41" s="54">
        <f t="shared" si="6"/>
        <v>26150001</v>
      </c>
      <c r="K41" s="54">
        <f t="shared" si="6"/>
        <v>1518848</v>
      </c>
      <c r="L41" s="54">
        <f t="shared" si="6"/>
        <v>8185752</v>
      </c>
      <c r="M41" s="54">
        <f t="shared" si="6"/>
        <v>12605147</v>
      </c>
      <c r="N41" s="54">
        <f t="shared" si="6"/>
        <v>22309747</v>
      </c>
      <c r="O41" s="54">
        <f t="shared" si="6"/>
        <v>6497050</v>
      </c>
      <c r="P41" s="54">
        <f t="shared" si="6"/>
        <v>2006405</v>
      </c>
      <c r="Q41" s="54">
        <f t="shared" si="6"/>
        <v>12385273</v>
      </c>
      <c r="R41" s="54">
        <f t="shared" si="6"/>
        <v>20888728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69348476</v>
      </c>
      <c r="X41" s="54">
        <f t="shared" si="6"/>
        <v>71421000</v>
      </c>
      <c r="Y41" s="54">
        <f t="shared" si="6"/>
        <v>-2072524</v>
      </c>
      <c r="Z41" s="55">
        <f t="shared" si="5"/>
        <v>-2.901841195166688</v>
      </c>
      <c r="AA41" s="56">
        <f>SUM(AA36:AA40)</f>
        <v>95228000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25374300</v>
      </c>
      <c r="F42" s="70">
        <f t="shared" si="7"/>
        <v>25374300</v>
      </c>
      <c r="G42" s="70">
        <f t="shared" si="7"/>
        <v>374333</v>
      </c>
      <c r="H42" s="70">
        <f t="shared" si="7"/>
        <v>1215000</v>
      </c>
      <c r="I42" s="70">
        <f t="shared" si="7"/>
        <v>2000000</v>
      </c>
      <c r="J42" s="70">
        <f t="shared" si="7"/>
        <v>3589333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2000000</v>
      </c>
      <c r="Q42" s="70">
        <f t="shared" si="7"/>
        <v>12457211</v>
      </c>
      <c r="R42" s="70">
        <f t="shared" si="7"/>
        <v>14457211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18046544</v>
      </c>
      <c r="X42" s="70">
        <f t="shared" si="7"/>
        <v>19030725</v>
      </c>
      <c r="Y42" s="70">
        <f t="shared" si="7"/>
        <v>-984181</v>
      </c>
      <c r="Z42" s="72">
        <f t="shared" si="5"/>
        <v>-5.171537080169043</v>
      </c>
      <c r="AA42" s="71">
        <f aca="true" t="shared" si="8" ref="AA42:AA48">AA12+AA27</f>
        <v>25374300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612935</v>
      </c>
      <c r="N45" s="70">
        <f t="shared" si="7"/>
        <v>612935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612935</v>
      </c>
      <c r="X45" s="70">
        <f t="shared" si="7"/>
        <v>0</v>
      </c>
      <c r="Y45" s="70">
        <f t="shared" si="7"/>
        <v>612935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120602300</v>
      </c>
      <c r="F49" s="82">
        <f t="shared" si="9"/>
        <v>120602300</v>
      </c>
      <c r="G49" s="82">
        <f t="shared" si="9"/>
        <v>4515349</v>
      </c>
      <c r="H49" s="82">
        <f t="shared" si="9"/>
        <v>11198973</v>
      </c>
      <c r="I49" s="82">
        <f t="shared" si="9"/>
        <v>14025012</v>
      </c>
      <c r="J49" s="82">
        <f t="shared" si="9"/>
        <v>29739334</v>
      </c>
      <c r="K49" s="82">
        <f t="shared" si="9"/>
        <v>1518848</v>
      </c>
      <c r="L49" s="82">
        <f t="shared" si="9"/>
        <v>8185752</v>
      </c>
      <c r="M49" s="82">
        <f t="shared" si="9"/>
        <v>13218082</v>
      </c>
      <c r="N49" s="82">
        <f t="shared" si="9"/>
        <v>22922682</v>
      </c>
      <c r="O49" s="82">
        <f t="shared" si="9"/>
        <v>6497050</v>
      </c>
      <c r="P49" s="82">
        <f t="shared" si="9"/>
        <v>4006405</v>
      </c>
      <c r="Q49" s="82">
        <f t="shared" si="9"/>
        <v>24842484</v>
      </c>
      <c r="R49" s="82">
        <f t="shared" si="9"/>
        <v>35345939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88007955</v>
      </c>
      <c r="X49" s="82">
        <f t="shared" si="9"/>
        <v>90451725</v>
      </c>
      <c r="Y49" s="82">
        <f t="shared" si="9"/>
        <v>-2443770</v>
      </c>
      <c r="Z49" s="83">
        <f t="shared" si="5"/>
        <v>-2.7017395190638984</v>
      </c>
      <c r="AA49" s="84">
        <f>SUM(AA41:AA48)</f>
        <v>120602300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12565000</v>
      </c>
      <c r="F51" s="70">
        <f t="shared" si="10"/>
        <v>12565000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9423750</v>
      </c>
      <c r="Y51" s="70">
        <f t="shared" si="10"/>
        <v>-9423750</v>
      </c>
      <c r="Z51" s="72">
        <f>+IF(X51&lt;&gt;0,+(Y51/X51)*100,0)</f>
        <v>-100</v>
      </c>
      <c r="AA51" s="71">
        <f>SUM(AA57:AA61)</f>
        <v>12565000</v>
      </c>
    </row>
    <row r="52" spans="1:27" ht="12.75">
      <c r="A52" s="87" t="s">
        <v>32</v>
      </c>
      <c r="B52" s="50"/>
      <c r="C52" s="9"/>
      <c r="D52" s="10"/>
      <c r="E52" s="11">
        <v>4864000</v>
      </c>
      <c r="F52" s="11">
        <v>4864000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3648000</v>
      </c>
      <c r="Y52" s="11">
        <v>-3648000</v>
      </c>
      <c r="Z52" s="2">
        <v>-100</v>
      </c>
      <c r="AA52" s="15">
        <v>4864000</v>
      </c>
    </row>
    <row r="53" spans="1:27" ht="12.75">
      <c r="A53" s="87" t="s">
        <v>33</v>
      </c>
      <c r="B53" s="50"/>
      <c r="C53" s="9"/>
      <c r="D53" s="10"/>
      <c r="E53" s="11">
        <v>4750000</v>
      </c>
      <c r="F53" s="11">
        <v>4750000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3562500</v>
      </c>
      <c r="Y53" s="11">
        <v>-3562500</v>
      </c>
      <c r="Z53" s="2">
        <v>-100</v>
      </c>
      <c r="AA53" s="15">
        <v>4750000</v>
      </c>
    </row>
    <row r="54" spans="1:27" ht="12.75">
      <c r="A54" s="87" t="s">
        <v>34</v>
      </c>
      <c r="B54" s="50"/>
      <c r="C54" s="9"/>
      <c r="D54" s="10"/>
      <c r="E54" s="11">
        <v>1680000</v>
      </c>
      <c r="F54" s="11">
        <v>1680000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1260000</v>
      </c>
      <c r="Y54" s="11">
        <v>-1260000</v>
      </c>
      <c r="Z54" s="2">
        <v>-100</v>
      </c>
      <c r="AA54" s="15">
        <v>1680000</v>
      </c>
    </row>
    <row r="55" spans="1:27" ht="12.75">
      <c r="A55" s="87" t="s">
        <v>35</v>
      </c>
      <c r="B55" s="50"/>
      <c r="C55" s="9"/>
      <c r="D55" s="10"/>
      <c r="E55" s="11">
        <v>250000</v>
      </c>
      <c r="F55" s="11">
        <v>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187500</v>
      </c>
      <c r="Y55" s="11">
        <v>-187500</v>
      </c>
      <c r="Z55" s="2">
        <v>-100</v>
      </c>
      <c r="AA55" s="15">
        <v>250000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11544000</v>
      </c>
      <c r="F57" s="54">
        <f t="shared" si="11"/>
        <v>11544000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8658000</v>
      </c>
      <c r="Y57" s="54">
        <f t="shared" si="11"/>
        <v>-8658000</v>
      </c>
      <c r="Z57" s="55">
        <f>+IF(X57&lt;&gt;0,+(Y57/X57)*100,0)</f>
        <v>-100</v>
      </c>
      <c r="AA57" s="56">
        <f>SUM(AA52:AA56)</f>
        <v>11544000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1021000</v>
      </c>
      <c r="F61" s="11">
        <v>1021000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765750</v>
      </c>
      <c r="Y61" s="11">
        <v>-765750</v>
      </c>
      <c r="Z61" s="2">
        <v>-100</v>
      </c>
      <c r="AA61" s="15">
        <v>1021000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0</v>
      </c>
      <c r="Y69" s="82">
        <f t="shared" si="12"/>
        <v>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201311730</v>
      </c>
      <c r="F5" s="46">
        <f t="shared" si="0"/>
        <v>225798307</v>
      </c>
      <c r="G5" s="46">
        <f t="shared" si="0"/>
        <v>786222</v>
      </c>
      <c r="H5" s="46">
        <f t="shared" si="0"/>
        <v>0</v>
      </c>
      <c r="I5" s="46">
        <f t="shared" si="0"/>
        <v>1581758</v>
      </c>
      <c r="J5" s="46">
        <f t="shared" si="0"/>
        <v>2367980</v>
      </c>
      <c r="K5" s="46">
        <f t="shared" si="0"/>
        <v>1581758</v>
      </c>
      <c r="L5" s="46">
        <f t="shared" si="0"/>
        <v>5116435</v>
      </c>
      <c r="M5" s="46">
        <f t="shared" si="0"/>
        <v>32880</v>
      </c>
      <c r="N5" s="46">
        <f t="shared" si="0"/>
        <v>6731073</v>
      </c>
      <c r="O5" s="46">
        <f t="shared" si="0"/>
        <v>584955</v>
      </c>
      <c r="P5" s="46">
        <f t="shared" si="0"/>
        <v>813359</v>
      </c>
      <c r="Q5" s="46">
        <f t="shared" si="0"/>
        <v>9582448</v>
      </c>
      <c r="R5" s="46">
        <f t="shared" si="0"/>
        <v>10980762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20079815</v>
      </c>
      <c r="X5" s="46">
        <f t="shared" si="0"/>
        <v>169348731</v>
      </c>
      <c r="Y5" s="46">
        <f t="shared" si="0"/>
        <v>-149268916</v>
      </c>
      <c r="Z5" s="47">
        <f>+IF(X5&lt;&gt;0,+(Y5/X5)*100,0)</f>
        <v>-88.14291971281438</v>
      </c>
      <c r="AA5" s="48">
        <f>SUM(AA11:AA18)</f>
        <v>225798307</v>
      </c>
    </row>
    <row r="6" spans="1:27" ht="12.75">
      <c r="A6" s="49" t="s">
        <v>32</v>
      </c>
      <c r="B6" s="50"/>
      <c r="C6" s="9"/>
      <c r="D6" s="10"/>
      <c r="E6" s="11">
        <v>49628717</v>
      </c>
      <c r="F6" s="11">
        <v>49628717</v>
      </c>
      <c r="G6" s="11"/>
      <c r="H6" s="11"/>
      <c r="I6" s="11"/>
      <c r="J6" s="11"/>
      <c r="K6" s="11"/>
      <c r="L6" s="11">
        <v>1973677</v>
      </c>
      <c r="M6" s="11"/>
      <c r="N6" s="11">
        <v>1973677</v>
      </c>
      <c r="O6" s="11">
        <v>508454</v>
      </c>
      <c r="P6" s="11"/>
      <c r="Q6" s="11"/>
      <c r="R6" s="11">
        <v>508454</v>
      </c>
      <c r="S6" s="11"/>
      <c r="T6" s="11"/>
      <c r="U6" s="11"/>
      <c r="V6" s="11"/>
      <c r="W6" s="11">
        <v>2482131</v>
      </c>
      <c r="X6" s="11">
        <v>37221538</v>
      </c>
      <c r="Y6" s="11">
        <v>-34739407</v>
      </c>
      <c r="Z6" s="2">
        <v>-93.33</v>
      </c>
      <c r="AA6" s="15">
        <v>49628717</v>
      </c>
    </row>
    <row r="7" spans="1:27" ht="12.75">
      <c r="A7" s="49" t="s">
        <v>33</v>
      </c>
      <c r="B7" s="50"/>
      <c r="C7" s="9"/>
      <c r="D7" s="10"/>
      <c r="E7" s="11">
        <v>44000000</v>
      </c>
      <c r="F7" s="11">
        <v>44000000</v>
      </c>
      <c r="G7" s="11"/>
      <c r="H7" s="11"/>
      <c r="I7" s="11"/>
      <c r="J7" s="11"/>
      <c r="K7" s="11"/>
      <c r="L7" s="11">
        <v>2962363</v>
      </c>
      <c r="M7" s="11"/>
      <c r="N7" s="11">
        <v>2962363</v>
      </c>
      <c r="O7" s="11"/>
      <c r="P7" s="11"/>
      <c r="Q7" s="11">
        <v>4458448</v>
      </c>
      <c r="R7" s="11">
        <v>4458448</v>
      </c>
      <c r="S7" s="11"/>
      <c r="T7" s="11"/>
      <c r="U7" s="11"/>
      <c r="V7" s="11"/>
      <c r="W7" s="11">
        <v>7420811</v>
      </c>
      <c r="X7" s="11">
        <v>33000000</v>
      </c>
      <c r="Y7" s="11">
        <v>-25579189</v>
      </c>
      <c r="Z7" s="2">
        <v>-77.51</v>
      </c>
      <c r="AA7" s="15">
        <v>44000000</v>
      </c>
    </row>
    <row r="8" spans="1:27" ht="12.75">
      <c r="A8" s="49" t="s">
        <v>34</v>
      </c>
      <c r="B8" s="50"/>
      <c r="C8" s="9"/>
      <c r="D8" s="10"/>
      <c r="E8" s="11">
        <v>63375000</v>
      </c>
      <c r="F8" s="11">
        <v>85375000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64031250</v>
      </c>
      <c r="Y8" s="11">
        <v>-64031250</v>
      </c>
      <c r="Z8" s="2">
        <v>-100</v>
      </c>
      <c r="AA8" s="15">
        <v>85375000</v>
      </c>
    </row>
    <row r="9" spans="1:27" ht="12.75">
      <c r="A9" s="49" t="s">
        <v>35</v>
      </c>
      <c r="B9" s="50"/>
      <c r="C9" s="9"/>
      <c r="D9" s="10"/>
      <c r="E9" s="11">
        <v>29297311</v>
      </c>
      <c r="F9" s="11">
        <v>29297311</v>
      </c>
      <c r="G9" s="11">
        <v>786222</v>
      </c>
      <c r="H9" s="11"/>
      <c r="I9" s="11">
        <v>1581758</v>
      </c>
      <c r="J9" s="11">
        <v>2367980</v>
      </c>
      <c r="K9" s="11">
        <v>1581758</v>
      </c>
      <c r="L9" s="11"/>
      <c r="M9" s="11"/>
      <c r="N9" s="11">
        <v>1581758</v>
      </c>
      <c r="O9" s="11"/>
      <c r="P9" s="11">
        <v>646843</v>
      </c>
      <c r="Q9" s="11">
        <v>4870275</v>
      </c>
      <c r="R9" s="11">
        <v>5517118</v>
      </c>
      <c r="S9" s="11"/>
      <c r="T9" s="11"/>
      <c r="U9" s="11"/>
      <c r="V9" s="11"/>
      <c r="W9" s="11">
        <v>9466856</v>
      </c>
      <c r="X9" s="11">
        <v>21972983</v>
      </c>
      <c r="Y9" s="11">
        <v>-12506127</v>
      </c>
      <c r="Z9" s="2">
        <v>-56.92</v>
      </c>
      <c r="AA9" s="15">
        <v>29297311</v>
      </c>
    </row>
    <row r="10" spans="1:27" ht="12.75">
      <c r="A10" s="49" t="s">
        <v>36</v>
      </c>
      <c r="B10" s="50"/>
      <c r="C10" s="9"/>
      <c r="D10" s="10"/>
      <c r="E10" s="11">
        <v>6760702</v>
      </c>
      <c r="F10" s="11">
        <v>6760702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5070527</v>
      </c>
      <c r="Y10" s="11">
        <v>-5070527</v>
      </c>
      <c r="Z10" s="2">
        <v>-100</v>
      </c>
      <c r="AA10" s="15">
        <v>6760702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193061730</v>
      </c>
      <c r="F11" s="54">
        <f t="shared" si="1"/>
        <v>215061730</v>
      </c>
      <c r="G11" s="54">
        <f t="shared" si="1"/>
        <v>786222</v>
      </c>
      <c r="H11" s="54">
        <f t="shared" si="1"/>
        <v>0</v>
      </c>
      <c r="I11" s="54">
        <f t="shared" si="1"/>
        <v>1581758</v>
      </c>
      <c r="J11" s="54">
        <f t="shared" si="1"/>
        <v>2367980</v>
      </c>
      <c r="K11" s="54">
        <f t="shared" si="1"/>
        <v>1581758</v>
      </c>
      <c r="L11" s="54">
        <f t="shared" si="1"/>
        <v>4936040</v>
      </c>
      <c r="M11" s="54">
        <f t="shared" si="1"/>
        <v>0</v>
      </c>
      <c r="N11" s="54">
        <f t="shared" si="1"/>
        <v>6517798</v>
      </c>
      <c r="O11" s="54">
        <f t="shared" si="1"/>
        <v>508454</v>
      </c>
      <c r="P11" s="54">
        <f t="shared" si="1"/>
        <v>646843</v>
      </c>
      <c r="Q11" s="54">
        <f t="shared" si="1"/>
        <v>9328723</v>
      </c>
      <c r="R11" s="54">
        <f t="shared" si="1"/>
        <v>10484020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19369798</v>
      </c>
      <c r="X11" s="54">
        <f t="shared" si="1"/>
        <v>161296298</v>
      </c>
      <c r="Y11" s="54">
        <f t="shared" si="1"/>
        <v>-141926500</v>
      </c>
      <c r="Z11" s="55">
        <f>+IF(X11&lt;&gt;0,+(Y11/X11)*100,0)</f>
        <v>-87.99117013832517</v>
      </c>
      <c r="AA11" s="56">
        <f>SUM(AA6:AA10)</f>
        <v>215061730</v>
      </c>
    </row>
    <row r="12" spans="1:27" ht="12.75">
      <c r="A12" s="57" t="s">
        <v>38</v>
      </c>
      <c r="B12" s="38"/>
      <c r="C12" s="9"/>
      <c r="D12" s="10"/>
      <c r="E12" s="11">
        <v>8000000</v>
      </c>
      <c r="F12" s="11">
        <v>8000000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6000000</v>
      </c>
      <c r="Y12" s="11">
        <v>-6000000</v>
      </c>
      <c r="Z12" s="2">
        <v>-100</v>
      </c>
      <c r="AA12" s="15">
        <v>8000000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250000</v>
      </c>
      <c r="F15" s="11">
        <v>2736577</v>
      </c>
      <c r="G15" s="11"/>
      <c r="H15" s="11"/>
      <c r="I15" s="11"/>
      <c r="J15" s="11"/>
      <c r="K15" s="11"/>
      <c r="L15" s="11">
        <v>180395</v>
      </c>
      <c r="M15" s="11">
        <v>32880</v>
      </c>
      <c r="N15" s="11">
        <v>213275</v>
      </c>
      <c r="O15" s="11">
        <v>76501</v>
      </c>
      <c r="P15" s="11">
        <v>166516</v>
      </c>
      <c r="Q15" s="11">
        <v>253725</v>
      </c>
      <c r="R15" s="11">
        <v>496742</v>
      </c>
      <c r="S15" s="11"/>
      <c r="T15" s="11"/>
      <c r="U15" s="11"/>
      <c r="V15" s="11"/>
      <c r="W15" s="11">
        <v>710017</v>
      </c>
      <c r="X15" s="11">
        <v>2052433</v>
      </c>
      <c r="Y15" s="11">
        <v>-1342416</v>
      </c>
      <c r="Z15" s="2">
        <v>-65.41</v>
      </c>
      <c r="AA15" s="15">
        <v>2736577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59826120</v>
      </c>
      <c r="F20" s="63">
        <f t="shared" si="2"/>
        <v>93404836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171840</v>
      </c>
      <c r="M20" s="63">
        <f t="shared" si="2"/>
        <v>1230986</v>
      </c>
      <c r="N20" s="63">
        <f t="shared" si="2"/>
        <v>1402826</v>
      </c>
      <c r="O20" s="63">
        <f t="shared" si="2"/>
        <v>8227719</v>
      </c>
      <c r="P20" s="63">
        <f t="shared" si="2"/>
        <v>280527</v>
      </c>
      <c r="Q20" s="63">
        <f t="shared" si="2"/>
        <v>1670340</v>
      </c>
      <c r="R20" s="63">
        <f t="shared" si="2"/>
        <v>10178586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11581412</v>
      </c>
      <c r="X20" s="63">
        <f t="shared" si="2"/>
        <v>70053627</v>
      </c>
      <c r="Y20" s="63">
        <f t="shared" si="2"/>
        <v>-58472215</v>
      </c>
      <c r="Z20" s="64">
        <f>+IF(X20&lt;&gt;0,+(Y20/X20)*100,0)</f>
        <v>-83.4677910395703</v>
      </c>
      <c r="AA20" s="65">
        <f>SUM(AA26:AA33)</f>
        <v>93404836</v>
      </c>
    </row>
    <row r="21" spans="1:27" ht="12.75">
      <c r="A21" s="49" t="s">
        <v>32</v>
      </c>
      <c r="B21" s="50"/>
      <c r="C21" s="9"/>
      <c r="D21" s="10"/>
      <c r="E21" s="11"/>
      <c r="F21" s="11">
        <v>361198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190173</v>
      </c>
      <c r="R21" s="11">
        <v>190173</v>
      </c>
      <c r="S21" s="11"/>
      <c r="T21" s="11"/>
      <c r="U21" s="11"/>
      <c r="V21" s="11"/>
      <c r="W21" s="11">
        <v>190173</v>
      </c>
      <c r="X21" s="11">
        <v>270899</v>
      </c>
      <c r="Y21" s="11">
        <v>-80726</v>
      </c>
      <c r="Z21" s="2">
        <v>-29.8</v>
      </c>
      <c r="AA21" s="15">
        <v>361198</v>
      </c>
    </row>
    <row r="22" spans="1:27" ht="12.75">
      <c r="A22" s="49" t="s">
        <v>33</v>
      </c>
      <c r="B22" s="50"/>
      <c r="C22" s="9"/>
      <c r="D22" s="10"/>
      <c r="E22" s="11"/>
      <c r="F22" s="11">
        <v>4115880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3086910</v>
      </c>
      <c r="Y22" s="11">
        <v>-3086910</v>
      </c>
      <c r="Z22" s="2">
        <v>-100</v>
      </c>
      <c r="AA22" s="15">
        <v>4115880</v>
      </c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8227719</v>
      </c>
      <c r="P23" s="11"/>
      <c r="Q23" s="11">
        <v>554362</v>
      </c>
      <c r="R23" s="11">
        <v>8782081</v>
      </c>
      <c r="S23" s="11"/>
      <c r="T23" s="11"/>
      <c r="U23" s="11"/>
      <c r="V23" s="11"/>
      <c r="W23" s="11">
        <v>8782081</v>
      </c>
      <c r="X23" s="11"/>
      <c r="Y23" s="11">
        <v>8782081</v>
      </c>
      <c r="Z23" s="2"/>
      <c r="AA23" s="15"/>
    </row>
    <row r="24" spans="1:27" ht="12.75">
      <c r="A24" s="49" t="s">
        <v>35</v>
      </c>
      <c r="B24" s="50"/>
      <c r="C24" s="9"/>
      <c r="D24" s="10"/>
      <c r="E24" s="11">
        <v>59826120</v>
      </c>
      <c r="F24" s="11">
        <v>83460991</v>
      </c>
      <c r="G24" s="11"/>
      <c r="H24" s="11"/>
      <c r="I24" s="11"/>
      <c r="J24" s="11"/>
      <c r="K24" s="11"/>
      <c r="L24" s="11">
        <v>171840</v>
      </c>
      <c r="M24" s="11">
        <v>810986</v>
      </c>
      <c r="N24" s="11">
        <v>982826</v>
      </c>
      <c r="O24" s="11"/>
      <c r="P24" s="11"/>
      <c r="Q24" s="11">
        <v>705249</v>
      </c>
      <c r="R24" s="11">
        <v>705249</v>
      </c>
      <c r="S24" s="11"/>
      <c r="T24" s="11"/>
      <c r="U24" s="11"/>
      <c r="V24" s="11"/>
      <c r="W24" s="11">
        <v>1688075</v>
      </c>
      <c r="X24" s="11">
        <v>62595743</v>
      </c>
      <c r="Y24" s="11">
        <v>-60907668</v>
      </c>
      <c r="Z24" s="2">
        <v>-97.3</v>
      </c>
      <c r="AA24" s="15">
        <v>83460991</v>
      </c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59826120</v>
      </c>
      <c r="F26" s="54">
        <f t="shared" si="3"/>
        <v>87938069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171840</v>
      </c>
      <c r="M26" s="54">
        <f t="shared" si="3"/>
        <v>810986</v>
      </c>
      <c r="N26" s="54">
        <f t="shared" si="3"/>
        <v>982826</v>
      </c>
      <c r="O26" s="54">
        <f t="shared" si="3"/>
        <v>8227719</v>
      </c>
      <c r="P26" s="54">
        <f t="shared" si="3"/>
        <v>0</v>
      </c>
      <c r="Q26" s="54">
        <f t="shared" si="3"/>
        <v>1449784</v>
      </c>
      <c r="R26" s="54">
        <f t="shared" si="3"/>
        <v>9677503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10660329</v>
      </c>
      <c r="X26" s="54">
        <f t="shared" si="3"/>
        <v>65953552</v>
      </c>
      <c r="Y26" s="54">
        <f t="shared" si="3"/>
        <v>-55293223</v>
      </c>
      <c r="Z26" s="55">
        <f>+IF(X26&lt;&gt;0,+(Y26/X26)*100,0)</f>
        <v>-83.83661125635811</v>
      </c>
      <c r="AA26" s="56">
        <f>SUM(AA21:AA25)</f>
        <v>87938069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>
        <v>420000</v>
      </c>
      <c r="N27" s="11">
        <v>420000</v>
      </c>
      <c r="O27" s="11"/>
      <c r="P27" s="11">
        <v>280527</v>
      </c>
      <c r="Q27" s="11">
        <v>220556</v>
      </c>
      <c r="R27" s="11">
        <v>501083</v>
      </c>
      <c r="S27" s="11"/>
      <c r="T27" s="11"/>
      <c r="U27" s="11"/>
      <c r="V27" s="11"/>
      <c r="W27" s="11">
        <v>921083</v>
      </c>
      <c r="X27" s="11"/>
      <c r="Y27" s="11">
        <v>921083</v>
      </c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>
        <v>3210000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2407500</v>
      </c>
      <c r="Y30" s="11">
        <v>-2407500</v>
      </c>
      <c r="Z30" s="2">
        <v>-100</v>
      </c>
      <c r="AA30" s="15">
        <v>3210000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>
        <v>2256767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1692575</v>
      </c>
      <c r="Y33" s="18">
        <v>-1692575</v>
      </c>
      <c r="Z33" s="3">
        <v>-100</v>
      </c>
      <c r="AA33" s="23">
        <v>2256767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49628717</v>
      </c>
      <c r="F36" s="11">
        <f t="shared" si="4"/>
        <v>49989915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1973677</v>
      </c>
      <c r="M36" s="11">
        <f t="shared" si="4"/>
        <v>0</v>
      </c>
      <c r="N36" s="11">
        <f t="shared" si="4"/>
        <v>1973677</v>
      </c>
      <c r="O36" s="11">
        <f t="shared" si="4"/>
        <v>508454</v>
      </c>
      <c r="P36" s="11">
        <f t="shared" si="4"/>
        <v>0</v>
      </c>
      <c r="Q36" s="11">
        <f t="shared" si="4"/>
        <v>190173</v>
      </c>
      <c r="R36" s="11">
        <f t="shared" si="4"/>
        <v>698627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2672304</v>
      </c>
      <c r="X36" s="11">
        <f t="shared" si="4"/>
        <v>37492437</v>
      </c>
      <c r="Y36" s="11">
        <f t="shared" si="4"/>
        <v>-34820133</v>
      </c>
      <c r="Z36" s="2">
        <f aca="true" t="shared" si="5" ref="Z36:Z49">+IF(X36&lt;&gt;0,+(Y36/X36)*100,0)</f>
        <v>-92.87241850936498</v>
      </c>
      <c r="AA36" s="15">
        <f>AA6+AA21</f>
        <v>49989915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44000000</v>
      </c>
      <c r="F37" s="11">
        <f t="shared" si="4"/>
        <v>48115880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2962363</v>
      </c>
      <c r="M37" s="11">
        <f t="shared" si="4"/>
        <v>0</v>
      </c>
      <c r="N37" s="11">
        <f t="shared" si="4"/>
        <v>2962363</v>
      </c>
      <c r="O37" s="11">
        <f t="shared" si="4"/>
        <v>0</v>
      </c>
      <c r="P37" s="11">
        <f t="shared" si="4"/>
        <v>0</v>
      </c>
      <c r="Q37" s="11">
        <f t="shared" si="4"/>
        <v>4458448</v>
      </c>
      <c r="R37" s="11">
        <f t="shared" si="4"/>
        <v>4458448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7420811</v>
      </c>
      <c r="X37" s="11">
        <f t="shared" si="4"/>
        <v>36086910</v>
      </c>
      <c r="Y37" s="11">
        <f t="shared" si="4"/>
        <v>-28666099</v>
      </c>
      <c r="Z37" s="2">
        <f t="shared" si="5"/>
        <v>-79.43628035761444</v>
      </c>
      <c r="AA37" s="15">
        <f>AA7+AA22</f>
        <v>48115880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63375000</v>
      </c>
      <c r="F38" s="11">
        <f t="shared" si="4"/>
        <v>85375000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8227719</v>
      </c>
      <c r="P38" s="11">
        <f t="shared" si="4"/>
        <v>0</v>
      </c>
      <c r="Q38" s="11">
        <f t="shared" si="4"/>
        <v>554362</v>
      </c>
      <c r="R38" s="11">
        <f t="shared" si="4"/>
        <v>8782081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8782081</v>
      </c>
      <c r="X38" s="11">
        <f t="shared" si="4"/>
        <v>64031250</v>
      </c>
      <c r="Y38" s="11">
        <f t="shared" si="4"/>
        <v>-55249169</v>
      </c>
      <c r="Z38" s="2">
        <f t="shared" si="5"/>
        <v>-86.28469536359201</v>
      </c>
      <c r="AA38" s="15">
        <f>AA8+AA23</f>
        <v>85375000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89123431</v>
      </c>
      <c r="F39" s="11">
        <f t="shared" si="4"/>
        <v>112758302</v>
      </c>
      <c r="G39" s="11">
        <f t="shared" si="4"/>
        <v>786222</v>
      </c>
      <c r="H39" s="11">
        <f t="shared" si="4"/>
        <v>0</v>
      </c>
      <c r="I39" s="11">
        <f t="shared" si="4"/>
        <v>1581758</v>
      </c>
      <c r="J39" s="11">
        <f t="shared" si="4"/>
        <v>2367980</v>
      </c>
      <c r="K39" s="11">
        <f t="shared" si="4"/>
        <v>1581758</v>
      </c>
      <c r="L39" s="11">
        <f t="shared" si="4"/>
        <v>171840</v>
      </c>
      <c r="M39" s="11">
        <f t="shared" si="4"/>
        <v>810986</v>
      </c>
      <c r="N39" s="11">
        <f t="shared" si="4"/>
        <v>2564584</v>
      </c>
      <c r="O39" s="11">
        <f t="shared" si="4"/>
        <v>0</v>
      </c>
      <c r="P39" s="11">
        <f t="shared" si="4"/>
        <v>646843</v>
      </c>
      <c r="Q39" s="11">
        <f t="shared" si="4"/>
        <v>5575524</v>
      </c>
      <c r="R39" s="11">
        <f t="shared" si="4"/>
        <v>6222367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11154931</v>
      </c>
      <c r="X39" s="11">
        <f t="shared" si="4"/>
        <v>84568726</v>
      </c>
      <c r="Y39" s="11">
        <f t="shared" si="4"/>
        <v>-73413795</v>
      </c>
      <c r="Z39" s="2">
        <f t="shared" si="5"/>
        <v>-86.80962629140232</v>
      </c>
      <c r="AA39" s="15">
        <f>AA9+AA24</f>
        <v>112758302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6760702</v>
      </c>
      <c r="F40" s="11">
        <f t="shared" si="4"/>
        <v>6760702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5070527</v>
      </c>
      <c r="Y40" s="11">
        <f t="shared" si="4"/>
        <v>-5070527</v>
      </c>
      <c r="Z40" s="2">
        <f t="shared" si="5"/>
        <v>-100</v>
      </c>
      <c r="AA40" s="15">
        <f>AA10+AA25</f>
        <v>6760702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252887850</v>
      </c>
      <c r="F41" s="54">
        <f t="shared" si="6"/>
        <v>302999799</v>
      </c>
      <c r="G41" s="54">
        <f t="shared" si="6"/>
        <v>786222</v>
      </c>
      <c r="H41" s="54">
        <f t="shared" si="6"/>
        <v>0</v>
      </c>
      <c r="I41" s="54">
        <f t="shared" si="6"/>
        <v>1581758</v>
      </c>
      <c r="J41" s="54">
        <f t="shared" si="6"/>
        <v>2367980</v>
      </c>
      <c r="K41" s="54">
        <f t="shared" si="6"/>
        <v>1581758</v>
      </c>
      <c r="L41" s="54">
        <f t="shared" si="6"/>
        <v>5107880</v>
      </c>
      <c r="M41" s="54">
        <f t="shared" si="6"/>
        <v>810986</v>
      </c>
      <c r="N41" s="54">
        <f t="shared" si="6"/>
        <v>7500624</v>
      </c>
      <c r="O41" s="54">
        <f t="shared" si="6"/>
        <v>8736173</v>
      </c>
      <c r="P41" s="54">
        <f t="shared" si="6"/>
        <v>646843</v>
      </c>
      <c r="Q41" s="54">
        <f t="shared" si="6"/>
        <v>10778507</v>
      </c>
      <c r="R41" s="54">
        <f t="shared" si="6"/>
        <v>20161523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30030127</v>
      </c>
      <c r="X41" s="54">
        <f t="shared" si="6"/>
        <v>227249850</v>
      </c>
      <c r="Y41" s="54">
        <f t="shared" si="6"/>
        <v>-197219723</v>
      </c>
      <c r="Z41" s="55">
        <f t="shared" si="5"/>
        <v>-86.78541393976718</v>
      </c>
      <c r="AA41" s="56">
        <f>SUM(AA36:AA40)</f>
        <v>302999799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8000000</v>
      </c>
      <c r="F42" s="70">
        <f t="shared" si="7"/>
        <v>8000000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420000</v>
      </c>
      <c r="N42" s="70">
        <f t="shared" si="7"/>
        <v>420000</v>
      </c>
      <c r="O42" s="70">
        <f t="shared" si="7"/>
        <v>0</v>
      </c>
      <c r="P42" s="70">
        <f t="shared" si="7"/>
        <v>280527</v>
      </c>
      <c r="Q42" s="70">
        <f t="shared" si="7"/>
        <v>220556</v>
      </c>
      <c r="R42" s="70">
        <f t="shared" si="7"/>
        <v>501083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921083</v>
      </c>
      <c r="X42" s="70">
        <f t="shared" si="7"/>
        <v>6000000</v>
      </c>
      <c r="Y42" s="70">
        <f t="shared" si="7"/>
        <v>-5078917</v>
      </c>
      <c r="Z42" s="72">
        <f t="shared" si="5"/>
        <v>-84.64861666666667</v>
      </c>
      <c r="AA42" s="71">
        <f aca="true" t="shared" si="8" ref="AA42:AA48">AA12+AA27</f>
        <v>8000000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250000</v>
      </c>
      <c r="F45" s="70">
        <f t="shared" si="7"/>
        <v>5946577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180395</v>
      </c>
      <c r="M45" s="70">
        <f t="shared" si="7"/>
        <v>32880</v>
      </c>
      <c r="N45" s="70">
        <f t="shared" si="7"/>
        <v>213275</v>
      </c>
      <c r="O45" s="70">
        <f t="shared" si="7"/>
        <v>76501</v>
      </c>
      <c r="P45" s="70">
        <f t="shared" si="7"/>
        <v>166516</v>
      </c>
      <c r="Q45" s="70">
        <f t="shared" si="7"/>
        <v>253725</v>
      </c>
      <c r="R45" s="70">
        <f t="shared" si="7"/>
        <v>496742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710017</v>
      </c>
      <c r="X45" s="70">
        <f t="shared" si="7"/>
        <v>4459933</v>
      </c>
      <c r="Y45" s="70">
        <f t="shared" si="7"/>
        <v>-3749916</v>
      </c>
      <c r="Z45" s="72">
        <f t="shared" si="5"/>
        <v>-84.08009716737898</v>
      </c>
      <c r="AA45" s="71">
        <f t="shared" si="8"/>
        <v>5946577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2256767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1692575</v>
      </c>
      <c r="Y48" s="70">
        <f t="shared" si="7"/>
        <v>-1692575</v>
      </c>
      <c r="Z48" s="72">
        <f t="shared" si="5"/>
        <v>-100</v>
      </c>
      <c r="AA48" s="71">
        <f t="shared" si="8"/>
        <v>2256767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261137850</v>
      </c>
      <c r="F49" s="82">
        <f t="shared" si="9"/>
        <v>319203143</v>
      </c>
      <c r="G49" s="82">
        <f t="shared" si="9"/>
        <v>786222</v>
      </c>
      <c r="H49" s="82">
        <f t="shared" si="9"/>
        <v>0</v>
      </c>
      <c r="I49" s="82">
        <f t="shared" si="9"/>
        <v>1581758</v>
      </c>
      <c r="J49" s="82">
        <f t="shared" si="9"/>
        <v>2367980</v>
      </c>
      <c r="K49" s="82">
        <f t="shared" si="9"/>
        <v>1581758</v>
      </c>
      <c r="L49" s="82">
        <f t="shared" si="9"/>
        <v>5288275</v>
      </c>
      <c r="M49" s="82">
        <f t="shared" si="9"/>
        <v>1263866</v>
      </c>
      <c r="N49" s="82">
        <f t="shared" si="9"/>
        <v>8133899</v>
      </c>
      <c r="O49" s="82">
        <f t="shared" si="9"/>
        <v>8812674</v>
      </c>
      <c r="P49" s="82">
        <f t="shared" si="9"/>
        <v>1093886</v>
      </c>
      <c r="Q49" s="82">
        <f t="shared" si="9"/>
        <v>11252788</v>
      </c>
      <c r="R49" s="82">
        <f t="shared" si="9"/>
        <v>21159348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31661227</v>
      </c>
      <c r="X49" s="82">
        <f t="shared" si="9"/>
        <v>239402358</v>
      </c>
      <c r="Y49" s="82">
        <f t="shared" si="9"/>
        <v>-207741131</v>
      </c>
      <c r="Z49" s="83">
        <f t="shared" si="5"/>
        <v>-86.7748892431544</v>
      </c>
      <c r="AA49" s="84">
        <f>SUM(AA41:AA48)</f>
        <v>319203143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125517653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15362559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43498541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17202694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15300948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720092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92084834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4280243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29152576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>
        <v>92022309</v>
      </c>
      <c r="D66" s="13">
        <v>17231237</v>
      </c>
      <c r="E66" s="14">
        <v>17231237</v>
      </c>
      <c r="F66" s="14">
        <v>17231237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12923428</v>
      </c>
      <c r="Y66" s="14">
        <v>-12923428</v>
      </c>
      <c r="Z66" s="2">
        <v>-100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>
        <v>108286416</v>
      </c>
      <c r="E68" s="11">
        <v>108286416</v>
      </c>
      <c r="F68" s="11">
        <v>108286416</v>
      </c>
      <c r="G68" s="11">
        <v>1526136</v>
      </c>
      <c r="H68" s="11">
        <v>2628094</v>
      </c>
      <c r="I68" s="11">
        <v>9379376</v>
      </c>
      <c r="J68" s="11">
        <v>13533606</v>
      </c>
      <c r="K68" s="11">
        <v>9186814</v>
      </c>
      <c r="L68" s="11">
        <v>13125381</v>
      </c>
      <c r="M68" s="11">
        <v>17803704</v>
      </c>
      <c r="N68" s="11">
        <v>40115899</v>
      </c>
      <c r="O68" s="11">
        <v>1534209</v>
      </c>
      <c r="P68" s="11">
        <v>3370397</v>
      </c>
      <c r="Q68" s="11">
        <v>10499048</v>
      </c>
      <c r="R68" s="11">
        <v>15403654</v>
      </c>
      <c r="S68" s="11"/>
      <c r="T68" s="11"/>
      <c r="U68" s="11"/>
      <c r="V68" s="11"/>
      <c r="W68" s="11">
        <v>69053159</v>
      </c>
      <c r="X68" s="11">
        <v>81214812</v>
      </c>
      <c r="Y68" s="11">
        <v>-12161653</v>
      </c>
      <c r="Z68" s="2">
        <v>-14.97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92022309</v>
      </c>
      <c r="D69" s="81">
        <f t="shared" si="12"/>
        <v>125517653</v>
      </c>
      <c r="E69" s="82">
        <f t="shared" si="12"/>
        <v>125517653</v>
      </c>
      <c r="F69" s="82">
        <f t="shared" si="12"/>
        <v>125517653</v>
      </c>
      <c r="G69" s="82">
        <f t="shared" si="12"/>
        <v>1526136</v>
      </c>
      <c r="H69" s="82">
        <f t="shared" si="12"/>
        <v>2628094</v>
      </c>
      <c r="I69" s="82">
        <f t="shared" si="12"/>
        <v>9379376</v>
      </c>
      <c r="J69" s="82">
        <f t="shared" si="12"/>
        <v>13533606</v>
      </c>
      <c r="K69" s="82">
        <f t="shared" si="12"/>
        <v>9186814</v>
      </c>
      <c r="L69" s="82">
        <f t="shared" si="12"/>
        <v>13125381</v>
      </c>
      <c r="M69" s="82">
        <f t="shared" si="12"/>
        <v>17803704</v>
      </c>
      <c r="N69" s="82">
        <f t="shared" si="12"/>
        <v>40115899</v>
      </c>
      <c r="O69" s="82">
        <f t="shared" si="12"/>
        <v>1534209</v>
      </c>
      <c r="P69" s="82">
        <f t="shared" si="12"/>
        <v>3370397</v>
      </c>
      <c r="Q69" s="82">
        <f t="shared" si="12"/>
        <v>10499048</v>
      </c>
      <c r="R69" s="82">
        <f t="shared" si="12"/>
        <v>15403654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69053159</v>
      </c>
      <c r="X69" s="82">
        <f t="shared" si="12"/>
        <v>94138240</v>
      </c>
      <c r="Y69" s="82">
        <f t="shared" si="12"/>
        <v>-25085081</v>
      </c>
      <c r="Z69" s="83">
        <f>+IF(X69&lt;&gt;0,+(Y69/X69)*100,0)</f>
        <v>-26.647068183981343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213965674</v>
      </c>
      <c r="D5" s="45">
        <f t="shared" si="0"/>
        <v>0</v>
      </c>
      <c r="E5" s="46">
        <f t="shared" si="0"/>
        <v>184439259</v>
      </c>
      <c r="F5" s="46">
        <f t="shared" si="0"/>
        <v>196785315</v>
      </c>
      <c r="G5" s="46">
        <f t="shared" si="0"/>
        <v>207186</v>
      </c>
      <c r="H5" s="46">
        <f t="shared" si="0"/>
        <v>3009627</v>
      </c>
      <c r="I5" s="46">
        <f t="shared" si="0"/>
        <v>3611243</v>
      </c>
      <c r="J5" s="46">
        <f t="shared" si="0"/>
        <v>6828056</v>
      </c>
      <c r="K5" s="46">
        <f t="shared" si="0"/>
        <v>6813279</v>
      </c>
      <c r="L5" s="46">
        <f t="shared" si="0"/>
        <v>8221249</v>
      </c>
      <c r="M5" s="46">
        <f t="shared" si="0"/>
        <v>20574034</v>
      </c>
      <c r="N5" s="46">
        <f t="shared" si="0"/>
        <v>35608562</v>
      </c>
      <c r="O5" s="46">
        <f t="shared" si="0"/>
        <v>13472948</v>
      </c>
      <c r="P5" s="46">
        <f t="shared" si="0"/>
        <v>5483255</v>
      </c>
      <c r="Q5" s="46">
        <f t="shared" si="0"/>
        <v>13960543</v>
      </c>
      <c r="R5" s="46">
        <f t="shared" si="0"/>
        <v>32916746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75353364</v>
      </c>
      <c r="X5" s="46">
        <f t="shared" si="0"/>
        <v>147588988</v>
      </c>
      <c r="Y5" s="46">
        <f t="shared" si="0"/>
        <v>-72235624</v>
      </c>
      <c r="Z5" s="47">
        <f>+IF(X5&lt;&gt;0,+(Y5/X5)*100,0)</f>
        <v>-48.94377621181331</v>
      </c>
      <c r="AA5" s="48">
        <f>SUM(AA11:AA18)</f>
        <v>196785315</v>
      </c>
    </row>
    <row r="6" spans="1:27" ht="12.75">
      <c r="A6" s="49" t="s">
        <v>32</v>
      </c>
      <c r="B6" s="50"/>
      <c r="C6" s="9">
        <v>49402233</v>
      </c>
      <c r="D6" s="10"/>
      <c r="E6" s="11">
        <v>58022000</v>
      </c>
      <c r="F6" s="11">
        <v>53485282</v>
      </c>
      <c r="G6" s="11">
        <v>34611</v>
      </c>
      <c r="H6" s="11"/>
      <c r="I6" s="11">
        <v>659891</v>
      </c>
      <c r="J6" s="11">
        <v>694502</v>
      </c>
      <c r="K6" s="11">
        <v>142078</v>
      </c>
      <c r="L6" s="11">
        <v>535432</v>
      </c>
      <c r="M6" s="11">
        <v>6543395</v>
      </c>
      <c r="N6" s="11">
        <v>7220905</v>
      </c>
      <c r="O6" s="11">
        <v>5347649</v>
      </c>
      <c r="P6" s="11">
        <v>1050999</v>
      </c>
      <c r="Q6" s="11">
        <v>5853287</v>
      </c>
      <c r="R6" s="11">
        <v>12251935</v>
      </c>
      <c r="S6" s="11"/>
      <c r="T6" s="11"/>
      <c r="U6" s="11"/>
      <c r="V6" s="11"/>
      <c r="W6" s="11">
        <v>20167342</v>
      </c>
      <c r="X6" s="11">
        <v>40113962</v>
      </c>
      <c r="Y6" s="11">
        <v>-19946620</v>
      </c>
      <c r="Z6" s="2">
        <v>-49.72</v>
      </c>
      <c r="AA6" s="15">
        <v>53485282</v>
      </c>
    </row>
    <row r="7" spans="1:27" ht="12.75">
      <c r="A7" s="49" t="s">
        <v>33</v>
      </c>
      <c r="B7" s="50"/>
      <c r="C7" s="9">
        <v>40570252</v>
      </c>
      <c r="D7" s="10"/>
      <c r="E7" s="11">
        <v>14144354</v>
      </c>
      <c r="F7" s="11">
        <v>22524018</v>
      </c>
      <c r="G7" s="11">
        <v>155116</v>
      </c>
      <c r="H7" s="11">
        <v>226828</v>
      </c>
      <c r="I7" s="11">
        <v>190095</v>
      </c>
      <c r="J7" s="11">
        <v>572039</v>
      </c>
      <c r="K7" s="11">
        <v>2788822</v>
      </c>
      <c r="L7" s="11">
        <v>3809777</v>
      </c>
      <c r="M7" s="11">
        <v>5278262</v>
      </c>
      <c r="N7" s="11">
        <v>11876861</v>
      </c>
      <c r="O7" s="11">
        <v>634281</v>
      </c>
      <c r="P7" s="11">
        <v>410802</v>
      </c>
      <c r="Q7" s="11">
        <v>2997691</v>
      </c>
      <c r="R7" s="11">
        <v>4042774</v>
      </c>
      <c r="S7" s="11"/>
      <c r="T7" s="11"/>
      <c r="U7" s="11"/>
      <c r="V7" s="11"/>
      <c r="W7" s="11">
        <v>16491674</v>
      </c>
      <c r="X7" s="11">
        <v>16893014</v>
      </c>
      <c r="Y7" s="11">
        <v>-401340</v>
      </c>
      <c r="Z7" s="2">
        <v>-2.38</v>
      </c>
      <c r="AA7" s="15">
        <v>22524018</v>
      </c>
    </row>
    <row r="8" spans="1:27" ht="12.75">
      <c r="A8" s="49" t="s">
        <v>34</v>
      </c>
      <c r="B8" s="50"/>
      <c r="C8" s="9">
        <v>46492529</v>
      </c>
      <c r="D8" s="10"/>
      <c r="E8" s="11">
        <v>19721360</v>
      </c>
      <c r="F8" s="11">
        <v>35712624</v>
      </c>
      <c r="G8" s="11">
        <v>17439</v>
      </c>
      <c r="H8" s="11">
        <v>1423637</v>
      </c>
      <c r="I8" s="11">
        <v>1437827</v>
      </c>
      <c r="J8" s="11">
        <v>2878903</v>
      </c>
      <c r="K8" s="11">
        <v>1181693</v>
      </c>
      <c r="L8" s="11">
        <v>2183701</v>
      </c>
      <c r="M8" s="11">
        <v>275285</v>
      </c>
      <c r="N8" s="11">
        <v>3640679</v>
      </c>
      <c r="O8" s="11">
        <v>3708215</v>
      </c>
      <c r="P8" s="11">
        <v>125922</v>
      </c>
      <c r="Q8" s="11">
        <v>1184436</v>
      </c>
      <c r="R8" s="11">
        <v>5018573</v>
      </c>
      <c r="S8" s="11"/>
      <c r="T8" s="11"/>
      <c r="U8" s="11"/>
      <c r="V8" s="11"/>
      <c r="W8" s="11">
        <v>11538155</v>
      </c>
      <c r="X8" s="11">
        <v>26784468</v>
      </c>
      <c r="Y8" s="11">
        <v>-15246313</v>
      </c>
      <c r="Z8" s="2">
        <v>-56.92</v>
      </c>
      <c r="AA8" s="15">
        <v>35712624</v>
      </c>
    </row>
    <row r="9" spans="1:27" ht="12.75">
      <c r="A9" s="49" t="s">
        <v>35</v>
      </c>
      <c r="B9" s="50"/>
      <c r="C9" s="9">
        <v>25393319</v>
      </c>
      <c r="D9" s="10"/>
      <c r="E9" s="11">
        <v>64366545</v>
      </c>
      <c r="F9" s="11">
        <v>59193034</v>
      </c>
      <c r="G9" s="11">
        <v>20</v>
      </c>
      <c r="H9" s="11">
        <v>470523</v>
      </c>
      <c r="I9" s="11">
        <v>564560</v>
      </c>
      <c r="J9" s="11">
        <v>1035103</v>
      </c>
      <c r="K9" s="11">
        <v>1618674</v>
      </c>
      <c r="L9" s="11">
        <v>497508</v>
      </c>
      <c r="M9" s="11">
        <v>5282181</v>
      </c>
      <c r="N9" s="11">
        <v>7398363</v>
      </c>
      <c r="O9" s="11">
        <v>2112204</v>
      </c>
      <c r="P9" s="11">
        <v>1388185</v>
      </c>
      <c r="Q9" s="11">
        <v>3461871</v>
      </c>
      <c r="R9" s="11">
        <v>6962260</v>
      </c>
      <c r="S9" s="11"/>
      <c r="T9" s="11"/>
      <c r="U9" s="11"/>
      <c r="V9" s="11"/>
      <c r="W9" s="11">
        <v>15395726</v>
      </c>
      <c r="X9" s="11">
        <v>44394776</v>
      </c>
      <c r="Y9" s="11">
        <v>-28999050</v>
      </c>
      <c r="Z9" s="2">
        <v>-65.32</v>
      </c>
      <c r="AA9" s="15">
        <v>59193034</v>
      </c>
    </row>
    <row r="10" spans="1:27" ht="12.75">
      <c r="A10" s="49" t="s">
        <v>36</v>
      </c>
      <c r="B10" s="50"/>
      <c r="C10" s="9">
        <v>6568971</v>
      </c>
      <c r="D10" s="10"/>
      <c r="E10" s="11">
        <v>4305000</v>
      </c>
      <c r="F10" s="11">
        <v>4486867</v>
      </c>
      <c r="G10" s="11"/>
      <c r="H10" s="11">
        <v>345008</v>
      </c>
      <c r="I10" s="11">
        <v>18285</v>
      </c>
      <c r="J10" s="11">
        <v>363293</v>
      </c>
      <c r="K10" s="11">
        <v>784508</v>
      </c>
      <c r="L10" s="11">
        <v>850248</v>
      </c>
      <c r="M10" s="11">
        <v>20</v>
      </c>
      <c r="N10" s="11">
        <v>1634776</v>
      </c>
      <c r="O10" s="11">
        <v>170691</v>
      </c>
      <c r="P10" s="11">
        <v>289821</v>
      </c>
      <c r="Q10" s="11">
        <v>127700</v>
      </c>
      <c r="R10" s="11">
        <v>588212</v>
      </c>
      <c r="S10" s="11"/>
      <c r="T10" s="11"/>
      <c r="U10" s="11"/>
      <c r="V10" s="11"/>
      <c r="W10" s="11">
        <v>2586281</v>
      </c>
      <c r="X10" s="11">
        <v>3365150</v>
      </c>
      <c r="Y10" s="11">
        <v>-778869</v>
      </c>
      <c r="Z10" s="2">
        <v>-23.15</v>
      </c>
      <c r="AA10" s="15">
        <v>4486867</v>
      </c>
    </row>
    <row r="11" spans="1:27" ht="12.75">
      <c r="A11" s="51" t="s">
        <v>37</v>
      </c>
      <c r="B11" s="50"/>
      <c r="C11" s="52">
        <f aca="true" t="shared" si="1" ref="C11:Y11">SUM(C6:C10)</f>
        <v>168427304</v>
      </c>
      <c r="D11" s="53">
        <f t="shared" si="1"/>
        <v>0</v>
      </c>
      <c r="E11" s="54">
        <f t="shared" si="1"/>
        <v>160559259</v>
      </c>
      <c r="F11" s="54">
        <f t="shared" si="1"/>
        <v>175401825</v>
      </c>
      <c r="G11" s="54">
        <f t="shared" si="1"/>
        <v>207186</v>
      </c>
      <c r="H11" s="54">
        <f t="shared" si="1"/>
        <v>2465996</v>
      </c>
      <c r="I11" s="54">
        <f t="shared" si="1"/>
        <v>2870658</v>
      </c>
      <c r="J11" s="54">
        <f t="shared" si="1"/>
        <v>5543840</v>
      </c>
      <c r="K11" s="54">
        <f t="shared" si="1"/>
        <v>6515775</v>
      </c>
      <c r="L11" s="54">
        <f t="shared" si="1"/>
        <v>7876666</v>
      </c>
      <c r="M11" s="54">
        <f t="shared" si="1"/>
        <v>17379143</v>
      </c>
      <c r="N11" s="54">
        <f t="shared" si="1"/>
        <v>31771584</v>
      </c>
      <c r="O11" s="54">
        <f t="shared" si="1"/>
        <v>11973040</v>
      </c>
      <c r="P11" s="54">
        <f t="shared" si="1"/>
        <v>3265729</v>
      </c>
      <c r="Q11" s="54">
        <f t="shared" si="1"/>
        <v>13624985</v>
      </c>
      <c r="R11" s="54">
        <f t="shared" si="1"/>
        <v>28863754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66179178</v>
      </c>
      <c r="X11" s="54">
        <f t="shared" si="1"/>
        <v>131551370</v>
      </c>
      <c r="Y11" s="54">
        <f t="shared" si="1"/>
        <v>-65372192</v>
      </c>
      <c r="Z11" s="55">
        <f>+IF(X11&lt;&gt;0,+(Y11/X11)*100,0)</f>
        <v>-49.693281035385645</v>
      </c>
      <c r="AA11" s="56">
        <f>SUM(AA6:AA10)</f>
        <v>175401825</v>
      </c>
    </row>
    <row r="12" spans="1:27" ht="12.75">
      <c r="A12" s="57" t="s">
        <v>38</v>
      </c>
      <c r="B12" s="38"/>
      <c r="C12" s="9">
        <v>7949239</v>
      </c>
      <c r="D12" s="10"/>
      <c r="E12" s="11">
        <v>9490000</v>
      </c>
      <c r="F12" s="11">
        <v>9774500</v>
      </c>
      <c r="G12" s="11"/>
      <c r="H12" s="11">
        <v>20</v>
      </c>
      <c r="I12" s="11">
        <v>20</v>
      </c>
      <c r="J12" s="11">
        <v>40</v>
      </c>
      <c r="K12" s="11">
        <v>217556</v>
      </c>
      <c r="L12" s="11">
        <v>40</v>
      </c>
      <c r="M12" s="11">
        <v>2107670</v>
      </c>
      <c r="N12" s="11">
        <v>2325266</v>
      </c>
      <c r="O12" s="11">
        <v>1494939</v>
      </c>
      <c r="P12" s="11">
        <v>2162754</v>
      </c>
      <c r="Q12" s="11">
        <v>314426</v>
      </c>
      <c r="R12" s="11">
        <v>3972119</v>
      </c>
      <c r="S12" s="11"/>
      <c r="T12" s="11"/>
      <c r="U12" s="11"/>
      <c r="V12" s="11"/>
      <c r="W12" s="11">
        <v>6297425</v>
      </c>
      <c r="X12" s="11">
        <v>7330875</v>
      </c>
      <c r="Y12" s="11">
        <v>-1033450</v>
      </c>
      <c r="Z12" s="2">
        <v>-14.1</v>
      </c>
      <c r="AA12" s="15">
        <v>9774500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37589131</v>
      </c>
      <c r="D15" s="10"/>
      <c r="E15" s="11">
        <v>13320000</v>
      </c>
      <c r="F15" s="11">
        <v>10538990</v>
      </c>
      <c r="G15" s="11"/>
      <c r="H15" s="11">
        <v>543611</v>
      </c>
      <c r="I15" s="11">
        <v>740565</v>
      </c>
      <c r="J15" s="11">
        <v>1284176</v>
      </c>
      <c r="K15" s="11">
        <v>79948</v>
      </c>
      <c r="L15" s="11">
        <v>344543</v>
      </c>
      <c r="M15" s="11">
        <v>1087221</v>
      </c>
      <c r="N15" s="11">
        <v>1511712</v>
      </c>
      <c r="O15" s="11">
        <v>4969</v>
      </c>
      <c r="P15" s="11">
        <v>54772</v>
      </c>
      <c r="Q15" s="11">
        <v>21132</v>
      </c>
      <c r="R15" s="11">
        <v>80873</v>
      </c>
      <c r="S15" s="11"/>
      <c r="T15" s="11"/>
      <c r="U15" s="11"/>
      <c r="V15" s="11"/>
      <c r="W15" s="11">
        <v>2876761</v>
      </c>
      <c r="X15" s="11">
        <v>7904243</v>
      </c>
      <c r="Y15" s="11">
        <v>-5027482</v>
      </c>
      <c r="Z15" s="2">
        <v>-63.6</v>
      </c>
      <c r="AA15" s="15">
        <v>10538990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1070000</v>
      </c>
      <c r="F18" s="18">
        <v>1070000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802500</v>
      </c>
      <c r="Y18" s="18">
        <v>-802500</v>
      </c>
      <c r="Z18" s="3">
        <v>-100</v>
      </c>
      <c r="AA18" s="23">
        <v>1070000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60461112</v>
      </c>
      <c r="D20" s="62">
        <f t="shared" si="2"/>
        <v>0</v>
      </c>
      <c r="E20" s="63">
        <f t="shared" si="2"/>
        <v>72695500</v>
      </c>
      <c r="F20" s="63">
        <f t="shared" si="2"/>
        <v>112193766</v>
      </c>
      <c r="G20" s="63">
        <f t="shared" si="2"/>
        <v>50307</v>
      </c>
      <c r="H20" s="63">
        <f t="shared" si="2"/>
        <v>9139819</v>
      </c>
      <c r="I20" s="63">
        <f t="shared" si="2"/>
        <v>1399657</v>
      </c>
      <c r="J20" s="63">
        <f t="shared" si="2"/>
        <v>10589783</v>
      </c>
      <c r="K20" s="63">
        <f t="shared" si="2"/>
        <v>1201315</v>
      </c>
      <c r="L20" s="63">
        <f t="shared" si="2"/>
        <v>1315272</v>
      </c>
      <c r="M20" s="63">
        <f t="shared" si="2"/>
        <v>3849194</v>
      </c>
      <c r="N20" s="63">
        <f t="shared" si="2"/>
        <v>6365781</v>
      </c>
      <c r="O20" s="63">
        <f t="shared" si="2"/>
        <v>3350887</v>
      </c>
      <c r="P20" s="63">
        <f t="shared" si="2"/>
        <v>4587798</v>
      </c>
      <c r="Q20" s="63">
        <f t="shared" si="2"/>
        <v>11323977</v>
      </c>
      <c r="R20" s="63">
        <f t="shared" si="2"/>
        <v>19262662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36218226</v>
      </c>
      <c r="X20" s="63">
        <f t="shared" si="2"/>
        <v>84145325</v>
      </c>
      <c r="Y20" s="63">
        <f t="shared" si="2"/>
        <v>-47927099</v>
      </c>
      <c r="Z20" s="64">
        <f>+IF(X20&lt;&gt;0,+(Y20/X20)*100,0)</f>
        <v>-56.95753032031191</v>
      </c>
      <c r="AA20" s="65">
        <f>SUM(AA26:AA33)</f>
        <v>112193766</v>
      </c>
    </row>
    <row r="21" spans="1:27" ht="12.75">
      <c r="A21" s="49" t="s">
        <v>32</v>
      </c>
      <c r="B21" s="50"/>
      <c r="C21" s="9">
        <v>10272259</v>
      </c>
      <c r="D21" s="10"/>
      <c r="E21" s="11">
        <v>13450000</v>
      </c>
      <c r="F21" s="11">
        <v>13450000</v>
      </c>
      <c r="G21" s="11"/>
      <c r="H21" s="11"/>
      <c r="I21" s="11"/>
      <c r="J21" s="11"/>
      <c r="K21" s="11"/>
      <c r="L21" s="11">
        <v>52346</v>
      </c>
      <c r="M21" s="11">
        <v>78614</v>
      </c>
      <c r="N21" s="11">
        <v>130960</v>
      </c>
      <c r="O21" s="11"/>
      <c r="P21" s="11">
        <v>501267</v>
      </c>
      <c r="Q21" s="11">
        <v>157185</v>
      </c>
      <c r="R21" s="11">
        <v>658452</v>
      </c>
      <c r="S21" s="11"/>
      <c r="T21" s="11"/>
      <c r="U21" s="11"/>
      <c r="V21" s="11"/>
      <c r="W21" s="11">
        <v>789412</v>
      </c>
      <c r="X21" s="11">
        <v>10087500</v>
      </c>
      <c r="Y21" s="11">
        <v>-9298088</v>
      </c>
      <c r="Z21" s="2">
        <v>-92.17</v>
      </c>
      <c r="AA21" s="15">
        <v>13450000</v>
      </c>
    </row>
    <row r="22" spans="1:27" ht="12.75">
      <c r="A22" s="49" t="s">
        <v>33</v>
      </c>
      <c r="B22" s="50"/>
      <c r="C22" s="9">
        <v>10289316</v>
      </c>
      <c r="D22" s="10"/>
      <c r="E22" s="11">
        <v>16150000</v>
      </c>
      <c r="F22" s="11">
        <v>22140172</v>
      </c>
      <c r="G22" s="11">
        <v>2388</v>
      </c>
      <c r="H22" s="11">
        <v>896753</v>
      </c>
      <c r="I22" s="11"/>
      <c r="J22" s="11">
        <v>899141</v>
      </c>
      <c r="K22" s="11">
        <v>1919</v>
      </c>
      <c r="L22" s="11">
        <v>81228</v>
      </c>
      <c r="M22" s="11">
        <v>1325658</v>
      </c>
      <c r="N22" s="11">
        <v>1408805</v>
      </c>
      <c r="O22" s="11">
        <v>40</v>
      </c>
      <c r="P22" s="11">
        <v>210150</v>
      </c>
      <c r="Q22" s="11">
        <v>5650706</v>
      </c>
      <c r="R22" s="11">
        <v>5860896</v>
      </c>
      <c r="S22" s="11"/>
      <c r="T22" s="11"/>
      <c r="U22" s="11"/>
      <c r="V22" s="11"/>
      <c r="W22" s="11">
        <v>8168842</v>
      </c>
      <c r="X22" s="11">
        <v>16605129</v>
      </c>
      <c r="Y22" s="11">
        <v>-8436287</v>
      </c>
      <c r="Z22" s="2">
        <v>-50.81</v>
      </c>
      <c r="AA22" s="15">
        <v>22140172</v>
      </c>
    </row>
    <row r="23" spans="1:27" ht="12.75">
      <c r="A23" s="49" t="s">
        <v>34</v>
      </c>
      <c r="B23" s="50"/>
      <c r="C23" s="9">
        <v>7162168</v>
      </c>
      <c r="D23" s="10"/>
      <c r="E23" s="11">
        <v>6340000</v>
      </c>
      <c r="F23" s="11">
        <v>8129063</v>
      </c>
      <c r="G23" s="11">
        <v>47859</v>
      </c>
      <c r="H23" s="11">
        <v>422750</v>
      </c>
      <c r="I23" s="11">
        <v>707424</v>
      </c>
      <c r="J23" s="11">
        <v>1178033</v>
      </c>
      <c r="K23" s="11">
        <v>234429</v>
      </c>
      <c r="L23" s="11">
        <v>522863</v>
      </c>
      <c r="M23" s="11">
        <v>745308</v>
      </c>
      <c r="N23" s="11">
        <v>1502600</v>
      </c>
      <c r="O23" s="11">
        <v>603127</v>
      </c>
      <c r="P23" s="11">
        <v>284404</v>
      </c>
      <c r="Q23" s="11">
        <v>352140</v>
      </c>
      <c r="R23" s="11">
        <v>1239671</v>
      </c>
      <c r="S23" s="11"/>
      <c r="T23" s="11"/>
      <c r="U23" s="11"/>
      <c r="V23" s="11"/>
      <c r="W23" s="11">
        <v>3920304</v>
      </c>
      <c r="X23" s="11">
        <v>6096797</v>
      </c>
      <c r="Y23" s="11">
        <v>-2176493</v>
      </c>
      <c r="Z23" s="2">
        <v>-35.7</v>
      </c>
      <c r="AA23" s="15">
        <v>8129063</v>
      </c>
    </row>
    <row r="24" spans="1:27" ht="12.75">
      <c r="A24" s="49" t="s">
        <v>35</v>
      </c>
      <c r="B24" s="50"/>
      <c r="C24" s="9">
        <v>2253530</v>
      </c>
      <c r="D24" s="10"/>
      <c r="E24" s="11">
        <v>1550000</v>
      </c>
      <c r="F24" s="11">
        <v>9440000</v>
      </c>
      <c r="G24" s="11"/>
      <c r="H24" s="11">
        <v>20</v>
      </c>
      <c r="I24" s="11">
        <v>86368</v>
      </c>
      <c r="J24" s="11">
        <v>86388</v>
      </c>
      <c r="K24" s="11">
        <v>98140</v>
      </c>
      <c r="L24" s="11">
        <v>166772</v>
      </c>
      <c r="M24" s="11">
        <v>133552</v>
      </c>
      <c r="N24" s="11">
        <v>398464</v>
      </c>
      <c r="O24" s="11">
        <v>557445</v>
      </c>
      <c r="P24" s="11">
        <v>1417282</v>
      </c>
      <c r="Q24" s="11">
        <v>248605</v>
      </c>
      <c r="R24" s="11">
        <v>2223332</v>
      </c>
      <c r="S24" s="11"/>
      <c r="T24" s="11"/>
      <c r="U24" s="11"/>
      <c r="V24" s="11"/>
      <c r="W24" s="11">
        <v>2708184</v>
      </c>
      <c r="X24" s="11">
        <v>7080000</v>
      </c>
      <c r="Y24" s="11">
        <v>-4371816</v>
      </c>
      <c r="Z24" s="2">
        <v>-61.75</v>
      </c>
      <c r="AA24" s="15">
        <v>9440000</v>
      </c>
    </row>
    <row r="25" spans="1:27" ht="12.75">
      <c r="A25" s="49" t="s">
        <v>36</v>
      </c>
      <c r="B25" s="50"/>
      <c r="C25" s="9">
        <v>5497454</v>
      </c>
      <c r="D25" s="10"/>
      <c r="E25" s="11">
        <v>485000</v>
      </c>
      <c r="F25" s="11">
        <v>453000</v>
      </c>
      <c r="G25" s="11"/>
      <c r="H25" s="11"/>
      <c r="I25" s="11">
        <v>20</v>
      </c>
      <c r="J25" s="11">
        <v>20</v>
      </c>
      <c r="K25" s="11"/>
      <c r="L25" s="11">
        <v>20</v>
      </c>
      <c r="M25" s="11">
        <v>162696</v>
      </c>
      <c r="N25" s="11">
        <v>162716</v>
      </c>
      <c r="O25" s="11"/>
      <c r="P25" s="11"/>
      <c r="Q25" s="11">
        <v>294000</v>
      </c>
      <c r="R25" s="11">
        <v>294000</v>
      </c>
      <c r="S25" s="11"/>
      <c r="T25" s="11"/>
      <c r="U25" s="11"/>
      <c r="V25" s="11"/>
      <c r="W25" s="11">
        <v>456736</v>
      </c>
      <c r="X25" s="11">
        <v>339750</v>
      </c>
      <c r="Y25" s="11">
        <v>116986</v>
      </c>
      <c r="Z25" s="2">
        <v>34.43</v>
      </c>
      <c r="AA25" s="15">
        <v>453000</v>
      </c>
    </row>
    <row r="26" spans="1:27" ht="12.75">
      <c r="A26" s="51" t="s">
        <v>37</v>
      </c>
      <c r="B26" s="66"/>
      <c r="C26" s="52">
        <f aca="true" t="shared" si="3" ref="C26:Y26">SUM(C21:C25)</f>
        <v>35474727</v>
      </c>
      <c r="D26" s="53">
        <f t="shared" si="3"/>
        <v>0</v>
      </c>
      <c r="E26" s="54">
        <f t="shared" si="3"/>
        <v>37975000</v>
      </c>
      <c r="F26" s="54">
        <f t="shared" si="3"/>
        <v>53612235</v>
      </c>
      <c r="G26" s="54">
        <f t="shared" si="3"/>
        <v>50247</v>
      </c>
      <c r="H26" s="54">
        <f t="shared" si="3"/>
        <v>1319523</v>
      </c>
      <c r="I26" s="54">
        <f t="shared" si="3"/>
        <v>793812</v>
      </c>
      <c r="J26" s="54">
        <f t="shared" si="3"/>
        <v>2163582</v>
      </c>
      <c r="K26" s="54">
        <f t="shared" si="3"/>
        <v>334488</v>
      </c>
      <c r="L26" s="54">
        <f t="shared" si="3"/>
        <v>823229</v>
      </c>
      <c r="M26" s="54">
        <f t="shared" si="3"/>
        <v>2445828</v>
      </c>
      <c r="N26" s="54">
        <f t="shared" si="3"/>
        <v>3603545</v>
      </c>
      <c r="O26" s="54">
        <f t="shared" si="3"/>
        <v>1160612</v>
      </c>
      <c r="P26" s="54">
        <f t="shared" si="3"/>
        <v>2413103</v>
      </c>
      <c r="Q26" s="54">
        <f t="shared" si="3"/>
        <v>6702636</v>
      </c>
      <c r="R26" s="54">
        <f t="shared" si="3"/>
        <v>10276351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16043478</v>
      </c>
      <c r="X26" s="54">
        <f t="shared" si="3"/>
        <v>40209176</v>
      </c>
      <c r="Y26" s="54">
        <f t="shared" si="3"/>
        <v>-24165698</v>
      </c>
      <c r="Z26" s="55">
        <f>+IF(X26&lt;&gt;0,+(Y26/X26)*100,0)</f>
        <v>-60.09995827818009</v>
      </c>
      <c r="AA26" s="56">
        <f>SUM(AA21:AA25)</f>
        <v>53612235</v>
      </c>
    </row>
    <row r="27" spans="1:27" ht="12.75">
      <c r="A27" s="57" t="s">
        <v>38</v>
      </c>
      <c r="B27" s="67"/>
      <c r="C27" s="9">
        <v>5929554</v>
      </c>
      <c r="D27" s="10"/>
      <c r="E27" s="11">
        <v>6715000</v>
      </c>
      <c r="F27" s="11">
        <v>7561570</v>
      </c>
      <c r="G27" s="11"/>
      <c r="H27" s="11"/>
      <c r="I27" s="11">
        <v>79383</v>
      </c>
      <c r="J27" s="11">
        <v>79383</v>
      </c>
      <c r="K27" s="11">
        <v>40</v>
      </c>
      <c r="L27" s="11"/>
      <c r="M27" s="11">
        <v>20</v>
      </c>
      <c r="N27" s="11">
        <v>60</v>
      </c>
      <c r="O27" s="11">
        <v>46997</v>
      </c>
      <c r="P27" s="11">
        <v>1081128</v>
      </c>
      <c r="Q27" s="11">
        <v>2020032</v>
      </c>
      <c r="R27" s="11">
        <v>3148157</v>
      </c>
      <c r="S27" s="11"/>
      <c r="T27" s="11"/>
      <c r="U27" s="11"/>
      <c r="V27" s="11"/>
      <c r="W27" s="11">
        <v>3227600</v>
      </c>
      <c r="X27" s="11">
        <v>5671178</v>
      </c>
      <c r="Y27" s="11">
        <v>-2443578</v>
      </c>
      <c r="Z27" s="2">
        <v>-43.09</v>
      </c>
      <c r="AA27" s="15">
        <v>7561570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19056831</v>
      </c>
      <c r="D30" s="10"/>
      <c r="E30" s="11">
        <v>26305500</v>
      </c>
      <c r="F30" s="11">
        <v>49119961</v>
      </c>
      <c r="G30" s="11">
        <v>60</v>
      </c>
      <c r="H30" s="11">
        <v>7820296</v>
      </c>
      <c r="I30" s="11">
        <v>526462</v>
      </c>
      <c r="J30" s="11">
        <v>8346818</v>
      </c>
      <c r="K30" s="11">
        <v>866787</v>
      </c>
      <c r="L30" s="11">
        <v>492043</v>
      </c>
      <c r="M30" s="11">
        <v>1403346</v>
      </c>
      <c r="N30" s="11">
        <v>2762176</v>
      </c>
      <c r="O30" s="11">
        <v>2143278</v>
      </c>
      <c r="P30" s="11">
        <v>1093567</v>
      </c>
      <c r="Q30" s="11">
        <v>2601309</v>
      </c>
      <c r="R30" s="11">
        <v>5838154</v>
      </c>
      <c r="S30" s="11"/>
      <c r="T30" s="11"/>
      <c r="U30" s="11"/>
      <c r="V30" s="11"/>
      <c r="W30" s="11">
        <v>16947148</v>
      </c>
      <c r="X30" s="11">
        <v>36839971</v>
      </c>
      <c r="Y30" s="11">
        <v>-19892823</v>
      </c>
      <c r="Z30" s="2">
        <v>-54</v>
      </c>
      <c r="AA30" s="15">
        <v>49119961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1700000</v>
      </c>
      <c r="F33" s="18">
        <v>1900000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1425000</v>
      </c>
      <c r="Y33" s="18">
        <v>-1425000</v>
      </c>
      <c r="Z33" s="3">
        <v>-100</v>
      </c>
      <c r="AA33" s="23">
        <v>1900000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59674492</v>
      </c>
      <c r="D36" s="10">
        <f t="shared" si="4"/>
        <v>0</v>
      </c>
      <c r="E36" s="11">
        <f t="shared" si="4"/>
        <v>71472000</v>
      </c>
      <c r="F36" s="11">
        <f t="shared" si="4"/>
        <v>66935282</v>
      </c>
      <c r="G36" s="11">
        <f t="shared" si="4"/>
        <v>34611</v>
      </c>
      <c r="H36" s="11">
        <f t="shared" si="4"/>
        <v>0</v>
      </c>
      <c r="I36" s="11">
        <f t="shared" si="4"/>
        <v>659891</v>
      </c>
      <c r="J36" s="11">
        <f t="shared" si="4"/>
        <v>694502</v>
      </c>
      <c r="K36" s="11">
        <f t="shared" si="4"/>
        <v>142078</v>
      </c>
      <c r="L36" s="11">
        <f t="shared" si="4"/>
        <v>587778</v>
      </c>
      <c r="M36" s="11">
        <f t="shared" si="4"/>
        <v>6622009</v>
      </c>
      <c r="N36" s="11">
        <f t="shared" si="4"/>
        <v>7351865</v>
      </c>
      <c r="O36" s="11">
        <f t="shared" si="4"/>
        <v>5347649</v>
      </c>
      <c r="P36" s="11">
        <f t="shared" si="4"/>
        <v>1552266</v>
      </c>
      <c r="Q36" s="11">
        <f t="shared" si="4"/>
        <v>6010472</v>
      </c>
      <c r="R36" s="11">
        <f t="shared" si="4"/>
        <v>12910387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20956754</v>
      </c>
      <c r="X36" s="11">
        <f t="shared" si="4"/>
        <v>50201462</v>
      </c>
      <c r="Y36" s="11">
        <f t="shared" si="4"/>
        <v>-29244708</v>
      </c>
      <c r="Z36" s="2">
        <f aca="true" t="shared" si="5" ref="Z36:Z49">+IF(X36&lt;&gt;0,+(Y36/X36)*100,0)</f>
        <v>-58.25469385732232</v>
      </c>
      <c r="AA36" s="15">
        <f>AA6+AA21</f>
        <v>66935282</v>
      </c>
    </row>
    <row r="37" spans="1:27" ht="12.75">
      <c r="A37" s="49" t="s">
        <v>33</v>
      </c>
      <c r="B37" s="50"/>
      <c r="C37" s="9">
        <f t="shared" si="4"/>
        <v>50859568</v>
      </c>
      <c r="D37" s="10">
        <f t="shared" si="4"/>
        <v>0</v>
      </c>
      <c r="E37" s="11">
        <f t="shared" si="4"/>
        <v>30294354</v>
      </c>
      <c r="F37" s="11">
        <f t="shared" si="4"/>
        <v>44664190</v>
      </c>
      <c r="G37" s="11">
        <f t="shared" si="4"/>
        <v>157504</v>
      </c>
      <c r="H37" s="11">
        <f t="shared" si="4"/>
        <v>1123581</v>
      </c>
      <c r="I37" s="11">
        <f t="shared" si="4"/>
        <v>190095</v>
      </c>
      <c r="J37" s="11">
        <f t="shared" si="4"/>
        <v>1471180</v>
      </c>
      <c r="K37" s="11">
        <f t="shared" si="4"/>
        <v>2790741</v>
      </c>
      <c r="L37" s="11">
        <f t="shared" si="4"/>
        <v>3891005</v>
      </c>
      <c r="M37" s="11">
        <f t="shared" si="4"/>
        <v>6603920</v>
      </c>
      <c r="N37" s="11">
        <f t="shared" si="4"/>
        <v>13285666</v>
      </c>
      <c r="O37" s="11">
        <f t="shared" si="4"/>
        <v>634321</v>
      </c>
      <c r="P37" s="11">
        <f t="shared" si="4"/>
        <v>620952</v>
      </c>
      <c r="Q37" s="11">
        <f t="shared" si="4"/>
        <v>8648397</v>
      </c>
      <c r="R37" s="11">
        <f t="shared" si="4"/>
        <v>9903670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24660516</v>
      </c>
      <c r="X37" s="11">
        <f t="shared" si="4"/>
        <v>33498143</v>
      </c>
      <c r="Y37" s="11">
        <f t="shared" si="4"/>
        <v>-8837627</v>
      </c>
      <c r="Z37" s="2">
        <f t="shared" si="5"/>
        <v>-26.382438572788946</v>
      </c>
      <c r="AA37" s="15">
        <f>AA7+AA22</f>
        <v>44664190</v>
      </c>
    </row>
    <row r="38" spans="1:27" ht="12.75">
      <c r="A38" s="49" t="s">
        <v>34</v>
      </c>
      <c r="B38" s="50"/>
      <c r="C38" s="9">
        <f t="shared" si="4"/>
        <v>53654697</v>
      </c>
      <c r="D38" s="10">
        <f t="shared" si="4"/>
        <v>0</v>
      </c>
      <c r="E38" s="11">
        <f t="shared" si="4"/>
        <v>26061360</v>
      </c>
      <c r="F38" s="11">
        <f t="shared" si="4"/>
        <v>43841687</v>
      </c>
      <c r="G38" s="11">
        <f t="shared" si="4"/>
        <v>65298</v>
      </c>
      <c r="H38" s="11">
        <f t="shared" si="4"/>
        <v>1846387</v>
      </c>
      <c r="I38" s="11">
        <f t="shared" si="4"/>
        <v>2145251</v>
      </c>
      <c r="J38" s="11">
        <f t="shared" si="4"/>
        <v>4056936</v>
      </c>
      <c r="K38" s="11">
        <f t="shared" si="4"/>
        <v>1416122</v>
      </c>
      <c r="L38" s="11">
        <f t="shared" si="4"/>
        <v>2706564</v>
      </c>
      <c r="M38" s="11">
        <f t="shared" si="4"/>
        <v>1020593</v>
      </c>
      <c r="N38" s="11">
        <f t="shared" si="4"/>
        <v>5143279</v>
      </c>
      <c r="O38" s="11">
        <f t="shared" si="4"/>
        <v>4311342</v>
      </c>
      <c r="P38" s="11">
        <f t="shared" si="4"/>
        <v>410326</v>
      </c>
      <c r="Q38" s="11">
        <f t="shared" si="4"/>
        <v>1536576</v>
      </c>
      <c r="R38" s="11">
        <f t="shared" si="4"/>
        <v>6258244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15458459</v>
      </c>
      <c r="X38" s="11">
        <f t="shared" si="4"/>
        <v>32881265</v>
      </c>
      <c r="Y38" s="11">
        <f t="shared" si="4"/>
        <v>-17422806</v>
      </c>
      <c r="Z38" s="2">
        <f t="shared" si="5"/>
        <v>-52.98703076052579</v>
      </c>
      <c r="AA38" s="15">
        <f>AA8+AA23</f>
        <v>43841687</v>
      </c>
    </row>
    <row r="39" spans="1:27" ht="12.75">
      <c r="A39" s="49" t="s">
        <v>35</v>
      </c>
      <c r="B39" s="50"/>
      <c r="C39" s="9">
        <f t="shared" si="4"/>
        <v>27646849</v>
      </c>
      <c r="D39" s="10">
        <f t="shared" si="4"/>
        <v>0</v>
      </c>
      <c r="E39" s="11">
        <f t="shared" si="4"/>
        <v>65916545</v>
      </c>
      <c r="F39" s="11">
        <f t="shared" si="4"/>
        <v>68633034</v>
      </c>
      <c r="G39" s="11">
        <f t="shared" si="4"/>
        <v>20</v>
      </c>
      <c r="H39" s="11">
        <f t="shared" si="4"/>
        <v>470543</v>
      </c>
      <c r="I39" s="11">
        <f t="shared" si="4"/>
        <v>650928</v>
      </c>
      <c r="J39" s="11">
        <f t="shared" si="4"/>
        <v>1121491</v>
      </c>
      <c r="K39" s="11">
        <f t="shared" si="4"/>
        <v>1716814</v>
      </c>
      <c r="L39" s="11">
        <f t="shared" si="4"/>
        <v>664280</v>
      </c>
      <c r="M39" s="11">
        <f t="shared" si="4"/>
        <v>5415733</v>
      </c>
      <c r="N39" s="11">
        <f t="shared" si="4"/>
        <v>7796827</v>
      </c>
      <c r="O39" s="11">
        <f t="shared" si="4"/>
        <v>2669649</v>
      </c>
      <c r="P39" s="11">
        <f t="shared" si="4"/>
        <v>2805467</v>
      </c>
      <c r="Q39" s="11">
        <f t="shared" si="4"/>
        <v>3710476</v>
      </c>
      <c r="R39" s="11">
        <f t="shared" si="4"/>
        <v>9185592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18103910</v>
      </c>
      <c r="X39" s="11">
        <f t="shared" si="4"/>
        <v>51474776</v>
      </c>
      <c r="Y39" s="11">
        <f t="shared" si="4"/>
        <v>-33370866</v>
      </c>
      <c r="Z39" s="2">
        <f t="shared" si="5"/>
        <v>-64.82955069100252</v>
      </c>
      <c r="AA39" s="15">
        <f>AA9+AA24</f>
        <v>68633034</v>
      </c>
    </row>
    <row r="40" spans="1:27" ht="12.75">
      <c r="A40" s="49" t="s">
        <v>36</v>
      </c>
      <c r="B40" s="50"/>
      <c r="C40" s="9">
        <f t="shared" si="4"/>
        <v>12066425</v>
      </c>
      <c r="D40" s="10">
        <f t="shared" si="4"/>
        <v>0</v>
      </c>
      <c r="E40" s="11">
        <f t="shared" si="4"/>
        <v>4790000</v>
      </c>
      <c r="F40" s="11">
        <f t="shared" si="4"/>
        <v>4939867</v>
      </c>
      <c r="G40" s="11">
        <f t="shared" si="4"/>
        <v>0</v>
      </c>
      <c r="H40" s="11">
        <f t="shared" si="4"/>
        <v>345008</v>
      </c>
      <c r="I40" s="11">
        <f t="shared" si="4"/>
        <v>18305</v>
      </c>
      <c r="J40" s="11">
        <f t="shared" si="4"/>
        <v>363313</v>
      </c>
      <c r="K40" s="11">
        <f t="shared" si="4"/>
        <v>784508</v>
      </c>
      <c r="L40" s="11">
        <f t="shared" si="4"/>
        <v>850268</v>
      </c>
      <c r="M40" s="11">
        <f t="shared" si="4"/>
        <v>162716</v>
      </c>
      <c r="N40" s="11">
        <f t="shared" si="4"/>
        <v>1797492</v>
      </c>
      <c r="O40" s="11">
        <f t="shared" si="4"/>
        <v>170691</v>
      </c>
      <c r="P40" s="11">
        <f t="shared" si="4"/>
        <v>289821</v>
      </c>
      <c r="Q40" s="11">
        <f t="shared" si="4"/>
        <v>421700</v>
      </c>
      <c r="R40" s="11">
        <f t="shared" si="4"/>
        <v>882212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3043017</v>
      </c>
      <c r="X40" s="11">
        <f t="shared" si="4"/>
        <v>3704900</v>
      </c>
      <c r="Y40" s="11">
        <f t="shared" si="4"/>
        <v>-661883</v>
      </c>
      <c r="Z40" s="2">
        <f t="shared" si="5"/>
        <v>-17.86507058220195</v>
      </c>
      <c r="AA40" s="15">
        <f>AA10+AA25</f>
        <v>4939867</v>
      </c>
    </row>
    <row r="41" spans="1:27" ht="12.75">
      <c r="A41" s="51" t="s">
        <v>37</v>
      </c>
      <c r="B41" s="50"/>
      <c r="C41" s="52">
        <f aca="true" t="shared" si="6" ref="C41:Y41">SUM(C36:C40)</f>
        <v>203902031</v>
      </c>
      <c r="D41" s="53">
        <f t="shared" si="6"/>
        <v>0</v>
      </c>
      <c r="E41" s="54">
        <f t="shared" si="6"/>
        <v>198534259</v>
      </c>
      <c r="F41" s="54">
        <f t="shared" si="6"/>
        <v>229014060</v>
      </c>
      <c r="G41" s="54">
        <f t="shared" si="6"/>
        <v>257433</v>
      </c>
      <c r="H41" s="54">
        <f t="shared" si="6"/>
        <v>3785519</v>
      </c>
      <c r="I41" s="54">
        <f t="shared" si="6"/>
        <v>3664470</v>
      </c>
      <c r="J41" s="54">
        <f t="shared" si="6"/>
        <v>7707422</v>
      </c>
      <c r="K41" s="54">
        <f t="shared" si="6"/>
        <v>6850263</v>
      </c>
      <c r="L41" s="54">
        <f t="shared" si="6"/>
        <v>8699895</v>
      </c>
      <c r="M41" s="54">
        <f t="shared" si="6"/>
        <v>19824971</v>
      </c>
      <c r="N41" s="54">
        <f t="shared" si="6"/>
        <v>35375129</v>
      </c>
      <c r="O41" s="54">
        <f t="shared" si="6"/>
        <v>13133652</v>
      </c>
      <c r="P41" s="54">
        <f t="shared" si="6"/>
        <v>5678832</v>
      </c>
      <c r="Q41" s="54">
        <f t="shared" si="6"/>
        <v>20327621</v>
      </c>
      <c r="R41" s="54">
        <f t="shared" si="6"/>
        <v>39140105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82222656</v>
      </c>
      <c r="X41" s="54">
        <f t="shared" si="6"/>
        <v>171760546</v>
      </c>
      <c r="Y41" s="54">
        <f t="shared" si="6"/>
        <v>-89537890</v>
      </c>
      <c r="Z41" s="55">
        <f t="shared" si="5"/>
        <v>-52.129486127739725</v>
      </c>
      <c r="AA41" s="56">
        <f>SUM(AA36:AA40)</f>
        <v>229014060</v>
      </c>
    </row>
    <row r="42" spans="1:27" ht="12.75">
      <c r="A42" s="57" t="s">
        <v>38</v>
      </c>
      <c r="B42" s="38"/>
      <c r="C42" s="68">
        <f aca="true" t="shared" si="7" ref="C42:Y48">C12+C27</f>
        <v>13878793</v>
      </c>
      <c r="D42" s="69">
        <f t="shared" si="7"/>
        <v>0</v>
      </c>
      <c r="E42" s="70">
        <f t="shared" si="7"/>
        <v>16205000</v>
      </c>
      <c r="F42" s="70">
        <f t="shared" si="7"/>
        <v>17336070</v>
      </c>
      <c r="G42" s="70">
        <f t="shared" si="7"/>
        <v>0</v>
      </c>
      <c r="H42" s="70">
        <f t="shared" si="7"/>
        <v>20</v>
      </c>
      <c r="I42" s="70">
        <f t="shared" si="7"/>
        <v>79403</v>
      </c>
      <c r="J42" s="70">
        <f t="shared" si="7"/>
        <v>79423</v>
      </c>
      <c r="K42" s="70">
        <f t="shared" si="7"/>
        <v>217596</v>
      </c>
      <c r="L42" s="70">
        <f t="shared" si="7"/>
        <v>40</v>
      </c>
      <c r="M42" s="70">
        <f t="shared" si="7"/>
        <v>2107690</v>
      </c>
      <c r="N42" s="70">
        <f t="shared" si="7"/>
        <v>2325326</v>
      </c>
      <c r="O42" s="70">
        <f t="shared" si="7"/>
        <v>1541936</v>
      </c>
      <c r="P42" s="70">
        <f t="shared" si="7"/>
        <v>3243882</v>
      </c>
      <c r="Q42" s="70">
        <f t="shared" si="7"/>
        <v>2334458</v>
      </c>
      <c r="R42" s="70">
        <f t="shared" si="7"/>
        <v>7120276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9525025</v>
      </c>
      <c r="X42" s="70">
        <f t="shared" si="7"/>
        <v>13002053</v>
      </c>
      <c r="Y42" s="70">
        <f t="shared" si="7"/>
        <v>-3477028</v>
      </c>
      <c r="Z42" s="72">
        <f t="shared" si="5"/>
        <v>-26.74214602878484</v>
      </c>
      <c r="AA42" s="71">
        <f aca="true" t="shared" si="8" ref="AA42:AA48">AA12+AA27</f>
        <v>17336070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56645962</v>
      </c>
      <c r="D45" s="69">
        <f t="shared" si="7"/>
        <v>0</v>
      </c>
      <c r="E45" s="70">
        <f t="shared" si="7"/>
        <v>39625500</v>
      </c>
      <c r="F45" s="70">
        <f t="shared" si="7"/>
        <v>59658951</v>
      </c>
      <c r="G45" s="70">
        <f t="shared" si="7"/>
        <v>60</v>
      </c>
      <c r="H45" s="70">
        <f t="shared" si="7"/>
        <v>8363907</v>
      </c>
      <c r="I45" s="70">
        <f t="shared" si="7"/>
        <v>1267027</v>
      </c>
      <c r="J45" s="70">
        <f t="shared" si="7"/>
        <v>9630994</v>
      </c>
      <c r="K45" s="70">
        <f t="shared" si="7"/>
        <v>946735</v>
      </c>
      <c r="L45" s="70">
        <f t="shared" si="7"/>
        <v>836586</v>
      </c>
      <c r="M45" s="70">
        <f t="shared" si="7"/>
        <v>2490567</v>
      </c>
      <c r="N45" s="70">
        <f t="shared" si="7"/>
        <v>4273888</v>
      </c>
      <c r="O45" s="70">
        <f t="shared" si="7"/>
        <v>2148247</v>
      </c>
      <c r="P45" s="70">
        <f t="shared" si="7"/>
        <v>1148339</v>
      </c>
      <c r="Q45" s="70">
        <f t="shared" si="7"/>
        <v>2622441</v>
      </c>
      <c r="R45" s="70">
        <f t="shared" si="7"/>
        <v>5919027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19823909</v>
      </c>
      <c r="X45" s="70">
        <f t="shared" si="7"/>
        <v>44744214</v>
      </c>
      <c r="Y45" s="70">
        <f t="shared" si="7"/>
        <v>-24920305</v>
      </c>
      <c r="Z45" s="72">
        <f t="shared" si="5"/>
        <v>-55.695033552271134</v>
      </c>
      <c r="AA45" s="71">
        <f t="shared" si="8"/>
        <v>59658951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2770000</v>
      </c>
      <c r="F48" s="70">
        <f t="shared" si="7"/>
        <v>2970000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2227500</v>
      </c>
      <c r="Y48" s="70">
        <f t="shared" si="7"/>
        <v>-2227500</v>
      </c>
      <c r="Z48" s="72">
        <f t="shared" si="5"/>
        <v>-100</v>
      </c>
      <c r="AA48" s="71">
        <f t="shared" si="8"/>
        <v>2970000</v>
      </c>
    </row>
    <row r="49" spans="1:27" ht="12.75">
      <c r="A49" s="78" t="s">
        <v>49</v>
      </c>
      <c r="B49" s="79"/>
      <c r="C49" s="80">
        <f aca="true" t="shared" si="9" ref="C49:Y49">SUM(C41:C48)</f>
        <v>274426786</v>
      </c>
      <c r="D49" s="81">
        <f t="shared" si="9"/>
        <v>0</v>
      </c>
      <c r="E49" s="82">
        <f t="shared" si="9"/>
        <v>257134759</v>
      </c>
      <c r="F49" s="82">
        <f t="shared" si="9"/>
        <v>308979081</v>
      </c>
      <c r="G49" s="82">
        <f t="shared" si="9"/>
        <v>257493</v>
      </c>
      <c r="H49" s="82">
        <f t="shared" si="9"/>
        <v>12149446</v>
      </c>
      <c r="I49" s="82">
        <f t="shared" si="9"/>
        <v>5010900</v>
      </c>
      <c r="J49" s="82">
        <f t="shared" si="9"/>
        <v>17417839</v>
      </c>
      <c r="K49" s="82">
        <f t="shared" si="9"/>
        <v>8014594</v>
      </c>
      <c r="L49" s="82">
        <f t="shared" si="9"/>
        <v>9536521</v>
      </c>
      <c r="M49" s="82">
        <f t="shared" si="9"/>
        <v>24423228</v>
      </c>
      <c r="N49" s="82">
        <f t="shared" si="9"/>
        <v>41974343</v>
      </c>
      <c r="O49" s="82">
        <f t="shared" si="9"/>
        <v>16823835</v>
      </c>
      <c r="P49" s="82">
        <f t="shared" si="9"/>
        <v>10071053</v>
      </c>
      <c r="Q49" s="82">
        <f t="shared" si="9"/>
        <v>25284520</v>
      </c>
      <c r="R49" s="82">
        <f t="shared" si="9"/>
        <v>52179408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111571590</v>
      </c>
      <c r="X49" s="82">
        <f t="shared" si="9"/>
        <v>231734313</v>
      </c>
      <c r="Y49" s="82">
        <f t="shared" si="9"/>
        <v>-120162723</v>
      </c>
      <c r="Z49" s="83">
        <f t="shared" si="5"/>
        <v>-51.85366010082417</v>
      </c>
      <c r="AA49" s="84">
        <f>SUM(AA41:AA48)</f>
        <v>308979081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65224666</v>
      </c>
      <c r="D51" s="69">
        <f t="shared" si="10"/>
        <v>0</v>
      </c>
      <c r="E51" s="70">
        <f t="shared" si="10"/>
        <v>80091216</v>
      </c>
      <c r="F51" s="70">
        <f t="shared" si="10"/>
        <v>86399310</v>
      </c>
      <c r="G51" s="70">
        <f t="shared" si="10"/>
        <v>1023645</v>
      </c>
      <c r="H51" s="70">
        <f t="shared" si="10"/>
        <v>2038493</v>
      </c>
      <c r="I51" s="70">
        <f t="shared" si="10"/>
        <v>4899586</v>
      </c>
      <c r="J51" s="70">
        <f t="shared" si="10"/>
        <v>7961724</v>
      </c>
      <c r="K51" s="70">
        <f t="shared" si="10"/>
        <v>4168496</v>
      </c>
      <c r="L51" s="70">
        <f t="shared" si="10"/>
        <v>5887139</v>
      </c>
      <c r="M51" s="70">
        <f t="shared" si="10"/>
        <v>8746803</v>
      </c>
      <c r="N51" s="70">
        <f t="shared" si="10"/>
        <v>18802438</v>
      </c>
      <c r="O51" s="70">
        <f t="shared" si="10"/>
        <v>5429709</v>
      </c>
      <c r="P51" s="70">
        <f t="shared" si="10"/>
        <v>6314513</v>
      </c>
      <c r="Q51" s="70">
        <f t="shared" si="10"/>
        <v>10853745</v>
      </c>
      <c r="R51" s="70">
        <f t="shared" si="10"/>
        <v>22597967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49362129</v>
      </c>
      <c r="X51" s="70">
        <f t="shared" si="10"/>
        <v>64799484</v>
      </c>
      <c r="Y51" s="70">
        <f t="shared" si="10"/>
        <v>-15437355</v>
      </c>
      <c r="Z51" s="72">
        <f>+IF(X51&lt;&gt;0,+(Y51/X51)*100,0)</f>
        <v>-23.82326840750769</v>
      </c>
      <c r="AA51" s="71">
        <f>SUM(AA57:AA61)</f>
        <v>86399310</v>
      </c>
    </row>
    <row r="52" spans="1:27" ht="12.75">
      <c r="A52" s="87" t="s">
        <v>32</v>
      </c>
      <c r="B52" s="50"/>
      <c r="C52" s="9">
        <v>5655002</v>
      </c>
      <c r="D52" s="10"/>
      <c r="E52" s="11">
        <v>6900542</v>
      </c>
      <c r="F52" s="11">
        <v>7265542</v>
      </c>
      <c r="G52" s="11">
        <v>101751</v>
      </c>
      <c r="H52" s="11">
        <v>256605</v>
      </c>
      <c r="I52" s="11">
        <v>492200</v>
      </c>
      <c r="J52" s="11">
        <v>850556</v>
      </c>
      <c r="K52" s="11">
        <v>297405</v>
      </c>
      <c r="L52" s="11">
        <v>276041</v>
      </c>
      <c r="M52" s="11">
        <v>1001761</v>
      </c>
      <c r="N52" s="11">
        <v>1575207</v>
      </c>
      <c r="O52" s="11">
        <v>655831</v>
      </c>
      <c r="P52" s="11">
        <v>358749</v>
      </c>
      <c r="Q52" s="11">
        <v>1013034</v>
      </c>
      <c r="R52" s="11">
        <v>2027614</v>
      </c>
      <c r="S52" s="11"/>
      <c r="T52" s="11"/>
      <c r="U52" s="11"/>
      <c r="V52" s="11"/>
      <c r="W52" s="11">
        <v>4453377</v>
      </c>
      <c r="X52" s="11">
        <v>5449157</v>
      </c>
      <c r="Y52" s="11">
        <v>-995780</v>
      </c>
      <c r="Z52" s="2">
        <v>-18.27</v>
      </c>
      <c r="AA52" s="15">
        <v>7265542</v>
      </c>
    </row>
    <row r="53" spans="1:27" ht="12.75">
      <c r="A53" s="87" t="s">
        <v>33</v>
      </c>
      <c r="B53" s="50"/>
      <c r="C53" s="9">
        <v>17257032</v>
      </c>
      <c r="D53" s="10"/>
      <c r="E53" s="11">
        <v>21822152</v>
      </c>
      <c r="F53" s="11">
        <v>26080752</v>
      </c>
      <c r="G53" s="11">
        <v>316942</v>
      </c>
      <c r="H53" s="11">
        <v>590688</v>
      </c>
      <c r="I53" s="11">
        <v>1204991</v>
      </c>
      <c r="J53" s="11">
        <v>2112621</v>
      </c>
      <c r="K53" s="11">
        <v>1180592</v>
      </c>
      <c r="L53" s="11">
        <v>1429481</v>
      </c>
      <c r="M53" s="11">
        <v>2960349</v>
      </c>
      <c r="N53" s="11">
        <v>5570422</v>
      </c>
      <c r="O53" s="11">
        <v>1165128</v>
      </c>
      <c r="P53" s="11">
        <v>2099089</v>
      </c>
      <c r="Q53" s="11"/>
      <c r="R53" s="11">
        <v>3264217</v>
      </c>
      <c r="S53" s="11"/>
      <c r="T53" s="11"/>
      <c r="U53" s="11"/>
      <c r="V53" s="11"/>
      <c r="W53" s="11">
        <v>10947260</v>
      </c>
      <c r="X53" s="11">
        <v>19560564</v>
      </c>
      <c r="Y53" s="11">
        <v>-8613304</v>
      </c>
      <c r="Z53" s="2">
        <v>-44.03</v>
      </c>
      <c r="AA53" s="15">
        <v>26080752</v>
      </c>
    </row>
    <row r="54" spans="1:27" ht="12.75">
      <c r="A54" s="87" t="s">
        <v>34</v>
      </c>
      <c r="B54" s="50"/>
      <c r="C54" s="9">
        <v>2690822</v>
      </c>
      <c r="D54" s="10"/>
      <c r="E54" s="11">
        <v>3576101</v>
      </c>
      <c r="F54" s="11">
        <v>3051186</v>
      </c>
      <c r="G54" s="11">
        <v>96823</v>
      </c>
      <c r="H54" s="11">
        <v>106089</v>
      </c>
      <c r="I54" s="11">
        <v>75376</v>
      </c>
      <c r="J54" s="11">
        <v>278288</v>
      </c>
      <c r="K54" s="11">
        <v>138117</v>
      </c>
      <c r="L54" s="11">
        <v>316057</v>
      </c>
      <c r="M54" s="11">
        <v>254279</v>
      </c>
      <c r="N54" s="11">
        <v>708453</v>
      </c>
      <c r="O54" s="11">
        <v>189918</v>
      </c>
      <c r="P54" s="11">
        <v>313187</v>
      </c>
      <c r="Q54" s="11"/>
      <c r="R54" s="11">
        <v>503105</v>
      </c>
      <c r="S54" s="11"/>
      <c r="T54" s="11"/>
      <c r="U54" s="11"/>
      <c r="V54" s="11"/>
      <c r="W54" s="11">
        <v>1489846</v>
      </c>
      <c r="X54" s="11">
        <v>2288390</v>
      </c>
      <c r="Y54" s="11">
        <v>-798544</v>
      </c>
      <c r="Z54" s="2">
        <v>-34.9</v>
      </c>
      <c r="AA54" s="15">
        <v>3051186</v>
      </c>
    </row>
    <row r="55" spans="1:27" ht="12.75">
      <c r="A55" s="87" t="s">
        <v>35</v>
      </c>
      <c r="B55" s="50"/>
      <c r="C55" s="9">
        <v>1195528</v>
      </c>
      <c r="D55" s="10"/>
      <c r="E55" s="11">
        <v>1849296</v>
      </c>
      <c r="F55" s="11">
        <v>1874296</v>
      </c>
      <c r="G55" s="11">
        <v>8385</v>
      </c>
      <c r="H55" s="11">
        <v>31455</v>
      </c>
      <c r="I55" s="11">
        <v>89557</v>
      </c>
      <c r="J55" s="11">
        <v>129397</v>
      </c>
      <c r="K55" s="11">
        <v>26806</v>
      </c>
      <c r="L55" s="11">
        <v>119714</v>
      </c>
      <c r="M55" s="11">
        <v>72672</v>
      </c>
      <c r="N55" s="11">
        <v>219192</v>
      </c>
      <c r="O55" s="11">
        <v>88921</v>
      </c>
      <c r="P55" s="11">
        <v>66245</v>
      </c>
      <c r="Q55" s="11">
        <v>9095</v>
      </c>
      <c r="R55" s="11">
        <v>164261</v>
      </c>
      <c r="S55" s="11"/>
      <c r="T55" s="11"/>
      <c r="U55" s="11"/>
      <c r="V55" s="11"/>
      <c r="W55" s="11">
        <v>512850</v>
      </c>
      <c r="X55" s="11">
        <v>1405722</v>
      </c>
      <c r="Y55" s="11">
        <v>-892872</v>
      </c>
      <c r="Z55" s="2">
        <v>-63.52</v>
      </c>
      <c r="AA55" s="15">
        <v>1874296</v>
      </c>
    </row>
    <row r="56" spans="1:27" ht="12.75">
      <c r="A56" s="87" t="s">
        <v>36</v>
      </c>
      <c r="B56" s="50"/>
      <c r="C56" s="9">
        <v>1545020</v>
      </c>
      <c r="D56" s="10"/>
      <c r="E56" s="11">
        <v>839425</v>
      </c>
      <c r="F56" s="11">
        <v>2078875</v>
      </c>
      <c r="G56" s="11"/>
      <c r="H56" s="11">
        <v>29950</v>
      </c>
      <c r="I56" s="11">
        <v>93390</v>
      </c>
      <c r="J56" s="11">
        <v>123340</v>
      </c>
      <c r="K56" s="11">
        <v>196794</v>
      </c>
      <c r="L56" s="11">
        <v>137995</v>
      </c>
      <c r="M56" s="11">
        <v>197871</v>
      </c>
      <c r="N56" s="11">
        <v>532660</v>
      </c>
      <c r="O56" s="11">
        <v>234921</v>
      </c>
      <c r="P56" s="11">
        <v>220692</v>
      </c>
      <c r="Q56" s="11">
        <v>105246</v>
      </c>
      <c r="R56" s="11">
        <v>560859</v>
      </c>
      <c r="S56" s="11"/>
      <c r="T56" s="11"/>
      <c r="U56" s="11"/>
      <c r="V56" s="11"/>
      <c r="W56" s="11">
        <v>1216859</v>
      </c>
      <c r="X56" s="11">
        <v>1559156</v>
      </c>
      <c r="Y56" s="11">
        <v>-342297</v>
      </c>
      <c r="Z56" s="2">
        <v>-21.95</v>
      </c>
      <c r="AA56" s="15">
        <v>2078875</v>
      </c>
    </row>
    <row r="57" spans="1:27" ht="12.75">
      <c r="A57" s="88" t="s">
        <v>37</v>
      </c>
      <c r="B57" s="50"/>
      <c r="C57" s="52">
        <f aca="true" t="shared" si="11" ref="C57:Y57">SUM(C52:C56)</f>
        <v>28343404</v>
      </c>
      <c r="D57" s="53">
        <f t="shared" si="11"/>
        <v>0</v>
      </c>
      <c r="E57" s="54">
        <f t="shared" si="11"/>
        <v>34987516</v>
      </c>
      <c r="F57" s="54">
        <f t="shared" si="11"/>
        <v>40350651</v>
      </c>
      <c r="G57" s="54">
        <f t="shared" si="11"/>
        <v>523901</v>
      </c>
      <c r="H57" s="54">
        <f t="shared" si="11"/>
        <v>1014787</v>
      </c>
      <c r="I57" s="54">
        <f t="shared" si="11"/>
        <v>1955514</v>
      </c>
      <c r="J57" s="54">
        <f t="shared" si="11"/>
        <v>3494202</v>
      </c>
      <c r="K57" s="54">
        <f t="shared" si="11"/>
        <v>1839714</v>
      </c>
      <c r="L57" s="54">
        <f t="shared" si="11"/>
        <v>2279288</v>
      </c>
      <c r="M57" s="54">
        <f t="shared" si="11"/>
        <v>4486932</v>
      </c>
      <c r="N57" s="54">
        <f t="shared" si="11"/>
        <v>8605934</v>
      </c>
      <c r="O57" s="54">
        <f t="shared" si="11"/>
        <v>2334719</v>
      </c>
      <c r="P57" s="54">
        <f t="shared" si="11"/>
        <v>3057962</v>
      </c>
      <c r="Q57" s="54">
        <f t="shared" si="11"/>
        <v>1127375</v>
      </c>
      <c r="R57" s="54">
        <f t="shared" si="11"/>
        <v>6520056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18620192</v>
      </c>
      <c r="X57" s="54">
        <f t="shared" si="11"/>
        <v>30262989</v>
      </c>
      <c r="Y57" s="54">
        <f t="shared" si="11"/>
        <v>-11642797</v>
      </c>
      <c r="Z57" s="55">
        <f>+IF(X57&lt;&gt;0,+(Y57/X57)*100,0)</f>
        <v>-38.47206566410212</v>
      </c>
      <c r="AA57" s="56">
        <f>SUM(AA52:AA56)</f>
        <v>40350651</v>
      </c>
    </row>
    <row r="58" spans="1:27" ht="12.75">
      <c r="A58" s="89" t="s">
        <v>38</v>
      </c>
      <c r="B58" s="38"/>
      <c r="C58" s="9">
        <v>1967084</v>
      </c>
      <c r="D58" s="10"/>
      <c r="E58" s="11">
        <v>11035342</v>
      </c>
      <c r="F58" s="11">
        <v>9669022</v>
      </c>
      <c r="G58" s="11">
        <v>22736</v>
      </c>
      <c r="H58" s="11">
        <v>6464</v>
      </c>
      <c r="I58" s="11">
        <v>78251</v>
      </c>
      <c r="J58" s="11">
        <v>107451</v>
      </c>
      <c r="K58" s="11">
        <v>158417</v>
      </c>
      <c r="L58" s="11">
        <v>275537</v>
      </c>
      <c r="M58" s="11">
        <v>203841</v>
      </c>
      <c r="N58" s="11">
        <v>637795</v>
      </c>
      <c r="O58" s="11">
        <v>97548</v>
      </c>
      <c r="P58" s="11">
        <v>145697</v>
      </c>
      <c r="Q58" s="11">
        <v>274909</v>
      </c>
      <c r="R58" s="11">
        <v>518154</v>
      </c>
      <c r="S58" s="11"/>
      <c r="T58" s="11"/>
      <c r="U58" s="11"/>
      <c r="V58" s="11"/>
      <c r="W58" s="11">
        <v>1263400</v>
      </c>
      <c r="X58" s="11">
        <v>7251767</v>
      </c>
      <c r="Y58" s="11">
        <v>-5988367</v>
      </c>
      <c r="Z58" s="2">
        <v>-82.58</v>
      </c>
      <c r="AA58" s="15">
        <v>9669022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34914178</v>
      </c>
      <c r="D61" s="10"/>
      <c r="E61" s="11">
        <v>34068358</v>
      </c>
      <c r="F61" s="11">
        <v>36379637</v>
      </c>
      <c r="G61" s="11">
        <v>477008</v>
      </c>
      <c r="H61" s="11">
        <v>1017242</v>
      </c>
      <c r="I61" s="11">
        <v>2865821</v>
      </c>
      <c r="J61" s="11">
        <v>4360071</v>
      </c>
      <c r="K61" s="11">
        <v>2170365</v>
      </c>
      <c r="L61" s="11">
        <v>3332314</v>
      </c>
      <c r="M61" s="11">
        <v>4056030</v>
      </c>
      <c r="N61" s="11">
        <v>9558709</v>
      </c>
      <c r="O61" s="11">
        <v>2997442</v>
      </c>
      <c r="P61" s="11">
        <v>3110854</v>
      </c>
      <c r="Q61" s="11">
        <v>9451461</v>
      </c>
      <c r="R61" s="11">
        <v>15559757</v>
      </c>
      <c r="S61" s="11"/>
      <c r="T61" s="11"/>
      <c r="U61" s="11"/>
      <c r="V61" s="11"/>
      <c r="W61" s="11">
        <v>29478537</v>
      </c>
      <c r="X61" s="11">
        <v>27284728</v>
      </c>
      <c r="Y61" s="11">
        <v>2193809</v>
      </c>
      <c r="Z61" s="2">
        <v>8.04</v>
      </c>
      <c r="AA61" s="15">
        <v>36379637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299885013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1023643</v>
      </c>
      <c r="H68" s="11">
        <v>2038492</v>
      </c>
      <c r="I68" s="11">
        <v>4899585</v>
      </c>
      <c r="J68" s="11">
        <v>7961720</v>
      </c>
      <c r="K68" s="11">
        <v>4168499</v>
      </c>
      <c r="L68" s="11">
        <v>5887140</v>
      </c>
      <c r="M68" s="11">
        <v>8746805</v>
      </c>
      <c r="N68" s="11">
        <v>18802444</v>
      </c>
      <c r="O68" s="11">
        <v>5429707</v>
      </c>
      <c r="P68" s="11">
        <v>6314512</v>
      </c>
      <c r="Q68" s="11">
        <v>10853745</v>
      </c>
      <c r="R68" s="11">
        <v>22597964</v>
      </c>
      <c r="S68" s="11"/>
      <c r="T68" s="11"/>
      <c r="U68" s="11"/>
      <c r="V68" s="11"/>
      <c r="W68" s="11">
        <v>49362128</v>
      </c>
      <c r="X68" s="11"/>
      <c r="Y68" s="11">
        <v>49362128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299885013</v>
      </c>
      <c r="F69" s="82">
        <f t="shared" si="12"/>
        <v>0</v>
      </c>
      <c r="G69" s="82">
        <f t="shared" si="12"/>
        <v>1023643</v>
      </c>
      <c r="H69" s="82">
        <f t="shared" si="12"/>
        <v>2038492</v>
      </c>
      <c r="I69" s="82">
        <f t="shared" si="12"/>
        <v>4899585</v>
      </c>
      <c r="J69" s="82">
        <f t="shared" si="12"/>
        <v>7961720</v>
      </c>
      <c r="K69" s="82">
        <f t="shared" si="12"/>
        <v>4168499</v>
      </c>
      <c r="L69" s="82">
        <f t="shared" si="12"/>
        <v>5887140</v>
      </c>
      <c r="M69" s="82">
        <f t="shared" si="12"/>
        <v>8746805</v>
      </c>
      <c r="N69" s="82">
        <f t="shared" si="12"/>
        <v>18802444</v>
      </c>
      <c r="O69" s="82">
        <f t="shared" si="12"/>
        <v>5429707</v>
      </c>
      <c r="P69" s="82">
        <f t="shared" si="12"/>
        <v>6314512</v>
      </c>
      <c r="Q69" s="82">
        <f t="shared" si="12"/>
        <v>10853745</v>
      </c>
      <c r="R69" s="82">
        <f t="shared" si="12"/>
        <v>22597964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49362128</v>
      </c>
      <c r="X69" s="82">
        <f t="shared" si="12"/>
        <v>0</v>
      </c>
      <c r="Y69" s="82">
        <f t="shared" si="12"/>
        <v>49362128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55419561</v>
      </c>
      <c r="D5" s="45">
        <f t="shared" si="0"/>
        <v>0</v>
      </c>
      <c r="E5" s="46">
        <f t="shared" si="0"/>
        <v>62841250</v>
      </c>
      <c r="F5" s="46">
        <f t="shared" si="0"/>
        <v>46388800</v>
      </c>
      <c r="G5" s="46">
        <f t="shared" si="0"/>
        <v>46280</v>
      </c>
      <c r="H5" s="46">
        <f t="shared" si="0"/>
        <v>516720</v>
      </c>
      <c r="I5" s="46">
        <f t="shared" si="0"/>
        <v>881472</v>
      </c>
      <c r="J5" s="46">
        <f t="shared" si="0"/>
        <v>1444472</v>
      </c>
      <c r="K5" s="46">
        <f t="shared" si="0"/>
        <v>412949</v>
      </c>
      <c r="L5" s="46">
        <f t="shared" si="0"/>
        <v>1701791</v>
      </c>
      <c r="M5" s="46">
        <f t="shared" si="0"/>
        <v>9929295</v>
      </c>
      <c r="N5" s="46">
        <f t="shared" si="0"/>
        <v>12044035</v>
      </c>
      <c r="O5" s="46">
        <f t="shared" si="0"/>
        <v>8555</v>
      </c>
      <c r="P5" s="46">
        <f t="shared" si="0"/>
        <v>20134</v>
      </c>
      <c r="Q5" s="46">
        <f t="shared" si="0"/>
        <v>1901396</v>
      </c>
      <c r="R5" s="46">
        <f t="shared" si="0"/>
        <v>1930085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15418592</v>
      </c>
      <c r="X5" s="46">
        <f t="shared" si="0"/>
        <v>34791600</v>
      </c>
      <c r="Y5" s="46">
        <f t="shared" si="0"/>
        <v>-19373008</v>
      </c>
      <c r="Z5" s="47">
        <f>+IF(X5&lt;&gt;0,+(Y5/X5)*100,0)</f>
        <v>-55.683003943480614</v>
      </c>
      <c r="AA5" s="48">
        <f>SUM(AA11:AA18)</f>
        <v>46388800</v>
      </c>
    </row>
    <row r="6" spans="1:27" ht="12.75">
      <c r="A6" s="49" t="s">
        <v>32</v>
      </c>
      <c r="B6" s="50"/>
      <c r="C6" s="9">
        <v>6198645</v>
      </c>
      <c r="D6" s="10"/>
      <c r="E6" s="11">
        <v>4172450</v>
      </c>
      <c r="F6" s="11"/>
      <c r="G6" s="11"/>
      <c r="H6" s="11"/>
      <c r="I6" s="11">
        <v>881472</v>
      </c>
      <c r="J6" s="11">
        <v>881472</v>
      </c>
      <c r="K6" s="11">
        <v>145199</v>
      </c>
      <c r="L6" s="11"/>
      <c r="M6" s="11">
        <v>9929295</v>
      </c>
      <c r="N6" s="11">
        <v>10074494</v>
      </c>
      <c r="O6" s="11"/>
      <c r="P6" s="11"/>
      <c r="Q6" s="11">
        <v>1597938</v>
      </c>
      <c r="R6" s="11">
        <v>1597938</v>
      </c>
      <c r="S6" s="11"/>
      <c r="T6" s="11"/>
      <c r="U6" s="11"/>
      <c r="V6" s="11"/>
      <c r="W6" s="11">
        <v>12553904</v>
      </c>
      <c r="X6" s="11"/>
      <c r="Y6" s="11">
        <v>12553904</v>
      </c>
      <c r="Z6" s="2"/>
      <c r="AA6" s="15"/>
    </row>
    <row r="7" spans="1:27" ht="12.75">
      <c r="A7" s="49" t="s">
        <v>33</v>
      </c>
      <c r="B7" s="50"/>
      <c r="C7" s="9">
        <v>194000</v>
      </c>
      <c r="D7" s="10"/>
      <c r="E7" s="11">
        <v>11500000</v>
      </c>
      <c r="F7" s="11">
        <v>8000000</v>
      </c>
      <c r="G7" s="11"/>
      <c r="H7" s="11">
        <v>516720</v>
      </c>
      <c r="I7" s="11"/>
      <c r="J7" s="11">
        <v>516720</v>
      </c>
      <c r="K7" s="11">
        <v>267750</v>
      </c>
      <c r="L7" s="11"/>
      <c r="M7" s="11"/>
      <c r="N7" s="11">
        <v>267750</v>
      </c>
      <c r="O7" s="11"/>
      <c r="P7" s="11"/>
      <c r="Q7" s="11"/>
      <c r="R7" s="11"/>
      <c r="S7" s="11"/>
      <c r="T7" s="11"/>
      <c r="U7" s="11"/>
      <c r="V7" s="11"/>
      <c r="W7" s="11">
        <v>784470</v>
      </c>
      <c r="X7" s="11">
        <v>6000000</v>
      </c>
      <c r="Y7" s="11">
        <v>-5215530</v>
      </c>
      <c r="Z7" s="2">
        <v>-86.93</v>
      </c>
      <c r="AA7" s="15">
        <v>8000000</v>
      </c>
    </row>
    <row r="8" spans="1:27" ht="12.75">
      <c r="A8" s="49" t="s">
        <v>34</v>
      </c>
      <c r="B8" s="50"/>
      <c r="C8" s="9">
        <v>10909037</v>
      </c>
      <c r="D8" s="10"/>
      <c r="E8" s="11">
        <v>24258600</v>
      </c>
      <c r="F8" s="11">
        <v>10158600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7618950</v>
      </c>
      <c r="Y8" s="11">
        <v>-7618950</v>
      </c>
      <c r="Z8" s="2">
        <v>-100</v>
      </c>
      <c r="AA8" s="15">
        <v>10158600</v>
      </c>
    </row>
    <row r="9" spans="1:27" ht="12.75">
      <c r="A9" s="49" t="s">
        <v>35</v>
      </c>
      <c r="B9" s="50"/>
      <c r="C9" s="9">
        <v>20061497</v>
      </c>
      <c r="D9" s="10"/>
      <c r="E9" s="11">
        <v>13571200</v>
      </c>
      <c r="F9" s="11">
        <v>24071200</v>
      </c>
      <c r="G9" s="11"/>
      <c r="H9" s="11"/>
      <c r="I9" s="11"/>
      <c r="J9" s="11"/>
      <c r="K9" s="11"/>
      <c r="L9" s="11">
        <v>1694058</v>
      </c>
      <c r="M9" s="11"/>
      <c r="N9" s="11">
        <v>1694058</v>
      </c>
      <c r="O9" s="11"/>
      <c r="P9" s="11"/>
      <c r="Q9" s="11"/>
      <c r="R9" s="11"/>
      <c r="S9" s="11"/>
      <c r="T9" s="11"/>
      <c r="U9" s="11"/>
      <c r="V9" s="11"/>
      <c r="W9" s="11">
        <v>1694058</v>
      </c>
      <c r="X9" s="11">
        <v>18053400</v>
      </c>
      <c r="Y9" s="11">
        <v>-16359342</v>
      </c>
      <c r="Z9" s="2">
        <v>-90.62</v>
      </c>
      <c r="AA9" s="15">
        <v>24071200</v>
      </c>
    </row>
    <row r="10" spans="1:27" ht="12.75">
      <c r="A10" s="49" t="s">
        <v>36</v>
      </c>
      <c r="B10" s="50"/>
      <c r="C10" s="9">
        <v>16371188</v>
      </c>
      <c r="D10" s="10"/>
      <c r="E10" s="11">
        <v>3604000</v>
      </c>
      <c r="F10" s="11">
        <v>2904000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2178000</v>
      </c>
      <c r="Y10" s="11">
        <v>-2178000</v>
      </c>
      <c r="Z10" s="2">
        <v>-100</v>
      </c>
      <c r="AA10" s="15">
        <v>2904000</v>
      </c>
    </row>
    <row r="11" spans="1:27" ht="12.75">
      <c r="A11" s="51" t="s">
        <v>37</v>
      </c>
      <c r="B11" s="50"/>
      <c r="C11" s="52">
        <f aca="true" t="shared" si="1" ref="C11:Y11">SUM(C6:C10)</f>
        <v>53734367</v>
      </c>
      <c r="D11" s="53">
        <f t="shared" si="1"/>
        <v>0</v>
      </c>
      <c r="E11" s="54">
        <f t="shared" si="1"/>
        <v>57106250</v>
      </c>
      <c r="F11" s="54">
        <f t="shared" si="1"/>
        <v>45133800</v>
      </c>
      <c r="G11" s="54">
        <f t="shared" si="1"/>
        <v>0</v>
      </c>
      <c r="H11" s="54">
        <f t="shared" si="1"/>
        <v>516720</v>
      </c>
      <c r="I11" s="54">
        <f t="shared" si="1"/>
        <v>881472</v>
      </c>
      <c r="J11" s="54">
        <f t="shared" si="1"/>
        <v>1398192</v>
      </c>
      <c r="K11" s="54">
        <f t="shared" si="1"/>
        <v>412949</v>
      </c>
      <c r="L11" s="54">
        <f t="shared" si="1"/>
        <v>1694058</v>
      </c>
      <c r="M11" s="54">
        <f t="shared" si="1"/>
        <v>9929295</v>
      </c>
      <c r="N11" s="54">
        <f t="shared" si="1"/>
        <v>12036302</v>
      </c>
      <c r="O11" s="54">
        <f t="shared" si="1"/>
        <v>0</v>
      </c>
      <c r="P11" s="54">
        <f t="shared" si="1"/>
        <v>0</v>
      </c>
      <c r="Q11" s="54">
        <f t="shared" si="1"/>
        <v>1597938</v>
      </c>
      <c r="R11" s="54">
        <f t="shared" si="1"/>
        <v>1597938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15032432</v>
      </c>
      <c r="X11" s="54">
        <f t="shared" si="1"/>
        <v>33850350</v>
      </c>
      <c r="Y11" s="54">
        <f t="shared" si="1"/>
        <v>-18817918</v>
      </c>
      <c r="Z11" s="55">
        <f>+IF(X11&lt;&gt;0,+(Y11/X11)*100,0)</f>
        <v>-55.59150200810331</v>
      </c>
      <c r="AA11" s="56">
        <f>SUM(AA6:AA10)</f>
        <v>45133800</v>
      </c>
    </row>
    <row r="12" spans="1:27" ht="12.75">
      <c r="A12" s="57" t="s">
        <v>38</v>
      </c>
      <c r="B12" s="38"/>
      <c r="C12" s="9"/>
      <c r="D12" s="10"/>
      <c r="E12" s="11">
        <v>2480000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1110845</v>
      </c>
      <c r="D15" s="10"/>
      <c r="E15" s="11">
        <v>3255000</v>
      </c>
      <c r="F15" s="11">
        <v>1255000</v>
      </c>
      <c r="G15" s="11">
        <v>46280</v>
      </c>
      <c r="H15" s="11"/>
      <c r="I15" s="11"/>
      <c r="J15" s="11">
        <v>46280</v>
      </c>
      <c r="K15" s="11"/>
      <c r="L15" s="11">
        <v>7733</v>
      </c>
      <c r="M15" s="11"/>
      <c r="N15" s="11">
        <v>7733</v>
      </c>
      <c r="O15" s="11">
        <v>8555</v>
      </c>
      <c r="P15" s="11">
        <v>20134</v>
      </c>
      <c r="Q15" s="11">
        <v>303458</v>
      </c>
      <c r="R15" s="11">
        <v>332147</v>
      </c>
      <c r="S15" s="11"/>
      <c r="T15" s="11"/>
      <c r="U15" s="11"/>
      <c r="V15" s="11"/>
      <c r="W15" s="11">
        <v>386160</v>
      </c>
      <c r="X15" s="11">
        <v>941250</v>
      </c>
      <c r="Y15" s="11">
        <v>-555090</v>
      </c>
      <c r="Z15" s="2">
        <v>-58.97</v>
      </c>
      <c r="AA15" s="15">
        <v>1255000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574349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13000000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>
        <v>13000000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13000000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6198645</v>
      </c>
      <c r="D36" s="10">
        <f t="shared" si="4"/>
        <v>0</v>
      </c>
      <c r="E36" s="11">
        <f t="shared" si="4"/>
        <v>4172450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881472</v>
      </c>
      <c r="J36" s="11">
        <f t="shared" si="4"/>
        <v>881472</v>
      </c>
      <c r="K36" s="11">
        <f t="shared" si="4"/>
        <v>145199</v>
      </c>
      <c r="L36" s="11">
        <f t="shared" si="4"/>
        <v>0</v>
      </c>
      <c r="M36" s="11">
        <f t="shared" si="4"/>
        <v>9929295</v>
      </c>
      <c r="N36" s="11">
        <f t="shared" si="4"/>
        <v>10074494</v>
      </c>
      <c r="O36" s="11">
        <f t="shared" si="4"/>
        <v>0</v>
      </c>
      <c r="P36" s="11">
        <f t="shared" si="4"/>
        <v>0</v>
      </c>
      <c r="Q36" s="11">
        <f t="shared" si="4"/>
        <v>1597938</v>
      </c>
      <c r="R36" s="11">
        <f t="shared" si="4"/>
        <v>1597938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12553904</v>
      </c>
      <c r="X36" s="11">
        <f t="shared" si="4"/>
        <v>0</v>
      </c>
      <c r="Y36" s="11">
        <f t="shared" si="4"/>
        <v>12553904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194000</v>
      </c>
      <c r="D37" s="10">
        <f t="shared" si="4"/>
        <v>0</v>
      </c>
      <c r="E37" s="11">
        <f t="shared" si="4"/>
        <v>11500000</v>
      </c>
      <c r="F37" s="11">
        <f t="shared" si="4"/>
        <v>8000000</v>
      </c>
      <c r="G37" s="11">
        <f t="shared" si="4"/>
        <v>0</v>
      </c>
      <c r="H37" s="11">
        <f t="shared" si="4"/>
        <v>516720</v>
      </c>
      <c r="I37" s="11">
        <f t="shared" si="4"/>
        <v>0</v>
      </c>
      <c r="J37" s="11">
        <f t="shared" si="4"/>
        <v>516720</v>
      </c>
      <c r="K37" s="11">
        <f t="shared" si="4"/>
        <v>267750</v>
      </c>
      <c r="L37" s="11">
        <f t="shared" si="4"/>
        <v>0</v>
      </c>
      <c r="M37" s="11">
        <f t="shared" si="4"/>
        <v>0</v>
      </c>
      <c r="N37" s="11">
        <f t="shared" si="4"/>
        <v>267750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784470</v>
      </c>
      <c r="X37" s="11">
        <f t="shared" si="4"/>
        <v>6000000</v>
      </c>
      <c r="Y37" s="11">
        <f t="shared" si="4"/>
        <v>-5215530</v>
      </c>
      <c r="Z37" s="2">
        <f t="shared" si="5"/>
        <v>-86.9255</v>
      </c>
      <c r="AA37" s="15">
        <f>AA7+AA22</f>
        <v>8000000</v>
      </c>
    </row>
    <row r="38" spans="1:27" ht="12.75">
      <c r="A38" s="49" t="s">
        <v>34</v>
      </c>
      <c r="B38" s="50"/>
      <c r="C38" s="9">
        <f t="shared" si="4"/>
        <v>10909037</v>
      </c>
      <c r="D38" s="10">
        <f t="shared" si="4"/>
        <v>0</v>
      </c>
      <c r="E38" s="11">
        <f t="shared" si="4"/>
        <v>24258600</v>
      </c>
      <c r="F38" s="11">
        <f t="shared" si="4"/>
        <v>10158600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7618950</v>
      </c>
      <c r="Y38" s="11">
        <f t="shared" si="4"/>
        <v>-7618950</v>
      </c>
      <c r="Z38" s="2">
        <f t="shared" si="5"/>
        <v>-100</v>
      </c>
      <c r="AA38" s="15">
        <f>AA8+AA23</f>
        <v>10158600</v>
      </c>
    </row>
    <row r="39" spans="1:27" ht="12.75">
      <c r="A39" s="49" t="s">
        <v>35</v>
      </c>
      <c r="B39" s="50"/>
      <c r="C39" s="9">
        <f t="shared" si="4"/>
        <v>20061497</v>
      </c>
      <c r="D39" s="10">
        <f t="shared" si="4"/>
        <v>0</v>
      </c>
      <c r="E39" s="11">
        <f t="shared" si="4"/>
        <v>26571200</v>
      </c>
      <c r="F39" s="11">
        <f t="shared" si="4"/>
        <v>24071200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1694058</v>
      </c>
      <c r="M39" s="11">
        <f t="shared" si="4"/>
        <v>0</v>
      </c>
      <c r="N39" s="11">
        <f t="shared" si="4"/>
        <v>1694058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1694058</v>
      </c>
      <c r="X39" s="11">
        <f t="shared" si="4"/>
        <v>18053400</v>
      </c>
      <c r="Y39" s="11">
        <f t="shared" si="4"/>
        <v>-16359342</v>
      </c>
      <c r="Z39" s="2">
        <f t="shared" si="5"/>
        <v>-90.61640466615707</v>
      </c>
      <c r="AA39" s="15">
        <f>AA9+AA24</f>
        <v>24071200</v>
      </c>
    </row>
    <row r="40" spans="1:27" ht="12.75">
      <c r="A40" s="49" t="s">
        <v>36</v>
      </c>
      <c r="B40" s="50"/>
      <c r="C40" s="9">
        <f t="shared" si="4"/>
        <v>16371188</v>
      </c>
      <c r="D40" s="10">
        <f t="shared" si="4"/>
        <v>0</v>
      </c>
      <c r="E40" s="11">
        <f t="shared" si="4"/>
        <v>3604000</v>
      </c>
      <c r="F40" s="11">
        <f t="shared" si="4"/>
        <v>2904000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2178000</v>
      </c>
      <c r="Y40" s="11">
        <f t="shared" si="4"/>
        <v>-2178000</v>
      </c>
      <c r="Z40" s="2">
        <f t="shared" si="5"/>
        <v>-100</v>
      </c>
      <c r="AA40" s="15">
        <f>AA10+AA25</f>
        <v>2904000</v>
      </c>
    </row>
    <row r="41" spans="1:27" ht="12.75">
      <c r="A41" s="51" t="s">
        <v>37</v>
      </c>
      <c r="B41" s="50"/>
      <c r="C41" s="52">
        <f aca="true" t="shared" si="6" ref="C41:Y41">SUM(C36:C40)</f>
        <v>53734367</v>
      </c>
      <c r="D41" s="53">
        <f t="shared" si="6"/>
        <v>0</v>
      </c>
      <c r="E41" s="54">
        <f t="shared" si="6"/>
        <v>70106250</v>
      </c>
      <c r="F41" s="54">
        <f t="shared" si="6"/>
        <v>45133800</v>
      </c>
      <c r="G41" s="54">
        <f t="shared" si="6"/>
        <v>0</v>
      </c>
      <c r="H41" s="54">
        <f t="shared" si="6"/>
        <v>516720</v>
      </c>
      <c r="I41" s="54">
        <f t="shared" si="6"/>
        <v>881472</v>
      </c>
      <c r="J41" s="54">
        <f t="shared" si="6"/>
        <v>1398192</v>
      </c>
      <c r="K41" s="54">
        <f t="shared" si="6"/>
        <v>412949</v>
      </c>
      <c r="L41" s="54">
        <f t="shared" si="6"/>
        <v>1694058</v>
      </c>
      <c r="M41" s="54">
        <f t="shared" si="6"/>
        <v>9929295</v>
      </c>
      <c r="N41" s="54">
        <f t="shared" si="6"/>
        <v>12036302</v>
      </c>
      <c r="O41" s="54">
        <f t="shared" si="6"/>
        <v>0</v>
      </c>
      <c r="P41" s="54">
        <f t="shared" si="6"/>
        <v>0</v>
      </c>
      <c r="Q41" s="54">
        <f t="shared" si="6"/>
        <v>1597938</v>
      </c>
      <c r="R41" s="54">
        <f t="shared" si="6"/>
        <v>1597938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15032432</v>
      </c>
      <c r="X41" s="54">
        <f t="shared" si="6"/>
        <v>33850350</v>
      </c>
      <c r="Y41" s="54">
        <f t="shared" si="6"/>
        <v>-18817918</v>
      </c>
      <c r="Z41" s="55">
        <f t="shared" si="5"/>
        <v>-55.59150200810331</v>
      </c>
      <c r="AA41" s="56">
        <f>SUM(AA36:AA40)</f>
        <v>45133800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2480000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1110845</v>
      </c>
      <c r="D45" s="69">
        <f t="shared" si="7"/>
        <v>0</v>
      </c>
      <c r="E45" s="70">
        <f t="shared" si="7"/>
        <v>3255000</v>
      </c>
      <c r="F45" s="70">
        <f t="shared" si="7"/>
        <v>1255000</v>
      </c>
      <c r="G45" s="70">
        <f t="shared" si="7"/>
        <v>46280</v>
      </c>
      <c r="H45" s="70">
        <f t="shared" si="7"/>
        <v>0</v>
      </c>
      <c r="I45" s="70">
        <f t="shared" si="7"/>
        <v>0</v>
      </c>
      <c r="J45" s="70">
        <f t="shared" si="7"/>
        <v>46280</v>
      </c>
      <c r="K45" s="70">
        <f t="shared" si="7"/>
        <v>0</v>
      </c>
      <c r="L45" s="70">
        <f t="shared" si="7"/>
        <v>7733</v>
      </c>
      <c r="M45" s="70">
        <f t="shared" si="7"/>
        <v>0</v>
      </c>
      <c r="N45" s="70">
        <f t="shared" si="7"/>
        <v>7733</v>
      </c>
      <c r="O45" s="70">
        <f t="shared" si="7"/>
        <v>8555</v>
      </c>
      <c r="P45" s="70">
        <f t="shared" si="7"/>
        <v>20134</v>
      </c>
      <c r="Q45" s="70">
        <f t="shared" si="7"/>
        <v>303458</v>
      </c>
      <c r="R45" s="70">
        <f t="shared" si="7"/>
        <v>332147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386160</v>
      </c>
      <c r="X45" s="70">
        <f t="shared" si="7"/>
        <v>941250</v>
      </c>
      <c r="Y45" s="70">
        <f t="shared" si="7"/>
        <v>-555090</v>
      </c>
      <c r="Z45" s="72">
        <f t="shared" si="5"/>
        <v>-58.97370517928287</v>
      </c>
      <c r="AA45" s="71">
        <f t="shared" si="8"/>
        <v>1255000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574349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55419561</v>
      </c>
      <c r="D49" s="81">
        <f t="shared" si="9"/>
        <v>0</v>
      </c>
      <c r="E49" s="82">
        <f t="shared" si="9"/>
        <v>75841250</v>
      </c>
      <c r="F49" s="82">
        <f t="shared" si="9"/>
        <v>46388800</v>
      </c>
      <c r="G49" s="82">
        <f t="shared" si="9"/>
        <v>46280</v>
      </c>
      <c r="H49" s="82">
        <f t="shared" si="9"/>
        <v>516720</v>
      </c>
      <c r="I49" s="82">
        <f t="shared" si="9"/>
        <v>881472</v>
      </c>
      <c r="J49" s="82">
        <f t="shared" si="9"/>
        <v>1444472</v>
      </c>
      <c r="K49" s="82">
        <f t="shared" si="9"/>
        <v>412949</v>
      </c>
      <c r="L49" s="82">
        <f t="shared" si="9"/>
        <v>1701791</v>
      </c>
      <c r="M49" s="82">
        <f t="shared" si="9"/>
        <v>9929295</v>
      </c>
      <c r="N49" s="82">
        <f t="shared" si="9"/>
        <v>12044035</v>
      </c>
      <c r="O49" s="82">
        <f t="shared" si="9"/>
        <v>8555</v>
      </c>
      <c r="P49" s="82">
        <f t="shared" si="9"/>
        <v>20134</v>
      </c>
      <c r="Q49" s="82">
        <f t="shared" si="9"/>
        <v>1901396</v>
      </c>
      <c r="R49" s="82">
        <f t="shared" si="9"/>
        <v>1930085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15418592</v>
      </c>
      <c r="X49" s="82">
        <f t="shared" si="9"/>
        <v>34791600</v>
      </c>
      <c r="Y49" s="82">
        <f t="shared" si="9"/>
        <v>-19373008</v>
      </c>
      <c r="Z49" s="83">
        <f t="shared" si="5"/>
        <v>-55.683003943480614</v>
      </c>
      <c r="AA49" s="84">
        <f>SUM(AA41:AA48)</f>
        <v>46388800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3920970</v>
      </c>
      <c r="H65" s="11">
        <v>4043859</v>
      </c>
      <c r="I65" s="11">
        <v>4305047</v>
      </c>
      <c r="J65" s="11">
        <v>12269876</v>
      </c>
      <c r="K65" s="11">
        <v>3989762</v>
      </c>
      <c r="L65" s="11">
        <v>3969681</v>
      </c>
      <c r="M65" s="11">
        <v>4002289</v>
      </c>
      <c r="N65" s="11">
        <v>11961732</v>
      </c>
      <c r="O65" s="11">
        <v>4077376</v>
      </c>
      <c r="P65" s="11">
        <v>3959473</v>
      </c>
      <c r="Q65" s="11">
        <v>4091727</v>
      </c>
      <c r="R65" s="11">
        <v>12128576</v>
      </c>
      <c r="S65" s="11"/>
      <c r="T65" s="11"/>
      <c r="U65" s="11"/>
      <c r="V65" s="11"/>
      <c r="W65" s="11">
        <v>36360184</v>
      </c>
      <c r="X65" s="11"/>
      <c r="Y65" s="11">
        <v>36360184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3763</v>
      </c>
      <c r="H66" s="14">
        <v>218183</v>
      </c>
      <c r="I66" s="14">
        <v>97080</v>
      </c>
      <c r="J66" s="14">
        <v>319026</v>
      </c>
      <c r="K66" s="14">
        <v>294051</v>
      </c>
      <c r="L66" s="14">
        <v>126976</v>
      </c>
      <c r="M66" s="14">
        <v>88416</v>
      </c>
      <c r="N66" s="14">
        <v>509443</v>
      </c>
      <c r="O66" s="14">
        <v>265822</v>
      </c>
      <c r="P66" s="14">
        <v>478866</v>
      </c>
      <c r="Q66" s="14">
        <v>199157</v>
      </c>
      <c r="R66" s="14">
        <v>943845</v>
      </c>
      <c r="S66" s="14"/>
      <c r="T66" s="14"/>
      <c r="U66" s="14"/>
      <c r="V66" s="14"/>
      <c r="W66" s="14">
        <v>1772314</v>
      </c>
      <c r="X66" s="14"/>
      <c r="Y66" s="14">
        <v>1772314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301600</v>
      </c>
      <c r="H67" s="11">
        <v>301600</v>
      </c>
      <c r="I67" s="11">
        <v>301600</v>
      </c>
      <c r="J67" s="11">
        <v>904800</v>
      </c>
      <c r="K67" s="11">
        <v>301600</v>
      </c>
      <c r="L67" s="11"/>
      <c r="M67" s="11">
        <v>603200</v>
      </c>
      <c r="N67" s="11">
        <v>904800</v>
      </c>
      <c r="O67" s="11">
        <v>301600</v>
      </c>
      <c r="P67" s="11">
        <v>301600</v>
      </c>
      <c r="Q67" s="11">
        <v>301600</v>
      </c>
      <c r="R67" s="11">
        <v>904800</v>
      </c>
      <c r="S67" s="11"/>
      <c r="T67" s="11"/>
      <c r="U67" s="11"/>
      <c r="V67" s="11"/>
      <c r="W67" s="11">
        <v>2714400</v>
      </c>
      <c r="X67" s="11"/>
      <c r="Y67" s="11">
        <v>2714400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184738</v>
      </c>
      <c r="H68" s="11">
        <v>2230093</v>
      </c>
      <c r="I68" s="11">
        <v>640486</v>
      </c>
      <c r="J68" s="11">
        <v>3055317</v>
      </c>
      <c r="K68" s="11">
        <v>832839</v>
      </c>
      <c r="L68" s="11">
        <v>1983685</v>
      </c>
      <c r="M68" s="11">
        <v>2197595</v>
      </c>
      <c r="N68" s="11">
        <v>5014119</v>
      </c>
      <c r="O68" s="11">
        <v>795411</v>
      </c>
      <c r="P68" s="11">
        <v>911208</v>
      </c>
      <c r="Q68" s="11">
        <v>3655878</v>
      </c>
      <c r="R68" s="11">
        <v>5362497</v>
      </c>
      <c r="S68" s="11"/>
      <c r="T68" s="11"/>
      <c r="U68" s="11"/>
      <c r="V68" s="11"/>
      <c r="W68" s="11">
        <v>13431933</v>
      </c>
      <c r="X68" s="11"/>
      <c r="Y68" s="11">
        <v>13431933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4411071</v>
      </c>
      <c r="H69" s="82">
        <f t="shared" si="12"/>
        <v>6793735</v>
      </c>
      <c r="I69" s="82">
        <f t="shared" si="12"/>
        <v>5344213</v>
      </c>
      <c r="J69" s="82">
        <f t="shared" si="12"/>
        <v>16549019</v>
      </c>
      <c r="K69" s="82">
        <f t="shared" si="12"/>
        <v>5418252</v>
      </c>
      <c r="L69" s="82">
        <f t="shared" si="12"/>
        <v>6080342</v>
      </c>
      <c r="M69" s="82">
        <f t="shared" si="12"/>
        <v>6891500</v>
      </c>
      <c r="N69" s="82">
        <f t="shared" si="12"/>
        <v>18390094</v>
      </c>
      <c r="O69" s="82">
        <f t="shared" si="12"/>
        <v>5440209</v>
      </c>
      <c r="P69" s="82">
        <f t="shared" si="12"/>
        <v>5651147</v>
      </c>
      <c r="Q69" s="82">
        <f t="shared" si="12"/>
        <v>8248362</v>
      </c>
      <c r="R69" s="82">
        <f t="shared" si="12"/>
        <v>19339718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54278831</v>
      </c>
      <c r="X69" s="82">
        <f t="shared" si="12"/>
        <v>0</v>
      </c>
      <c r="Y69" s="82">
        <f t="shared" si="12"/>
        <v>54278831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103990254</v>
      </c>
      <c r="D5" s="45">
        <f t="shared" si="0"/>
        <v>0</v>
      </c>
      <c r="E5" s="46">
        <f t="shared" si="0"/>
        <v>95114313</v>
      </c>
      <c r="F5" s="46">
        <f t="shared" si="0"/>
        <v>114186623</v>
      </c>
      <c r="G5" s="46">
        <f t="shared" si="0"/>
        <v>0</v>
      </c>
      <c r="H5" s="46">
        <f t="shared" si="0"/>
        <v>4991981</v>
      </c>
      <c r="I5" s="46">
        <f t="shared" si="0"/>
        <v>1818521</v>
      </c>
      <c r="J5" s="46">
        <f t="shared" si="0"/>
        <v>6810502</v>
      </c>
      <c r="K5" s="46">
        <f t="shared" si="0"/>
        <v>4632430</v>
      </c>
      <c r="L5" s="46">
        <f t="shared" si="0"/>
        <v>18234988</v>
      </c>
      <c r="M5" s="46">
        <f t="shared" si="0"/>
        <v>19820481</v>
      </c>
      <c r="N5" s="46">
        <f t="shared" si="0"/>
        <v>42687899</v>
      </c>
      <c r="O5" s="46">
        <f t="shared" si="0"/>
        <v>0</v>
      </c>
      <c r="P5" s="46">
        <f t="shared" si="0"/>
        <v>5598843</v>
      </c>
      <c r="Q5" s="46">
        <f t="shared" si="0"/>
        <v>3027325</v>
      </c>
      <c r="R5" s="46">
        <f t="shared" si="0"/>
        <v>8626168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58124569</v>
      </c>
      <c r="X5" s="46">
        <f t="shared" si="0"/>
        <v>85639968</v>
      </c>
      <c r="Y5" s="46">
        <f t="shared" si="0"/>
        <v>-27515399</v>
      </c>
      <c r="Z5" s="47">
        <f>+IF(X5&lt;&gt;0,+(Y5/X5)*100,0)</f>
        <v>-32.12915609683553</v>
      </c>
      <c r="AA5" s="48">
        <f>SUM(AA11:AA18)</f>
        <v>114186623</v>
      </c>
    </row>
    <row r="6" spans="1:27" ht="12.75">
      <c r="A6" s="49" t="s">
        <v>32</v>
      </c>
      <c r="B6" s="50"/>
      <c r="C6" s="9"/>
      <c r="D6" s="10"/>
      <c r="E6" s="11"/>
      <c r="F6" s="11">
        <v>500000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375000</v>
      </c>
      <c r="Y6" s="11">
        <v>-375000</v>
      </c>
      <c r="Z6" s="2">
        <v>-100</v>
      </c>
      <c r="AA6" s="15">
        <v>500000</v>
      </c>
    </row>
    <row r="7" spans="1:27" ht="12.75">
      <c r="A7" s="49" t="s">
        <v>33</v>
      </c>
      <c r="B7" s="50"/>
      <c r="C7" s="9"/>
      <c r="D7" s="10"/>
      <c r="E7" s="11">
        <v>2000000</v>
      </c>
      <c r="F7" s="11">
        <v>8842415</v>
      </c>
      <c r="G7" s="11"/>
      <c r="H7" s="11"/>
      <c r="I7" s="11">
        <v>930305</v>
      </c>
      <c r="J7" s="11">
        <v>930305</v>
      </c>
      <c r="K7" s="11">
        <v>490867</v>
      </c>
      <c r="L7" s="11">
        <v>406411</v>
      </c>
      <c r="M7" s="11">
        <v>25063</v>
      </c>
      <c r="N7" s="11">
        <v>922341</v>
      </c>
      <c r="O7" s="11"/>
      <c r="P7" s="11">
        <v>894455</v>
      </c>
      <c r="Q7" s="11">
        <v>520648</v>
      </c>
      <c r="R7" s="11">
        <v>1415103</v>
      </c>
      <c r="S7" s="11"/>
      <c r="T7" s="11"/>
      <c r="U7" s="11"/>
      <c r="V7" s="11"/>
      <c r="W7" s="11">
        <v>3267749</v>
      </c>
      <c r="X7" s="11">
        <v>6631811</v>
      </c>
      <c r="Y7" s="11">
        <v>-3364062</v>
      </c>
      <c r="Z7" s="2">
        <v>-50.73</v>
      </c>
      <c r="AA7" s="15">
        <v>8842415</v>
      </c>
    </row>
    <row r="8" spans="1:27" ht="12.75">
      <c r="A8" s="49" t="s">
        <v>34</v>
      </c>
      <c r="B8" s="50"/>
      <c r="C8" s="9"/>
      <c r="D8" s="10"/>
      <c r="E8" s="11">
        <v>72549680</v>
      </c>
      <c r="F8" s="11">
        <v>97166510</v>
      </c>
      <c r="G8" s="11"/>
      <c r="H8" s="11">
        <v>4991981</v>
      </c>
      <c r="I8" s="11">
        <v>101220</v>
      </c>
      <c r="J8" s="11">
        <v>5093201</v>
      </c>
      <c r="K8" s="11">
        <v>2824290</v>
      </c>
      <c r="L8" s="11">
        <v>15424450</v>
      </c>
      <c r="M8" s="11">
        <v>19576052</v>
      </c>
      <c r="N8" s="11">
        <v>37824792</v>
      </c>
      <c r="O8" s="11"/>
      <c r="P8" s="11">
        <v>2205333</v>
      </c>
      <c r="Q8" s="11">
        <v>2506677</v>
      </c>
      <c r="R8" s="11">
        <v>4712010</v>
      </c>
      <c r="S8" s="11"/>
      <c r="T8" s="11"/>
      <c r="U8" s="11"/>
      <c r="V8" s="11"/>
      <c r="W8" s="11">
        <v>47630003</v>
      </c>
      <c r="X8" s="11">
        <v>72874883</v>
      </c>
      <c r="Y8" s="11">
        <v>-25244880</v>
      </c>
      <c r="Z8" s="2">
        <v>-34.64</v>
      </c>
      <c r="AA8" s="15">
        <v>97166510</v>
      </c>
    </row>
    <row r="9" spans="1:27" ht="12.75">
      <c r="A9" s="49" t="s">
        <v>35</v>
      </c>
      <c r="B9" s="50"/>
      <c r="C9" s="9"/>
      <c r="D9" s="10"/>
      <c r="E9" s="11">
        <v>19664633</v>
      </c>
      <c r="F9" s="11">
        <v>6027698</v>
      </c>
      <c r="G9" s="11"/>
      <c r="H9" s="11"/>
      <c r="I9" s="11">
        <v>786996</v>
      </c>
      <c r="J9" s="11">
        <v>786996</v>
      </c>
      <c r="K9" s="11">
        <v>1317273</v>
      </c>
      <c r="L9" s="11">
        <v>2404127</v>
      </c>
      <c r="M9" s="11">
        <v>219366</v>
      </c>
      <c r="N9" s="11">
        <v>3940766</v>
      </c>
      <c r="O9" s="11"/>
      <c r="P9" s="11">
        <v>2103633</v>
      </c>
      <c r="Q9" s="11"/>
      <c r="R9" s="11">
        <v>2103633</v>
      </c>
      <c r="S9" s="11"/>
      <c r="T9" s="11"/>
      <c r="U9" s="11"/>
      <c r="V9" s="11"/>
      <c r="W9" s="11">
        <v>6831395</v>
      </c>
      <c r="X9" s="11">
        <v>4520774</v>
      </c>
      <c r="Y9" s="11">
        <v>2310621</v>
      </c>
      <c r="Z9" s="2">
        <v>51.11</v>
      </c>
      <c r="AA9" s="15">
        <v>6027698</v>
      </c>
    </row>
    <row r="10" spans="1:27" ht="12.75">
      <c r="A10" s="49" t="s">
        <v>36</v>
      </c>
      <c r="B10" s="50"/>
      <c r="C10" s="9">
        <v>102563075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395422</v>
      </c>
      <c r="Q10" s="11"/>
      <c r="R10" s="11">
        <v>395422</v>
      </c>
      <c r="S10" s="11"/>
      <c r="T10" s="11"/>
      <c r="U10" s="11"/>
      <c r="V10" s="11"/>
      <c r="W10" s="11">
        <v>395422</v>
      </c>
      <c r="X10" s="11"/>
      <c r="Y10" s="11">
        <v>395422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102563075</v>
      </c>
      <c r="D11" s="53">
        <f t="shared" si="1"/>
        <v>0</v>
      </c>
      <c r="E11" s="54">
        <f t="shared" si="1"/>
        <v>94214313</v>
      </c>
      <c r="F11" s="54">
        <f t="shared" si="1"/>
        <v>112536623</v>
      </c>
      <c r="G11" s="54">
        <f t="shared" si="1"/>
        <v>0</v>
      </c>
      <c r="H11" s="54">
        <f t="shared" si="1"/>
        <v>4991981</v>
      </c>
      <c r="I11" s="54">
        <f t="shared" si="1"/>
        <v>1818521</v>
      </c>
      <c r="J11" s="54">
        <f t="shared" si="1"/>
        <v>6810502</v>
      </c>
      <c r="K11" s="54">
        <f t="shared" si="1"/>
        <v>4632430</v>
      </c>
      <c r="L11" s="54">
        <f t="shared" si="1"/>
        <v>18234988</v>
      </c>
      <c r="M11" s="54">
        <f t="shared" si="1"/>
        <v>19820481</v>
      </c>
      <c r="N11" s="54">
        <f t="shared" si="1"/>
        <v>42687899</v>
      </c>
      <c r="O11" s="54">
        <f t="shared" si="1"/>
        <v>0</v>
      </c>
      <c r="P11" s="54">
        <f t="shared" si="1"/>
        <v>5598843</v>
      </c>
      <c r="Q11" s="54">
        <f t="shared" si="1"/>
        <v>3027325</v>
      </c>
      <c r="R11" s="54">
        <f t="shared" si="1"/>
        <v>8626168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58124569</v>
      </c>
      <c r="X11" s="54">
        <f t="shared" si="1"/>
        <v>84402468</v>
      </c>
      <c r="Y11" s="54">
        <f t="shared" si="1"/>
        <v>-26277899</v>
      </c>
      <c r="Z11" s="55">
        <f>+IF(X11&lt;&gt;0,+(Y11/X11)*100,0)</f>
        <v>-31.134041009322143</v>
      </c>
      <c r="AA11" s="56">
        <f>SUM(AA6:AA10)</f>
        <v>112536623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1012064</v>
      </c>
      <c r="D15" s="10"/>
      <c r="E15" s="11">
        <v>900000</v>
      </c>
      <c r="F15" s="11">
        <v>1650000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1237500</v>
      </c>
      <c r="Y15" s="11">
        <v>-1237500</v>
      </c>
      <c r="Z15" s="2">
        <v>-100</v>
      </c>
      <c r="AA15" s="15">
        <v>1650000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415115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40557468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>
        <v>40557468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40557468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375000</v>
      </c>
      <c r="Y36" s="11">
        <f t="shared" si="4"/>
        <v>-375000</v>
      </c>
      <c r="Z36" s="2">
        <f aca="true" t="shared" si="5" ref="Z36:Z49">+IF(X36&lt;&gt;0,+(Y36/X36)*100,0)</f>
        <v>-100</v>
      </c>
      <c r="AA36" s="15">
        <f>AA6+AA21</f>
        <v>500000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8842415</v>
      </c>
      <c r="G37" s="11">
        <f t="shared" si="4"/>
        <v>0</v>
      </c>
      <c r="H37" s="11">
        <f t="shared" si="4"/>
        <v>0</v>
      </c>
      <c r="I37" s="11">
        <f t="shared" si="4"/>
        <v>930305</v>
      </c>
      <c r="J37" s="11">
        <f t="shared" si="4"/>
        <v>930305</v>
      </c>
      <c r="K37" s="11">
        <f t="shared" si="4"/>
        <v>490867</v>
      </c>
      <c r="L37" s="11">
        <f t="shared" si="4"/>
        <v>406411</v>
      </c>
      <c r="M37" s="11">
        <f t="shared" si="4"/>
        <v>25063</v>
      </c>
      <c r="N37" s="11">
        <f t="shared" si="4"/>
        <v>922341</v>
      </c>
      <c r="O37" s="11">
        <f t="shared" si="4"/>
        <v>0</v>
      </c>
      <c r="P37" s="11">
        <f t="shared" si="4"/>
        <v>894455</v>
      </c>
      <c r="Q37" s="11">
        <f t="shared" si="4"/>
        <v>520648</v>
      </c>
      <c r="R37" s="11">
        <f t="shared" si="4"/>
        <v>1415103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3267749</v>
      </c>
      <c r="X37" s="11">
        <f t="shared" si="4"/>
        <v>6631811</v>
      </c>
      <c r="Y37" s="11">
        <f t="shared" si="4"/>
        <v>-3364062</v>
      </c>
      <c r="Z37" s="2">
        <f t="shared" si="5"/>
        <v>-50.726144035166264</v>
      </c>
      <c r="AA37" s="15">
        <f>AA7+AA22</f>
        <v>8842415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113107148</v>
      </c>
      <c r="F38" s="11">
        <f t="shared" si="4"/>
        <v>97166510</v>
      </c>
      <c r="G38" s="11">
        <f t="shared" si="4"/>
        <v>0</v>
      </c>
      <c r="H38" s="11">
        <f t="shared" si="4"/>
        <v>4991981</v>
      </c>
      <c r="I38" s="11">
        <f t="shared" si="4"/>
        <v>101220</v>
      </c>
      <c r="J38" s="11">
        <f t="shared" si="4"/>
        <v>5093201</v>
      </c>
      <c r="K38" s="11">
        <f t="shared" si="4"/>
        <v>2824290</v>
      </c>
      <c r="L38" s="11">
        <f t="shared" si="4"/>
        <v>15424450</v>
      </c>
      <c r="M38" s="11">
        <f t="shared" si="4"/>
        <v>19576052</v>
      </c>
      <c r="N38" s="11">
        <f t="shared" si="4"/>
        <v>37824792</v>
      </c>
      <c r="O38" s="11">
        <f t="shared" si="4"/>
        <v>0</v>
      </c>
      <c r="P38" s="11">
        <f t="shared" si="4"/>
        <v>2205333</v>
      </c>
      <c r="Q38" s="11">
        <f t="shared" si="4"/>
        <v>2506677</v>
      </c>
      <c r="R38" s="11">
        <f t="shared" si="4"/>
        <v>4712010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47630003</v>
      </c>
      <c r="X38" s="11">
        <f t="shared" si="4"/>
        <v>72874883</v>
      </c>
      <c r="Y38" s="11">
        <f t="shared" si="4"/>
        <v>-25244880</v>
      </c>
      <c r="Z38" s="2">
        <f t="shared" si="5"/>
        <v>-34.6414003848212</v>
      </c>
      <c r="AA38" s="15">
        <f>AA8+AA23</f>
        <v>97166510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19664633</v>
      </c>
      <c r="F39" s="11">
        <f t="shared" si="4"/>
        <v>6027698</v>
      </c>
      <c r="G39" s="11">
        <f t="shared" si="4"/>
        <v>0</v>
      </c>
      <c r="H39" s="11">
        <f t="shared" si="4"/>
        <v>0</v>
      </c>
      <c r="I39" s="11">
        <f t="shared" si="4"/>
        <v>786996</v>
      </c>
      <c r="J39" s="11">
        <f t="shared" si="4"/>
        <v>786996</v>
      </c>
      <c r="K39" s="11">
        <f t="shared" si="4"/>
        <v>1317273</v>
      </c>
      <c r="L39" s="11">
        <f t="shared" si="4"/>
        <v>2404127</v>
      </c>
      <c r="M39" s="11">
        <f t="shared" si="4"/>
        <v>219366</v>
      </c>
      <c r="N39" s="11">
        <f t="shared" si="4"/>
        <v>3940766</v>
      </c>
      <c r="O39" s="11">
        <f t="shared" si="4"/>
        <v>0</v>
      </c>
      <c r="P39" s="11">
        <f t="shared" si="4"/>
        <v>2103633</v>
      </c>
      <c r="Q39" s="11">
        <f t="shared" si="4"/>
        <v>0</v>
      </c>
      <c r="R39" s="11">
        <f t="shared" si="4"/>
        <v>2103633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6831395</v>
      </c>
      <c r="X39" s="11">
        <f t="shared" si="4"/>
        <v>4520774</v>
      </c>
      <c r="Y39" s="11">
        <f t="shared" si="4"/>
        <v>2310621</v>
      </c>
      <c r="Z39" s="2">
        <f t="shared" si="5"/>
        <v>51.111181403892346</v>
      </c>
      <c r="AA39" s="15">
        <f>AA9+AA24</f>
        <v>6027698</v>
      </c>
    </row>
    <row r="40" spans="1:27" ht="12.75">
      <c r="A40" s="49" t="s">
        <v>36</v>
      </c>
      <c r="B40" s="50"/>
      <c r="C40" s="9">
        <f t="shared" si="4"/>
        <v>102563075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395422</v>
      </c>
      <c r="Q40" s="11">
        <f t="shared" si="4"/>
        <v>0</v>
      </c>
      <c r="R40" s="11">
        <f t="shared" si="4"/>
        <v>395422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395422</v>
      </c>
      <c r="X40" s="11">
        <f t="shared" si="4"/>
        <v>0</v>
      </c>
      <c r="Y40" s="11">
        <f t="shared" si="4"/>
        <v>395422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102563075</v>
      </c>
      <c r="D41" s="53">
        <f t="shared" si="6"/>
        <v>0</v>
      </c>
      <c r="E41" s="54">
        <f t="shared" si="6"/>
        <v>134771781</v>
      </c>
      <c r="F41" s="54">
        <f t="shared" si="6"/>
        <v>112536623</v>
      </c>
      <c r="G41" s="54">
        <f t="shared" si="6"/>
        <v>0</v>
      </c>
      <c r="H41" s="54">
        <f t="shared" si="6"/>
        <v>4991981</v>
      </c>
      <c r="I41" s="54">
        <f t="shared" si="6"/>
        <v>1818521</v>
      </c>
      <c r="J41" s="54">
        <f t="shared" si="6"/>
        <v>6810502</v>
      </c>
      <c r="K41" s="54">
        <f t="shared" si="6"/>
        <v>4632430</v>
      </c>
      <c r="L41" s="54">
        <f t="shared" si="6"/>
        <v>18234988</v>
      </c>
      <c r="M41" s="54">
        <f t="shared" si="6"/>
        <v>19820481</v>
      </c>
      <c r="N41" s="54">
        <f t="shared" si="6"/>
        <v>42687899</v>
      </c>
      <c r="O41" s="54">
        <f t="shared" si="6"/>
        <v>0</v>
      </c>
      <c r="P41" s="54">
        <f t="shared" si="6"/>
        <v>5598843</v>
      </c>
      <c r="Q41" s="54">
        <f t="shared" si="6"/>
        <v>3027325</v>
      </c>
      <c r="R41" s="54">
        <f t="shared" si="6"/>
        <v>8626168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58124569</v>
      </c>
      <c r="X41" s="54">
        <f t="shared" si="6"/>
        <v>84402468</v>
      </c>
      <c r="Y41" s="54">
        <f t="shared" si="6"/>
        <v>-26277899</v>
      </c>
      <c r="Z41" s="55">
        <f t="shared" si="5"/>
        <v>-31.134041009322143</v>
      </c>
      <c r="AA41" s="56">
        <f>SUM(AA36:AA40)</f>
        <v>112536623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1012064</v>
      </c>
      <c r="D45" s="69">
        <f t="shared" si="7"/>
        <v>0</v>
      </c>
      <c r="E45" s="70">
        <f t="shared" si="7"/>
        <v>900000</v>
      </c>
      <c r="F45" s="70">
        <f t="shared" si="7"/>
        <v>1650000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1237500</v>
      </c>
      <c r="Y45" s="70">
        <f t="shared" si="7"/>
        <v>-1237500</v>
      </c>
      <c r="Z45" s="72">
        <f t="shared" si="5"/>
        <v>-100</v>
      </c>
      <c r="AA45" s="71">
        <f t="shared" si="8"/>
        <v>1650000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415115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103990254</v>
      </c>
      <c r="D49" s="81">
        <f t="shared" si="9"/>
        <v>0</v>
      </c>
      <c r="E49" s="82">
        <f t="shared" si="9"/>
        <v>135671781</v>
      </c>
      <c r="F49" s="82">
        <f t="shared" si="9"/>
        <v>114186623</v>
      </c>
      <c r="G49" s="82">
        <f t="shared" si="9"/>
        <v>0</v>
      </c>
      <c r="H49" s="82">
        <f t="shared" si="9"/>
        <v>4991981</v>
      </c>
      <c r="I49" s="82">
        <f t="shared" si="9"/>
        <v>1818521</v>
      </c>
      <c r="J49" s="82">
        <f t="shared" si="9"/>
        <v>6810502</v>
      </c>
      <c r="K49" s="82">
        <f t="shared" si="9"/>
        <v>4632430</v>
      </c>
      <c r="L49" s="82">
        <f t="shared" si="9"/>
        <v>18234988</v>
      </c>
      <c r="M49" s="82">
        <f t="shared" si="9"/>
        <v>19820481</v>
      </c>
      <c r="N49" s="82">
        <f t="shared" si="9"/>
        <v>42687899</v>
      </c>
      <c r="O49" s="82">
        <f t="shared" si="9"/>
        <v>0</v>
      </c>
      <c r="P49" s="82">
        <f t="shared" si="9"/>
        <v>5598843</v>
      </c>
      <c r="Q49" s="82">
        <f t="shared" si="9"/>
        <v>3027325</v>
      </c>
      <c r="R49" s="82">
        <f t="shared" si="9"/>
        <v>8626168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58124569</v>
      </c>
      <c r="X49" s="82">
        <f t="shared" si="9"/>
        <v>85639968</v>
      </c>
      <c r="Y49" s="82">
        <f t="shared" si="9"/>
        <v>-27515399</v>
      </c>
      <c r="Z49" s="83">
        <f t="shared" si="5"/>
        <v>-32.12915609683553</v>
      </c>
      <c r="AA49" s="84">
        <f>SUM(AA41:AA48)</f>
        <v>114186623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27397363</v>
      </c>
      <c r="F51" s="70">
        <f t="shared" si="10"/>
        <v>31473327</v>
      </c>
      <c r="G51" s="70">
        <f t="shared" si="10"/>
        <v>0</v>
      </c>
      <c r="H51" s="70">
        <f t="shared" si="10"/>
        <v>0</v>
      </c>
      <c r="I51" s="70">
        <f t="shared" si="10"/>
        <v>3954360</v>
      </c>
      <c r="J51" s="70">
        <f t="shared" si="10"/>
        <v>3954360</v>
      </c>
      <c r="K51" s="70">
        <f t="shared" si="10"/>
        <v>1328579</v>
      </c>
      <c r="L51" s="70">
        <f t="shared" si="10"/>
        <v>552083</v>
      </c>
      <c r="M51" s="70">
        <f t="shared" si="10"/>
        <v>798750</v>
      </c>
      <c r="N51" s="70">
        <f t="shared" si="10"/>
        <v>2679412</v>
      </c>
      <c r="O51" s="70">
        <f t="shared" si="10"/>
        <v>1829485</v>
      </c>
      <c r="P51" s="70">
        <f t="shared" si="10"/>
        <v>2414300</v>
      </c>
      <c r="Q51" s="70">
        <f t="shared" si="10"/>
        <v>8769763</v>
      </c>
      <c r="R51" s="70">
        <f t="shared" si="10"/>
        <v>13013548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19647320</v>
      </c>
      <c r="X51" s="70">
        <f t="shared" si="10"/>
        <v>23604995</v>
      </c>
      <c r="Y51" s="70">
        <f t="shared" si="10"/>
        <v>-3957675</v>
      </c>
      <c r="Z51" s="72">
        <f>+IF(X51&lt;&gt;0,+(Y51/X51)*100,0)</f>
        <v>-16.766260700330587</v>
      </c>
      <c r="AA51" s="71">
        <f>SUM(AA57:AA61)</f>
        <v>31473327</v>
      </c>
    </row>
    <row r="52" spans="1:27" ht="12.75">
      <c r="A52" s="87" t="s">
        <v>32</v>
      </c>
      <c r="B52" s="50"/>
      <c r="C52" s="9"/>
      <c r="D52" s="10"/>
      <c r="E52" s="11">
        <v>639600</v>
      </c>
      <c r="F52" s="11">
        <v>639600</v>
      </c>
      <c r="G52" s="11"/>
      <c r="H52" s="11"/>
      <c r="I52" s="11"/>
      <c r="J52" s="11"/>
      <c r="K52" s="11"/>
      <c r="L52" s="11"/>
      <c r="M52" s="11">
        <v>236483</v>
      </c>
      <c r="N52" s="11">
        <v>236483</v>
      </c>
      <c r="O52" s="11"/>
      <c r="P52" s="11"/>
      <c r="Q52" s="11">
        <v>158551</v>
      </c>
      <c r="R52" s="11">
        <v>158551</v>
      </c>
      <c r="S52" s="11"/>
      <c r="T52" s="11"/>
      <c r="U52" s="11"/>
      <c r="V52" s="11"/>
      <c r="W52" s="11">
        <v>395034</v>
      </c>
      <c r="X52" s="11">
        <v>479700</v>
      </c>
      <c r="Y52" s="11">
        <v>-84666</v>
      </c>
      <c r="Z52" s="2">
        <v>-17.65</v>
      </c>
      <c r="AA52" s="15">
        <v>639600</v>
      </c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574763</v>
      </c>
      <c r="F54" s="11">
        <v>574763</v>
      </c>
      <c r="G54" s="11"/>
      <c r="H54" s="11"/>
      <c r="I54" s="11">
        <v>3157603</v>
      </c>
      <c r="J54" s="11">
        <v>3157603</v>
      </c>
      <c r="K54" s="11"/>
      <c r="L54" s="11"/>
      <c r="M54" s="11">
        <v>64332</v>
      </c>
      <c r="N54" s="11">
        <v>64332</v>
      </c>
      <c r="O54" s="11">
        <v>537807</v>
      </c>
      <c r="P54" s="11">
        <v>687299</v>
      </c>
      <c r="Q54" s="11">
        <v>8150348</v>
      </c>
      <c r="R54" s="11">
        <v>9375454</v>
      </c>
      <c r="S54" s="11"/>
      <c r="T54" s="11"/>
      <c r="U54" s="11"/>
      <c r="V54" s="11"/>
      <c r="W54" s="11">
        <v>12597389</v>
      </c>
      <c r="X54" s="11">
        <v>431072</v>
      </c>
      <c r="Y54" s="11">
        <v>12166317</v>
      </c>
      <c r="Z54" s="2">
        <v>2822.34</v>
      </c>
      <c r="AA54" s="15">
        <v>574763</v>
      </c>
    </row>
    <row r="55" spans="1:27" ht="12.75">
      <c r="A55" s="87" t="s">
        <v>35</v>
      </c>
      <c r="B55" s="50"/>
      <c r="C55" s="9"/>
      <c r="D55" s="10"/>
      <c r="E55" s="11">
        <v>20600000</v>
      </c>
      <c r="F55" s="11">
        <v>20400000</v>
      </c>
      <c r="G55" s="11"/>
      <c r="H55" s="11"/>
      <c r="I55" s="11"/>
      <c r="J55" s="11"/>
      <c r="K55" s="11"/>
      <c r="L55" s="11"/>
      <c r="M55" s="11"/>
      <c r="N55" s="11"/>
      <c r="O55" s="11">
        <v>271071</v>
      </c>
      <c r="P55" s="11">
        <v>125380</v>
      </c>
      <c r="Q55" s="11">
        <v>299351</v>
      </c>
      <c r="R55" s="11">
        <v>695802</v>
      </c>
      <c r="S55" s="11"/>
      <c r="T55" s="11"/>
      <c r="U55" s="11"/>
      <c r="V55" s="11"/>
      <c r="W55" s="11">
        <v>695802</v>
      </c>
      <c r="X55" s="11">
        <v>15300000</v>
      </c>
      <c r="Y55" s="11">
        <v>-14604198</v>
      </c>
      <c r="Z55" s="2">
        <v>-95.45</v>
      </c>
      <c r="AA55" s="15">
        <v>20400000</v>
      </c>
    </row>
    <row r="56" spans="1:27" ht="12.75">
      <c r="A56" s="87" t="s">
        <v>36</v>
      </c>
      <c r="B56" s="50"/>
      <c r="C56" s="9"/>
      <c r="D56" s="10"/>
      <c r="E56" s="11"/>
      <c r="F56" s="11">
        <v>200000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150000</v>
      </c>
      <c r="Y56" s="11">
        <v>-150000</v>
      </c>
      <c r="Z56" s="2">
        <v>-100</v>
      </c>
      <c r="AA56" s="15">
        <v>200000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21814363</v>
      </c>
      <c r="F57" s="54">
        <f t="shared" si="11"/>
        <v>21814363</v>
      </c>
      <c r="G57" s="54">
        <f t="shared" si="11"/>
        <v>0</v>
      </c>
      <c r="H57" s="54">
        <f t="shared" si="11"/>
        <v>0</v>
      </c>
      <c r="I57" s="54">
        <f t="shared" si="11"/>
        <v>3157603</v>
      </c>
      <c r="J57" s="54">
        <f t="shared" si="11"/>
        <v>3157603</v>
      </c>
      <c r="K57" s="54">
        <f t="shared" si="11"/>
        <v>0</v>
      </c>
      <c r="L57" s="54">
        <f t="shared" si="11"/>
        <v>0</v>
      </c>
      <c r="M57" s="54">
        <f t="shared" si="11"/>
        <v>300815</v>
      </c>
      <c r="N57" s="54">
        <f t="shared" si="11"/>
        <v>300815</v>
      </c>
      <c r="O57" s="54">
        <f t="shared" si="11"/>
        <v>808878</v>
      </c>
      <c r="P57" s="54">
        <f t="shared" si="11"/>
        <v>812679</v>
      </c>
      <c r="Q57" s="54">
        <f t="shared" si="11"/>
        <v>8608250</v>
      </c>
      <c r="R57" s="54">
        <f t="shared" si="11"/>
        <v>10229807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13688225</v>
      </c>
      <c r="X57" s="54">
        <f t="shared" si="11"/>
        <v>16360772</v>
      </c>
      <c r="Y57" s="54">
        <f t="shared" si="11"/>
        <v>-2672547</v>
      </c>
      <c r="Z57" s="55">
        <f>+IF(X57&lt;&gt;0,+(Y57/X57)*100,0)</f>
        <v>-16.335091033601593</v>
      </c>
      <c r="AA57" s="56">
        <f>SUM(AA52:AA56)</f>
        <v>21814363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5583000</v>
      </c>
      <c r="F61" s="11">
        <v>9658964</v>
      </c>
      <c r="G61" s="11"/>
      <c r="H61" s="11"/>
      <c r="I61" s="11">
        <v>796757</v>
      </c>
      <c r="J61" s="11">
        <v>796757</v>
      </c>
      <c r="K61" s="11">
        <v>1328579</v>
      </c>
      <c r="L61" s="11">
        <v>552083</v>
      </c>
      <c r="M61" s="11">
        <v>497935</v>
      </c>
      <c r="N61" s="11">
        <v>2378597</v>
      </c>
      <c r="O61" s="11">
        <v>1020607</v>
      </c>
      <c r="P61" s="11">
        <v>1601621</v>
      </c>
      <c r="Q61" s="11">
        <v>161513</v>
      </c>
      <c r="R61" s="11">
        <v>2783741</v>
      </c>
      <c r="S61" s="11"/>
      <c r="T61" s="11"/>
      <c r="U61" s="11"/>
      <c r="V61" s="11"/>
      <c r="W61" s="11">
        <v>5959095</v>
      </c>
      <c r="X61" s="11">
        <v>7244223</v>
      </c>
      <c r="Y61" s="11">
        <v>-1285128</v>
      </c>
      <c r="Z61" s="2">
        <v>-17.74</v>
      </c>
      <c r="AA61" s="15">
        <v>9658964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79270577</v>
      </c>
      <c r="F68" s="11"/>
      <c r="G68" s="11"/>
      <c r="H68" s="11"/>
      <c r="I68" s="11">
        <v>3954360</v>
      </c>
      <c r="J68" s="11">
        <v>3954360</v>
      </c>
      <c r="K68" s="11">
        <v>1328579</v>
      </c>
      <c r="L68" s="11">
        <v>552083</v>
      </c>
      <c r="M68" s="11">
        <v>798750</v>
      </c>
      <c r="N68" s="11">
        <v>2679412</v>
      </c>
      <c r="O68" s="11">
        <v>1829485</v>
      </c>
      <c r="P68" s="11">
        <v>2414300</v>
      </c>
      <c r="Q68" s="11">
        <v>8769763</v>
      </c>
      <c r="R68" s="11">
        <v>13013548</v>
      </c>
      <c r="S68" s="11"/>
      <c r="T68" s="11"/>
      <c r="U68" s="11"/>
      <c r="V68" s="11"/>
      <c r="W68" s="11">
        <v>19647320</v>
      </c>
      <c r="X68" s="11"/>
      <c r="Y68" s="11">
        <v>19647320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79270577</v>
      </c>
      <c r="F69" s="82">
        <f t="shared" si="12"/>
        <v>0</v>
      </c>
      <c r="G69" s="82">
        <f t="shared" si="12"/>
        <v>0</v>
      </c>
      <c r="H69" s="82">
        <f t="shared" si="12"/>
        <v>0</v>
      </c>
      <c r="I69" s="82">
        <f t="shared" si="12"/>
        <v>3954360</v>
      </c>
      <c r="J69" s="82">
        <f t="shared" si="12"/>
        <v>3954360</v>
      </c>
      <c r="K69" s="82">
        <f t="shared" si="12"/>
        <v>1328579</v>
      </c>
      <c r="L69" s="82">
        <f t="shared" si="12"/>
        <v>552083</v>
      </c>
      <c r="M69" s="82">
        <f t="shared" si="12"/>
        <v>798750</v>
      </c>
      <c r="N69" s="82">
        <f t="shared" si="12"/>
        <v>2679412</v>
      </c>
      <c r="O69" s="82">
        <f t="shared" si="12"/>
        <v>1829485</v>
      </c>
      <c r="P69" s="82">
        <f t="shared" si="12"/>
        <v>2414300</v>
      </c>
      <c r="Q69" s="82">
        <f t="shared" si="12"/>
        <v>8769763</v>
      </c>
      <c r="R69" s="82">
        <f t="shared" si="12"/>
        <v>13013548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19647320</v>
      </c>
      <c r="X69" s="82">
        <f t="shared" si="12"/>
        <v>0</v>
      </c>
      <c r="Y69" s="82">
        <f t="shared" si="12"/>
        <v>19647320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1870535294</v>
      </c>
      <c r="D5" s="45">
        <f t="shared" si="0"/>
        <v>0</v>
      </c>
      <c r="E5" s="46">
        <f t="shared" si="0"/>
        <v>33402000</v>
      </c>
      <c r="F5" s="46">
        <f t="shared" si="0"/>
        <v>38405623</v>
      </c>
      <c r="G5" s="46">
        <f t="shared" si="0"/>
        <v>360000</v>
      </c>
      <c r="H5" s="46">
        <f t="shared" si="0"/>
        <v>3776000</v>
      </c>
      <c r="I5" s="46">
        <f t="shared" si="0"/>
        <v>7874320</v>
      </c>
      <c r="J5" s="46">
        <f t="shared" si="0"/>
        <v>12010320</v>
      </c>
      <c r="K5" s="46">
        <f t="shared" si="0"/>
        <v>3242877</v>
      </c>
      <c r="L5" s="46">
        <f t="shared" si="0"/>
        <v>0</v>
      </c>
      <c r="M5" s="46">
        <f t="shared" si="0"/>
        <v>2837864</v>
      </c>
      <c r="N5" s="46">
        <f t="shared" si="0"/>
        <v>6080741</v>
      </c>
      <c r="O5" s="46">
        <f t="shared" si="0"/>
        <v>10911945</v>
      </c>
      <c r="P5" s="46">
        <f t="shared" si="0"/>
        <v>4743719</v>
      </c>
      <c r="Q5" s="46">
        <f t="shared" si="0"/>
        <v>1326000</v>
      </c>
      <c r="R5" s="46">
        <f t="shared" si="0"/>
        <v>16981664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35072725</v>
      </c>
      <c r="X5" s="46">
        <f t="shared" si="0"/>
        <v>28804217</v>
      </c>
      <c r="Y5" s="46">
        <f t="shared" si="0"/>
        <v>6268508</v>
      </c>
      <c r="Z5" s="47">
        <f>+IF(X5&lt;&gt;0,+(Y5/X5)*100,0)</f>
        <v>21.762466238884397</v>
      </c>
      <c r="AA5" s="48">
        <f>SUM(AA11:AA18)</f>
        <v>38405623</v>
      </c>
    </row>
    <row r="6" spans="1:27" ht="12.75">
      <c r="A6" s="49" t="s">
        <v>32</v>
      </c>
      <c r="B6" s="50"/>
      <c r="C6" s="9"/>
      <c r="D6" s="10"/>
      <c r="E6" s="11"/>
      <c r="F6" s="11"/>
      <c r="G6" s="11">
        <v>360000</v>
      </c>
      <c r="H6" s="11"/>
      <c r="I6" s="11">
        <v>483800</v>
      </c>
      <c r="J6" s="11">
        <v>843800</v>
      </c>
      <c r="K6" s="11"/>
      <c r="L6" s="11"/>
      <c r="M6" s="11"/>
      <c r="N6" s="11"/>
      <c r="O6" s="11">
        <v>2466025</v>
      </c>
      <c r="P6" s="11">
        <v>1521927</v>
      </c>
      <c r="Q6" s="11">
        <v>883000</v>
      </c>
      <c r="R6" s="11">
        <v>4870952</v>
      </c>
      <c r="S6" s="11"/>
      <c r="T6" s="11"/>
      <c r="U6" s="11"/>
      <c r="V6" s="11"/>
      <c r="W6" s="11">
        <v>5714752</v>
      </c>
      <c r="X6" s="11"/>
      <c r="Y6" s="11">
        <v>5714752</v>
      </c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>
        <v>7700000</v>
      </c>
      <c r="F8" s="11">
        <v>17375245</v>
      </c>
      <c r="G8" s="11"/>
      <c r="H8" s="11">
        <v>3776000</v>
      </c>
      <c r="I8" s="11">
        <v>2175483</v>
      </c>
      <c r="J8" s="11">
        <v>5951483</v>
      </c>
      <c r="K8" s="11">
        <v>1547429</v>
      </c>
      <c r="L8" s="11"/>
      <c r="M8" s="11">
        <v>1672625</v>
      </c>
      <c r="N8" s="11">
        <v>3220054</v>
      </c>
      <c r="O8" s="11">
        <v>8445920</v>
      </c>
      <c r="P8" s="11">
        <v>3221792</v>
      </c>
      <c r="Q8" s="11"/>
      <c r="R8" s="11">
        <v>11667712</v>
      </c>
      <c r="S8" s="11"/>
      <c r="T8" s="11"/>
      <c r="U8" s="11"/>
      <c r="V8" s="11"/>
      <c r="W8" s="11">
        <v>20839249</v>
      </c>
      <c r="X8" s="11">
        <v>13031434</v>
      </c>
      <c r="Y8" s="11">
        <v>7807815</v>
      </c>
      <c r="Z8" s="2">
        <v>59.92</v>
      </c>
      <c r="AA8" s="15">
        <v>17375245</v>
      </c>
    </row>
    <row r="9" spans="1:27" ht="12.75">
      <c r="A9" s="49" t="s">
        <v>35</v>
      </c>
      <c r="B9" s="50"/>
      <c r="C9" s="9"/>
      <c r="D9" s="10"/>
      <c r="E9" s="11">
        <v>14402000</v>
      </c>
      <c r="F9" s="11">
        <v>13601575</v>
      </c>
      <c r="G9" s="11"/>
      <c r="H9" s="11"/>
      <c r="I9" s="11">
        <v>5215037</v>
      </c>
      <c r="J9" s="11">
        <v>5215037</v>
      </c>
      <c r="K9" s="11">
        <v>1511332</v>
      </c>
      <c r="L9" s="11"/>
      <c r="M9" s="11">
        <v>972935</v>
      </c>
      <c r="N9" s="11">
        <v>2484267</v>
      </c>
      <c r="O9" s="11"/>
      <c r="P9" s="11"/>
      <c r="Q9" s="11"/>
      <c r="R9" s="11"/>
      <c r="S9" s="11"/>
      <c r="T9" s="11"/>
      <c r="U9" s="11"/>
      <c r="V9" s="11"/>
      <c r="W9" s="11">
        <v>7699304</v>
      </c>
      <c r="X9" s="11">
        <v>10201181</v>
      </c>
      <c r="Y9" s="11">
        <v>-2501877</v>
      </c>
      <c r="Z9" s="2">
        <v>-24.53</v>
      </c>
      <c r="AA9" s="15">
        <v>13601575</v>
      </c>
    </row>
    <row r="10" spans="1:27" ht="12.75">
      <c r="A10" s="49" t="s">
        <v>36</v>
      </c>
      <c r="B10" s="50"/>
      <c r="C10" s="9">
        <v>1044521747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1044521747</v>
      </c>
      <c r="D11" s="53">
        <f t="shared" si="1"/>
        <v>0</v>
      </c>
      <c r="E11" s="54">
        <f t="shared" si="1"/>
        <v>22102000</v>
      </c>
      <c r="F11" s="54">
        <f t="shared" si="1"/>
        <v>30976820</v>
      </c>
      <c r="G11" s="54">
        <f t="shared" si="1"/>
        <v>360000</v>
      </c>
      <c r="H11" s="54">
        <f t="shared" si="1"/>
        <v>3776000</v>
      </c>
      <c r="I11" s="54">
        <f t="shared" si="1"/>
        <v>7874320</v>
      </c>
      <c r="J11" s="54">
        <f t="shared" si="1"/>
        <v>12010320</v>
      </c>
      <c r="K11" s="54">
        <f t="shared" si="1"/>
        <v>3058761</v>
      </c>
      <c r="L11" s="54">
        <f t="shared" si="1"/>
        <v>0</v>
      </c>
      <c r="M11" s="54">
        <f t="shared" si="1"/>
        <v>2645560</v>
      </c>
      <c r="N11" s="54">
        <f t="shared" si="1"/>
        <v>5704321</v>
      </c>
      <c r="O11" s="54">
        <f t="shared" si="1"/>
        <v>10911945</v>
      </c>
      <c r="P11" s="54">
        <f t="shared" si="1"/>
        <v>4743719</v>
      </c>
      <c r="Q11" s="54">
        <f t="shared" si="1"/>
        <v>883000</v>
      </c>
      <c r="R11" s="54">
        <f t="shared" si="1"/>
        <v>16538664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34253305</v>
      </c>
      <c r="X11" s="54">
        <f t="shared" si="1"/>
        <v>23232615</v>
      </c>
      <c r="Y11" s="54">
        <f t="shared" si="1"/>
        <v>11020690</v>
      </c>
      <c r="Z11" s="55">
        <f>+IF(X11&lt;&gt;0,+(Y11/X11)*100,0)</f>
        <v>47.43628730558312</v>
      </c>
      <c r="AA11" s="56">
        <f>SUM(AA6:AA10)</f>
        <v>30976820</v>
      </c>
    </row>
    <row r="12" spans="1:27" ht="12.75">
      <c r="A12" s="57" t="s">
        <v>38</v>
      </c>
      <c r="B12" s="38"/>
      <c r="C12" s="9">
        <v>92992374</v>
      </c>
      <c r="D12" s="10"/>
      <c r="E12" s="11">
        <v>1700000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443000</v>
      </c>
      <c r="R12" s="11">
        <v>443000</v>
      </c>
      <c r="S12" s="11"/>
      <c r="T12" s="11"/>
      <c r="U12" s="11"/>
      <c r="V12" s="11"/>
      <c r="W12" s="11">
        <v>443000</v>
      </c>
      <c r="X12" s="11"/>
      <c r="Y12" s="11">
        <v>443000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>
        <v>214114107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518339459</v>
      </c>
      <c r="D15" s="10"/>
      <c r="E15" s="11">
        <v>9600000</v>
      </c>
      <c r="F15" s="11">
        <v>7428803</v>
      </c>
      <c r="G15" s="11"/>
      <c r="H15" s="11"/>
      <c r="I15" s="11"/>
      <c r="J15" s="11"/>
      <c r="K15" s="11">
        <v>184116</v>
      </c>
      <c r="L15" s="11"/>
      <c r="M15" s="11">
        <v>192304</v>
      </c>
      <c r="N15" s="11">
        <v>376420</v>
      </c>
      <c r="O15" s="11"/>
      <c r="P15" s="11"/>
      <c r="Q15" s="11"/>
      <c r="R15" s="11"/>
      <c r="S15" s="11"/>
      <c r="T15" s="11"/>
      <c r="U15" s="11"/>
      <c r="V15" s="11"/>
      <c r="W15" s="11">
        <v>376420</v>
      </c>
      <c r="X15" s="11">
        <v>5571602</v>
      </c>
      <c r="Y15" s="11">
        <v>-5195182</v>
      </c>
      <c r="Z15" s="2">
        <v>-93.24</v>
      </c>
      <c r="AA15" s="15">
        <v>7428803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567607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90200000</v>
      </c>
      <c r="F20" s="63">
        <f t="shared" si="2"/>
        <v>84526377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5818586</v>
      </c>
      <c r="L20" s="63">
        <f t="shared" si="2"/>
        <v>0</v>
      </c>
      <c r="M20" s="63">
        <f t="shared" si="2"/>
        <v>26828469</v>
      </c>
      <c r="N20" s="63">
        <f t="shared" si="2"/>
        <v>32647055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32647055</v>
      </c>
      <c r="X20" s="63">
        <f t="shared" si="2"/>
        <v>63394783</v>
      </c>
      <c r="Y20" s="63">
        <f t="shared" si="2"/>
        <v>-30747728</v>
      </c>
      <c r="Z20" s="64">
        <f>+IF(X20&lt;&gt;0,+(Y20/X20)*100,0)</f>
        <v>-48.50198477688614</v>
      </c>
      <c r="AA20" s="65">
        <f>SUM(AA26:AA33)</f>
        <v>84526377</v>
      </c>
    </row>
    <row r="21" spans="1:27" ht="12.75">
      <c r="A21" s="49" t="s">
        <v>32</v>
      </c>
      <c r="B21" s="50"/>
      <c r="C21" s="9"/>
      <c r="D21" s="10"/>
      <c r="E21" s="11">
        <v>22600000</v>
      </c>
      <c r="F21" s="11">
        <v>20991952</v>
      </c>
      <c r="G21" s="11"/>
      <c r="H21" s="11"/>
      <c r="I21" s="11"/>
      <c r="J21" s="11"/>
      <c r="K21" s="11">
        <v>1714399</v>
      </c>
      <c r="L21" s="11"/>
      <c r="M21" s="11">
        <v>6295238</v>
      </c>
      <c r="N21" s="11">
        <v>8009637</v>
      </c>
      <c r="O21" s="11"/>
      <c r="P21" s="11"/>
      <c r="Q21" s="11"/>
      <c r="R21" s="11"/>
      <c r="S21" s="11"/>
      <c r="T21" s="11"/>
      <c r="U21" s="11"/>
      <c r="V21" s="11"/>
      <c r="W21" s="11">
        <v>8009637</v>
      </c>
      <c r="X21" s="11">
        <v>15743964</v>
      </c>
      <c r="Y21" s="11">
        <v>-7734327</v>
      </c>
      <c r="Z21" s="2">
        <v>-49.13</v>
      </c>
      <c r="AA21" s="15">
        <v>20991952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>
        <v>67600000</v>
      </c>
      <c r="F23" s="11">
        <v>63534425</v>
      </c>
      <c r="G23" s="11"/>
      <c r="H23" s="11"/>
      <c r="I23" s="11"/>
      <c r="J23" s="11"/>
      <c r="K23" s="11">
        <v>4104187</v>
      </c>
      <c r="L23" s="11"/>
      <c r="M23" s="11">
        <v>19772548</v>
      </c>
      <c r="N23" s="11">
        <v>23876735</v>
      </c>
      <c r="O23" s="11"/>
      <c r="P23" s="11"/>
      <c r="Q23" s="11"/>
      <c r="R23" s="11"/>
      <c r="S23" s="11"/>
      <c r="T23" s="11"/>
      <c r="U23" s="11"/>
      <c r="V23" s="11"/>
      <c r="W23" s="11">
        <v>23876735</v>
      </c>
      <c r="X23" s="11">
        <v>47650819</v>
      </c>
      <c r="Y23" s="11">
        <v>-23774084</v>
      </c>
      <c r="Z23" s="2">
        <v>-49.89</v>
      </c>
      <c r="AA23" s="15">
        <v>63534425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90200000</v>
      </c>
      <c r="F26" s="54">
        <f t="shared" si="3"/>
        <v>84526377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5818586</v>
      </c>
      <c r="L26" s="54">
        <f t="shared" si="3"/>
        <v>0</v>
      </c>
      <c r="M26" s="54">
        <f t="shared" si="3"/>
        <v>26067786</v>
      </c>
      <c r="N26" s="54">
        <f t="shared" si="3"/>
        <v>31886372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31886372</v>
      </c>
      <c r="X26" s="54">
        <f t="shared" si="3"/>
        <v>63394783</v>
      </c>
      <c r="Y26" s="54">
        <f t="shared" si="3"/>
        <v>-31508411</v>
      </c>
      <c r="Z26" s="55">
        <f>+IF(X26&lt;&gt;0,+(Y26/X26)*100,0)</f>
        <v>-49.70189897171822</v>
      </c>
      <c r="AA26" s="56">
        <f>SUM(AA21:AA25)</f>
        <v>84526377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>
        <v>760683</v>
      </c>
      <c r="N30" s="11">
        <v>760683</v>
      </c>
      <c r="O30" s="11"/>
      <c r="P30" s="11"/>
      <c r="Q30" s="11"/>
      <c r="R30" s="11"/>
      <c r="S30" s="11"/>
      <c r="T30" s="11"/>
      <c r="U30" s="11"/>
      <c r="V30" s="11"/>
      <c r="W30" s="11">
        <v>760683</v>
      </c>
      <c r="X30" s="11"/>
      <c r="Y30" s="11">
        <v>760683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22600000</v>
      </c>
      <c r="F36" s="11">
        <f t="shared" si="4"/>
        <v>20991952</v>
      </c>
      <c r="G36" s="11">
        <f t="shared" si="4"/>
        <v>360000</v>
      </c>
      <c r="H36" s="11">
        <f t="shared" si="4"/>
        <v>0</v>
      </c>
      <c r="I36" s="11">
        <f t="shared" si="4"/>
        <v>483800</v>
      </c>
      <c r="J36" s="11">
        <f t="shared" si="4"/>
        <v>843800</v>
      </c>
      <c r="K36" s="11">
        <f t="shared" si="4"/>
        <v>1714399</v>
      </c>
      <c r="L36" s="11">
        <f t="shared" si="4"/>
        <v>0</v>
      </c>
      <c r="M36" s="11">
        <f t="shared" si="4"/>
        <v>6295238</v>
      </c>
      <c r="N36" s="11">
        <f t="shared" si="4"/>
        <v>8009637</v>
      </c>
      <c r="O36" s="11">
        <f t="shared" si="4"/>
        <v>2466025</v>
      </c>
      <c r="P36" s="11">
        <f t="shared" si="4"/>
        <v>1521927</v>
      </c>
      <c r="Q36" s="11">
        <f t="shared" si="4"/>
        <v>883000</v>
      </c>
      <c r="R36" s="11">
        <f t="shared" si="4"/>
        <v>4870952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13724389</v>
      </c>
      <c r="X36" s="11">
        <f t="shared" si="4"/>
        <v>15743964</v>
      </c>
      <c r="Y36" s="11">
        <f t="shared" si="4"/>
        <v>-2019575</v>
      </c>
      <c r="Z36" s="2">
        <f aca="true" t="shared" si="5" ref="Z36:Z49">+IF(X36&lt;&gt;0,+(Y36/X36)*100,0)</f>
        <v>-12.827614443224084</v>
      </c>
      <c r="AA36" s="15">
        <f>AA6+AA21</f>
        <v>20991952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75300000</v>
      </c>
      <c r="F38" s="11">
        <f t="shared" si="4"/>
        <v>80909670</v>
      </c>
      <c r="G38" s="11">
        <f t="shared" si="4"/>
        <v>0</v>
      </c>
      <c r="H38" s="11">
        <f t="shared" si="4"/>
        <v>3776000</v>
      </c>
      <c r="I38" s="11">
        <f t="shared" si="4"/>
        <v>2175483</v>
      </c>
      <c r="J38" s="11">
        <f t="shared" si="4"/>
        <v>5951483</v>
      </c>
      <c r="K38" s="11">
        <f t="shared" si="4"/>
        <v>5651616</v>
      </c>
      <c r="L38" s="11">
        <f t="shared" si="4"/>
        <v>0</v>
      </c>
      <c r="M38" s="11">
        <f t="shared" si="4"/>
        <v>21445173</v>
      </c>
      <c r="N38" s="11">
        <f t="shared" si="4"/>
        <v>27096789</v>
      </c>
      <c r="O38" s="11">
        <f t="shared" si="4"/>
        <v>8445920</v>
      </c>
      <c r="P38" s="11">
        <f t="shared" si="4"/>
        <v>3221792</v>
      </c>
      <c r="Q38" s="11">
        <f t="shared" si="4"/>
        <v>0</v>
      </c>
      <c r="R38" s="11">
        <f t="shared" si="4"/>
        <v>11667712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44715984</v>
      </c>
      <c r="X38" s="11">
        <f t="shared" si="4"/>
        <v>60682253</v>
      </c>
      <c r="Y38" s="11">
        <f t="shared" si="4"/>
        <v>-15966269</v>
      </c>
      <c r="Z38" s="2">
        <f t="shared" si="5"/>
        <v>-26.311265997325446</v>
      </c>
      <c r="AA38" s="15">
        <f>AA8+AA23</f>
        <v>80909670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14402000</v>
      </c>
      <c r="F39" s="11">
        <f t="shared" si="4"/>
        <v>13601575</v>
      </c>
      <c r="G39" s="11">
        <f t="shared" si="4"/>
        <v>0</v>
      </c>
      <c r="H39" s="11">
        <f t="shared" si="4"/>
        <v>0</v>
      </c>
      <c r="I39" s="11">
        <f t="shared" si="4"/>
        <v>5215037</v>
      </c>
      <c r="J39" s="11">
        <f t="shared" si="4"/>
        <v>5215037</v>
      </c>
      <c r="K39" s="11">
        <f t="shared" si="4"/>
        <v>1511332</v>
      </c>
      <c r="L39" s="11">
        <f t="shared" si="4"/>
        <v>0</v>
      </c>
      <c r="M39" s="11">
        <f t="shared" si="4"/>
        <v>972935</v>
      </c>
      <c r="N39" s="11">
        <f t="shared" si="4"/>
        <v>2484267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7699304</v>
      </c>
      <c r="X39" s="11">
        <f t="shared" si="4"/>
        <v>10201181</v>
      </c>
      <c r="Y39" s="11">
        <f t="shared" si="4"/>
        <v>-2501877</v>
      </c>
      <c r="Z39" s="2">
        <f t="shared" si="5"/>
        <v>-24.525366229655173</v>
      </c>
      <c r="AA39" s="15">
        <f>AA9+AA24</f>
        <v>13601575</v>
      </c>
    </row>
    <row r="40" spans="1:27" ht="12.75">
      <c r="A40" s="49" t="s">
        <v>36</v>
      </c>
      <c r="B40" s="50"/>
      <c r="C40" s="9">
        <f t="shared" si="4"/>
        <v>1044521747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1044521747</v>
      </c>
      <c r="D41" s="53">
        <f t="shared" si="6"/>
        <v>0</v>
      </c>
      <c r="E41" s="54">
        <f t="shared" si="6"/>
        <v>112302000</v>
      </c>
      <c r="F41" s="54">
        <f t="shared" si="6"/>
        <v>115503197</v>
      </c>
      <c r="G41" s="54">
        <f t="shared" si="6"/>
        <v>360000</v>
      </c>
      <c r="H41" s="54">
        <f t="shared" si="6"/>
        <v>3776000</v>
      </c>
      <c r="I41" s="54">
        <f t="shared" si="6"/>
        <v>7874320</v>
      </c>
      <c r="J41" s="54">
        <f t="shared" si="6"/>
        <v>12010320</v>
      </c>
      <c r="K41" s="54">
        <f t="shared" si="6"/>
        <v>8877347</v>
      </c>
      <c r="L41" s="54">
        <f t="shared" si="6"/>
        <v>0</v>
      </c>
      <c r="M41" s="54">
        <f t="shared" si="6"/>
        <v>28713346</v>
      </c>
      <c r="N41" s="54">
        <f t="shared" si="6"/>
        <v>37590693</v>
      </c>
      <c r="O41" s="54">
        <f t="shared" si="6"/>
        <v>10911945</v>
      </c>
      <c r="P41" s="54">
        <f t="shared" si="6"/>
        <v>4743719</v>
      </c>
      <c r="Q41" s="54">
        <f t="shared" si="6"/>
        <v>883000</v>
      </c>
      <c r="R41" s="54">
        <f t="shared" si="6"/>
        <v>16538664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66139677</v>
      </c>
      <c r="X41" s="54">
        <f t="shared" si="6"/>
        <v>86627398</v>
      </c>
      <c r="Y41" s="54">
        <f t="shared" si="6"/>
        <v>-20487721</v>
      </c>
      <c r="Z41" s="55">
        <f t="shared" si="5"/>
        <v>-23.65039407047641</v>
      </c>
      <c r="AA41" s="56">
        <f>SUM(AA36:AA40)</f>
        <v>115503197</v>
      </c>
    </row>
    <row r="42" spans="1:27" ht="12.75">
      <c r="A42" s="57" t="s">
        <v>38</v>
      </c>
      <c r="B42" s="38"/>
      <c r="C42" s="68">
        <f aca="true" t="shared" si="7" ref="C42:Y48">C12+C27</f>
        <v>92992374</v>
      </c>
      <c r="D42" s="69">
        <f t="shared" si="7"/>
        <v>0</v>
      </c>
      <c r="E42" s="70">
        <f t="shared" si="7"/>
        <v>1700000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443000</v>
      </c>
      <c r="R42" s="70">
        <f t="shared" si="7"/>
        <v>443000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443000</v>
      </c>
      <c r="X42" s="70">
        <f t="shared" si="7"/>
        <v>0</v>
      </c>
      <c r="Y42" s="70">
        <f t="shared" si="7"/>
        <v>443000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214114107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518339459</v>
      </c>
      <c r="D45" s="69">
        <f t="shared" si="7"/>
        <v>0</v>
      </c>
      <c r="E45" s="70">
        <f t="shared" si="7"/>
        <v>9600000</v>
      </c>
      <c r="F45" s="70">
        <f t="shared" si="7"/>
        <v>7428803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184116</v>
      </c>
      <c r="L45" s="70">
        <f t="shared" si="7"/>
        <v>0</v>
      </c>
      <c r="M45" s="70">
        <f t="shared" si="7"/>
        <v>952987</v>
      </c>
      <c r="N45" s="70">
        <f t="shared" si="7"/>
        <v>1137103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1137103</v>
      </c>
      <c r="X45" s="70">
        <f t="shared" si="7"/>
        <v>5571602</v>
      </c>
      <c r="Y45" s="70">
        <f t="shared" si="7"/>
        <v>-4434499</v>
      </c>
      <c r="Z45" s="72">
        <f t="shared" si="5"/>
        <v>-79.59109426696307</v>
      </c>
      <c r="AA45" s="71">
        <f t="shared" si="8"/>
        <v>7428803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567607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1870535294</v>
      </c>
      <c r="D49" s="81">
        <f t="shared" si="9"/>
        <v>0</v>
      </c>
      <c r="E49" s="82">
        <f t="shared" si="9"/>
        <v>123602000</v>
      </c>
      <c r="F49" s="82">
        <f t="shared" si="9"/>
        <v>122932000</v>
      </c>
      <c r="G49" s="82">
        <f t="shared" si="9"/>
        <v>360000</v>
      </c>
      <c r="H49" s="82">
        <f t="shared" si="9"/>
        <v>3776000</v>
      </c>
      <c r="I49" s="82">
        <f t="shared" si="9"/>
        <v>7874320</v>
      </c>
      <c r="J49" s="82">
        <f t="shared" si="9"/>
        <v>12010320</v>
      </c>
      <c r="K49" s="82">
        <f t="shared" si="9"/>
        <v>9061463</v>
      </c>
      <c r="L49" s="82">
        <f t="shared" si="9"/>
        <v>0</v>
      </c>
      <c r="M49" s="82">
        <f t="shared" si="9"/>
        <v>29666333</v>
      </c>
      <c r="N49" s="82">
        <f t="shared" si="9"/>
        <v>38727796</v>
      </c>
      <c r="O49" s="82">
        <f t="shared" si="9"/>
        <v>10911945</v>
      </c>
      <c r="P49" s="82">
        <f t="shared" si="9"/>
        <v>4743719</v>
      </c>
      <c r="Q49" s="82">
        <f t="shared" si="9"/>
        <v>1326000</v>
      </c>
      <c r="R49" s="82">
        <f t="shared" si="9"/>
        <v>16981664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67719780</v>
      </c>
      <c r="X49" s="82">
        <f t="shared" si="9"/>
        <v>92199000</v>
      </c>
      <c r="Y49" s="82">
        <f t="shared" si="9"/>
        <v>-24479220</v>
      </c>
      <c r="Z49" s="83">
        <f t="shared" si="5"/>
        <v>-26.55041811733316</v>
      </c>
      <c r="AA49" s="84">
        <f>SUM(AA41:AA48)</f>
        <v>122932000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32310000</v>
      </c>
      <c r="F51" s="70">
        <f t="shared" si="10"/>
        <v>20594998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15446249</v>
      </c>
      <c r="Y51" s="70">
        <f t="shared" si="10"/>
        <v>-15446249</v>
      </c>
      <c r="Z51" s="72">
        <f>+IF(X51&lt;&gt;0,+(Y51/X51)*100,0)</f>
        <v>-100</v>
      </c>
      <c r="AA51" s="71">
        <f>SUM(AA57:AA61)</f>
        <v>20594998</v>
      </c>
    </row>
    <row r="52" spans="1:27" ht="12.75">
      <c r="A52" s="87" t="s">
        <v>32</v>
      </c>
      <c r="B52" s="50"/>
      <c r="C52" s="9"/>
      <c r="D52" s="10"/>
      <c r="E52" s="11">
        <v>4800000</v>
      </c>
      <c r="F52" s="11">
        <v>10824998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8118749</v>
      </c>
      <c r="Y52" s="11">
        <v>-8118749</v>
      </c>
      <c r="Z52" s="2">
        <v>-100</v>
      </c>
      <c r="AA52" s="15">
        <v>10824998</v>
      </c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11100000</v>
      </c>
      <c r="F54" s="11">
        <v>9100000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6825000</v>
      </c>
      <c r="Y54" s="11">
        <v>-6825000</v>
      </c>
      <c r="Z54" s="2">
        <v>-100</v>
      </c>
      <c r="AA54" s="15">
        <v>9100000</v>
      </c>
    </row>
    <row r="55" spans="1:27" ht="12.75">
      <c r="A55" s="87" t="s">
        <v>35</v>
      </c>
      <c r="B55" s="50"/>
      <c r="C55" s="9"/>
      <c r="D55" s="10"/>
      <c r="E55" s="11">
        <v>2000000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17900000</v>
      </c>
      <c r="F57" s="54">
        <f t="shared" si="11"/>
        <v>19924998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14943749</v>
      </c>
      <c r="Y57" s="54">
        <f t="shared" si="11"/>
        <v>-14943749</v>
      </c>
      <c r="Z57" s="55">
        <f>+IF(X57&lt;&gt;0,+(Y57/X57)*100,0)</f>
        <v>-100</v>
      </c>
      <c r="AA57" s="56">
        <f>SUM(AA52:AA56)</f>
        <v>19924998</v>
      </c>
    </row>
    <row r="58" spans="1:27" ht="12.75">
      <c r="A58" s="89" t="s">
        <v>38</v>
      </c>
      <c r="B58" s="38"/>
      <c r="C58" s="9"/>
      <c r="D58" s="10"/>
      <c r="E58" s="11"/>
      <c r="F58" s="11">
        <v>670000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502500</v>
      </c>
      <c r="Y58" s="11">
        <v>-502500</v>
      </c>
      <c r="Z58" s="2">
        <v>-100</v>
      </c>
      <c r="AA58" s="15">
        <v>670000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14410000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>
        <v>166056000</v>
      </c>
      <c r="E65" s="11">
        <v>192050000</v>
      </c>
      <c r="F65" s="11">
        <v>166056000</v>
      </c>
      <c r="G65" s="11">
        <v>13305000</v>
      </c>
      <c r="H65" s="11">
        <v>12867000</v>
      </c>
      <c r="I65" s="11">
        <v>13815619</v>
      </c>
      <c r="J65" s="11">
        <v>39987619</v>
      </c>
      <c r="K65" s="11">
        <v>13337038</v>
      </c>
      <c r="L65" s="11">
        <v>13310907</v>
      </c>
      <c r="M65" s="11">
        <v>13520638</v>
      </c>
      <c r="N65" s="11">
        <v>40168583</v>
      </c>
      <c r="O65" s="11">
        <v>13107346</v>
      </c>
      <c r="P65" s="11">
        <v>13304521</v>
      </c>
      <c r="Q65" s="11">
        <v>13646023</v>
      </c>
      <c r="R65" s="11">
        <v>40057890</v>
      </c>
      <c r="S65" s="11"/>
      <c r="T65" s="11"/>
      <c r="U65" s="11"/>
      <c r="V65" s="11"/>
      <c r="W65" s="11">
        <v>120214092</v>
      </c>
      <c r="X65" s="11">
        <v>124542000</v>
      </c>
      <c r="Y65" s="11">
        <v>-4327908</v>
      </c>
      <c r="Z65" s="2">
        <v>-3.48</v>
      </c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609000</v>
      </c>
      <c r="H66" s="14">
        <v>4253000</v>
      </c>
      <c r="I66" s="14">
        <v>7493335</v>
      </c>
      <c r="J66" s="14">
        <v>12355335</v>
      </c>
      <c r="K66" s="14">
        <v>4902797</v>
      </c>
      <c r="L66" s="14"/>
      <c r="M66" s="14">
        <v>11201475</v>
      </c>
      <c r="N66" s="14">
        <v>16104272</v>
      </c>
      <c r="O66" s="14">
        <v>12445</v>
      </c>
      <c r="P66" s="14">
        <v>609100</v>
      </c>
      <c r="Q66" s="14">
        <v>5867534</v>
      </c>
      <c r="R66" s="14">
        <v>6489079</v>
      </c>
      <c r="S66" s="14"/>
      <c r="T66" s="14"/>
      <c r="U66" s="14"/>
      <c r="V66" s="14"/>
      <c r="W66" s="14">
        <v>34948686</v>
      </c>
      <c r="X66" s="14"/>
      <c r="Y66" s="14">
        <v>34948686</v>
      </c>
      <c r="Z66" s="2"/>
      <c r="AA66" s="22"/>
    </row>
    <row r="67" spans="1:27" ht="12.75">
      <c r="A67" s="89" t="s">
        <v>55</v>
      </c>
      <c r="B67" s="96"/>
      <c r="C67" s="9"/>
      <c r="D67" s="10">
        <v>28891000</v>
      </c>
      <c r="E67" s="11">
        <v>42000000</v>
      </c>
      <c r="F67" s="11">
        <v>28891000</v>
      </c>
      <c r="G67" s="11">
        <v>2118000</v>
      </c>
      <c r="H67" s="11">
        <v>3627000</v>
      </c>
      <c r="I67" s="11">
        <v>9976404</v>
      </c>
      <c r="J67" s="11">
        <v>15721404</v>
      </c>
      <c r="K67" s="11">
        <v>718438</v>
      </c>
      <c r="L67" s="11">
        <v>2184645</v>
      </c>
      <c r="M67" s="11">
        <v>7072542</v>
      </c>
      <c r="N67" s="11">
        <v>9975625</v>
      </c>
      <c r="O67" s="11">
        <v>1958470</v>
      </c>
      <c r="P67" s="11">
        <v>2117577</v>
      </c>
      <c r="Q67" s="11">
        <v>2351851</v>
      </c>
      <c r="R67" s="11">
        <v>6427898</v>
      </c>
      <c r="S67" s="11"/>
      <c r="T67" s="11"/>
      <c r="U67" s="11"/>
      <c r="V67" s="11"/>
      <c r="W67" s="11">
        <v>32124927</v>
      </c>
      <c r="X67" s="11">
        <v>21668250</v>
      </c>
      <c r="Y67" s="11">
        <v>10456677</v>
      </c>
      <c r="Z67" s="2">
        <v>48.26</v>
      </c>
      <c r="AA67" s="15"/>
    </row>
    <row r="68" spans="1:27" ht="12.75">
      <c r="A68" s="89" t="s">
        <v>56</v>
      </c>
      <c r="B68" s="96"/>
      <c r="C68" s="9"/>
      <c r="D68" s="10">
        <v>154509000</v>
      </c>
      <c r="E68" s="11">
        <v>176032000</v>
      </c>
      <c r="F68" s="11">
        <v>154509000</v>
      </c>
      <c r="G68" s="11">
        <v>8080000</v>
      </c>
      <c r="H68" s="11">
        <v>14938000</v>
      </c>
      <c r="I68" s="11">
        <v>16819000</v>
      </c>
      <c r="J68" s="11">
        <v>39837000</v>
      </c>
      <c r="K68" s="11">
        <v>5653019</v>
      </c>
      <c r="L68" s="11">
        <v>12064453</v>
      </c>
      <c r="M68" s="11">
        <v>11354000</v>
      </c>
      <c r="N68" s="11">
        <v>29071472</v>
      </c>
      <c r="O68" s="11">
        <v>9189741</v>
      </c>
      <c r="P68" s="11">
        <v>8069448</v>
      </c>
      <c r="Q68" s="11">
        <v>18153546</v>
      </c>
      <c r="R68" s="11">
        <v>35412735</v>
      </c>
      <c r="S68" s="11"/>
      <c r="T68" s="11"/>
      <c r="U68" s="11"/>
      <c r="V68" s="11"/>
      <c r="W68" s="11">
        <v>104321207</v>
      </c>
      <c r="X68" s="11">
        <v>115881750</v>
      </c>
      <c r="Y68" s="11">
        <v>-11560543</v>
      </c>
      <c r="Z68" s="2">
        <v>-9.98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349456000</v>
      </c>
      <c r="E69" s="82">
        <f t="shared" si="12"/>
        <v>410082000</v>
      </c>
      <c r="F69" s="82">
        <f t="shared" si="12"/>
        <v>349456000</v>
      </c>
      <c r="G69" s="82">
        <f t="shared" si="12"/>
        <v>24112000</v>
      </c>
      <c r="H69" s="82">
        <f t="shared" si="12"/>
        <v>35685000</v>
      </c>
      <c r="I69" s="82">
        <f t="shared" si="12"/>
        <v>48104358</v>
      </c>
      <c r="J69" s="82">
        <f t="shared" si="12"/>
        <v>107901358</v>
      </c>
      <c r="K69" s="82">
        <f t="shared" si="12"/>
        <v>24611292</v>
      </c>
      <c r="L69" s="82">
        <f t="shared" si="12"/>
        <v>27560005</v>
      </c>
      <c r="M69" s="82">
        <f t="shared" si="12"/>
        <v>43148655</v>
      </c>
      <c r="N69" s="82">
        <f t="shared" si="12"/>
        <v>95319952</v>
      </c>
      <c r="O69" s="82">
        <f t="shared" si="12"/>
        <v>24268002</v>
      </c>
      <c r="P69" s="82">
        <f t="shared" si="12"/>
        <v>24100646</v>
      </c>
      <c r="Q69" s="82">
        <f t="shared" si="12"/>
        <v>40018954</v>
      </c>
      <c r="R69" s="82">
        <f t="shared" si="12"/>
        <v>88387602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291608912</v>
      </c>
      <c r="X69" s="82">
        <f t="shared" si="12"/>
        <v>262092000</v>
      </c>
      <c r="Y69" s="82">
        <f t="shared" si="12"/>
        <v>29516912</v>
      </c>
      <c r="Z69" s="83">
        <f>+IF(X69&lt;&gt;0,+(Y69/X69)*100,0)</f>
        <v>11.262042336278864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23539657</v>
      </c>
      <c r="D5" s="45">
        <f t="shared" si="0"/>
        <v>0</v>
      </c>
      <c r="E5" s="46">
        <f t="shared" si="0"/>
        <v>8050000</v>
      </c>
      <c r="F5" s="46">
        <f t="shared" si="0"/>
        <v>39339067</v>
      </c>
      <c r="G5" s="46">
        <f t="shared" si="0"/>
        <v>0</v>
      </c>
      <c r="H5" s="46">
        <f t="shared" si="0"/>
        <v>4180388</v>
      </c>
      <c r="I5" s="46">
        <f t="shared" si="0"/>
        <v>843976</v>
      </c>
      <c r="J5" s="46">
        <f t="shared" si="0"/>
        <v>5024364</v>
      </c>
      <c r="K5" s="46">
        <f t="shared" si="0"/>
        <v>5808297</v>
      </c>
      <c r="L5" s="46">
        <f t="shared" si="0"/>
        <v>288369</v>
      </c>
      <c r="M5" s="46">
        <f t="shared" si="0"/>
        <v>9220869</v>
      </c>
      <c r="N5" s="46">
        <f t="shared" si="0"/>
        <v>15317535</v>
      </c>
      <c r="O5" s="46">
        <f t="shared" si="0"/>
        <v>1187871</v>
      </c>
      <c r="P5" s="46">
        <f t="shared" si="0"/>
        <v>2388162</v>
      </c>
      <c r="Q5" s="46">
        <f t="shared" si="0"/>
        <v>1632960</v>
      </c>
      <c r="R5" s="46">
        <f t="shared" si="0"/>
        <v>5208993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25550892</v>
      </c>
      <c r="X5" s="46">
        <f t="shared" si="0"/>
        <v>29504300</v>
      </c>
      <c r="Y5" s="46">
        <f t="shared" si="0"/>
        <v>-3953408</v>
      </c>
      <c r="Z5" s="47">
        <f>+IF(X5&lt;&gt;0,+(Y5/X5)*100,0)</f>
        <v>-13.399429913605813</v>
      </c>
      <c r="AA5" s="48">
        <f>SUM(AA11:AA18)</f>
        <v>39339067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8153</v>
      </c>
      <c r="R6" s="11">
        <v>8153</v>
      </c>
      <c r="S6" s="11"/>
      <c r="T6" s="11"/>
      <c r="U6" s="11"/>
      <c r="V6" s="11"/>
      <c r="W6" s="11">
        <v>8153</v>
      </c>
      <c r="X6" s="11"/>
      <c r="Y6" s="11">
        <v>8153</v>
      </c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8153</v>
      </c>
      <c r="R11" s="54">
        <f t="shared" si="1"/>
        <v>8153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8153</v>
      </c>
      <c r="X11" s="54">
        <f t="shared" si="1"/>
        <v>0</v>
      </c>
      <c r="Y11" s="54">
        <f t="shared" si="1"/>
        <v>8153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>
        <v>510000</v>
      </c>
      <c r="G13" s="14"/>
      <c r="H13" s="14"/>
      <c r="I13" s="14">
        <v>508772</v>
      </c>
      <c r="J13" s="14">
        <v>508772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508772</v>
      </c>
      <c r="X13" s="14">
        <v>382500</v>
      </c>
      <c r="Y13" s="14">
        <v>126272</v>
      </c>
      <c r="Z13" s="2">
        <v>33.01</v>
      </c>
      <c r="AA13" s="22">
        <v>510000</v>
      </c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23275145</v>
      </c>
      <c r="D15" s="10"/>
      <c r="E15" s="11">
        <v>7700000</v>
      </c>
      <c r="F15" s="11">
        <v>37899067</v>
      </c>
      <c r="G15" s="11"/>
      <c r="H15" s="11">
        <v>4180388</v>
      </c>
      <c r="I15" s="11">
        <v>335204</v>
      </c>
      <c r="J15" s="11">
        <v>4515592</v>
      </c>
      <c r="K15" s="11">
        <v>5808297</v>
      </c>
      <c r="L15" s="11">
        <v>288369</v>
      </c>
      <c r="M15" s="11">
        <v>9220869</v>
      </c>
      <c r="N15" s="11">
        <v>15317535</v>
      </c>
      <c r="O15" s="11">
        <v>1187871</v>
      </c>
      <c r="P15" s="11">
        <v>2388162</v>
      </c>
      <c r="Q15" s="11">
        <v>1624807</v>
      </c>
      <c r="R15" s="11">
        <v>5200840</v>
      </c>
      <c r="S15" s="11"/>
      <c r="T15" s="11"/>
      <c r="U15" s="11"/>
      <c r="V15" s="11"/>
      <c r="W15" s="11">
        <v>25033967</v>
      </c>
      <c r="X15" s="11">
        <v>28424300</v>
      </c>
      <c r="Y15" s="11">
        <v>-3390333</v>
      </c>
      <c r="Z15" s="2">
        <v>-11.93</v>
      </c>
      <c r="AA15" s="15">
        <v>37899067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264512</v>
      </c>
      <c r="D18" s="17"/>
      <c r="E18" s="18">
        <v>350000</v>
      </c>
      <c r="F18" s="18">
        <v>930000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697500</v>
      </c>
      <c r="Y18" s="18">
        <v>-697500</v>
      </c>
      <c r="Z18" s="3">
        <v>-100</v>
      </c>
      <c r="AA18" s="23">
        <v>930000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305265</v>
      </c>
      <c r="Q20" s="63">
        <f t="shared" si="2"/>
        <v>0</v>
      </c>
      <c r="R20" s="63">
        <f t="shared" si="2"/>
        <v>305265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305265</v>
      </c>
      <c r="X20" s="63">
        <f t="shared" si="2"/>
        <v>0</v>
      </c>
      <c r="Y20" s="63">
        <f t="shared" si="2"/>
        <v>305265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>
        <v>305265</v>
      </c>
      <c r="Q30" s="11"/>
      <c r="R30" s="11">
        <v>305265</v>
      </c>
      <c r="S30" s="11"/>
      <c r="T30" s="11"/>
      <c r="U30" s="11"/>
      <c r="V30" s="11"/>
      <c r="W30" s="11">
        <v>305265</v>
      </c>
      <c r="X30" s="11"/>
      <c r="Y30" s="11">
        <v>305265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8153</v>
      </c>
      <c r="R36" s="11">
        <f t="shared" si="4"/>
        <v>8153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8153</v>
      </c>
      <c r="X36" s="11">
        <f t="shared" si="4"/>
        <v>0</v>
      </c>
      <c r="Y36" s="11">
        <f t="shared" si="4"/>
        <v>8153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8153</v>
      </c>
      <c r="R41" s="54">
        <f t="shared" si="6"/>
        <v>8153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8153</v>
      </c>
      <c r="X41" s="54">
        <f t="shared" si="6"/>
        <v>0</v>
      </c>
      <c r="Y41" s="54">
        <f t="shared" si="6"/>
        <v>8153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510000</v>
      </c>
      <c r="G43" s="75">
        <f t="shared" si="7"/>
        <v>0</v>
      </c>
      <c r="H43" s="75">
        <f t="shared" si="7"/>
        <v>0</v>
      </c>
      <c r="I43" s="75">
        <f t="shared" si="7"/>
        <v>508772</v>
      </c>
      <c r="J43" s="75">
        <f t="shared" si="7"/>
        <v>508772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508772</v>
      </c>
      <c r="X43" s="75">
        <f t="shared" si="7"/>
        <v>382500</v>
      </c>
      <c r="Y43" s="75">
        <f t="shared" si="7"/>
        <v>126272</v>
      </c>
      <c r="Z43" s="76">
        <f t="shared" si="5"/>
        <v>33.01228758169935</v>
      </c>
      <c r="AA43" s="77">
        <f t="shared" si="8"/>
        <v>510000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23275145</v>
      </c>
      <c r="D45" s="69">
        <f t="shared" si="7"/>
        <v>0</v>
      </c>
      <c r="E45" s="70">
        <f t="shared" si="7"/>
        <v>7700000</v>
      </c>
      <c r="F45" s="70">
        <f t="shared" si="7"/>
        <v>37899067</v>
      </c>
      <c r="G45" s="70">
        <f t="shared" si="7"/>
        <v>0</v>
      </c>
      <c r="H45" s="70">
        <f t="shared" si="7"/>
        <v>4180388</v>
      </c>
      <c r="I45" s="70">
        <f t="shared" si="7"/>
        <v>335204</v>
      </c>
      <c r="J45" s="70">
        <f t="shared" si="7"/>
        <v>4515592</v>
      </c>
      <c r="K45" s="70">
        <f t="shared" si="7"/>
        <v>5808297</v>
      </c>
      <c r="L45" s="70">
        <f t="shared" si="7"/>
        <v>288369</v>
      </c>
      <c r="M45" s="70">
        <f t="shared" si="7"/>
        <v>9220869</v>
      </c>
      <c r="N45" s="70">
        <f t="shared" si="7"/>
        <v>15317535</v>
      </c>
      <c r="O45" s="70">
        <f t="shared" si="7"/>
        <v>1187871</v>
      </c>
      <c r="P45" s="70">
        <f t="shared" si="7"/>
        <v>2693427</v>
      </c>
      <c r="Q45" s="70">
        <f t="shared" si="7"/>
        <v>1624807</v>
      </c>
      <c r="R45" s="70">
        <f t="shared" si="7"/>
        <v>5506105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25339232</v>
      </c>
      <c r="X45" s="70">
        <f t="shared" si="7"/>
        <v>28424300</v>
      </c>
      <c r="Y45" s="70">
        <f t="shared" si="7"/>
        <v>-3085068</v>
      </c>
      <c r="Z45" s="72">
        <f t="shared" si="5"/>
        <v>-10.853628761306346</v>
      </c>
      <c r="AA45" s="71">
        <f t="shared" si="8"/>
        <v>37899067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264512</v>
      </c>
      <c r="D48" s="69">
        <f t="shared" si="7"/>
        <v>0</v>
      </c>
      <c r="E48" s="70">
        <f t="shared" si="7"/>
        <v>350000</v>
      </c>
      <c r="F48" s="70">
        <f t="shared" si="7"/>
        <v>930000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697500</v>
      </c>
      <c r="Y48" s="70">
        <f t="shared" si="7"/>
        <v>-697500</v>
      </c>
      <c r="Z48" s="72">
        <f t="shared" si="5"/>
        <v>-100</v>
      </c>
      <c r="AA48" s="71">
        <f t="shared" si="8"/>
        <v>930000</v>
      </c>
    </row>
    <row r="49" spans="1:27" ht="12.75">
      <c r="A49" s="78" t="s">
        <v>49</v>
      </c>
      <c r="B49" s="79"/>
      <c r="C49" s="80">
        <f aca="true" t="shared" si="9" ref="C49:Y49">SUM(C41:C48)</f>
        <v>23539657</v>
      </c>
      <c r="D49" s="81">
        <f t="shared" si="9"/>
        <v>0</v>
      </c>
      <c r="E49" s="82">
        <f t="shared" si="9"/>
        <v>8050000</v>
      </c>
      <c r="F49" s="82">
        <f t="shared" si="9"/>
        <v>39339067</v>
      </c>
      <c r="G49" s="82">
        <f t="shared" si="9"/>
        <v>0</v>
      </c>
      <c r="H49" s="82">
        <f t="shared" si="9"/>
        <v>4180388</v>
      </c>
      <c r="I49" s="82">
        <f t="shared" si="9"/>
        <v>843976</v>
      </c>
      <c r="J49" s="82">
        <f t="shared" si="9"/>
        <v>5024364</v>
      </c>
      <c r="K49" s="82">
        <f t="shared" si="9"/>
        <v>5808297</v>
      </c>
      <c r="L49" s="82">
        <f t="shared" si="9"/>
        <v>288369</v>
      </c>
      <c r="M49" s="82">
        <f t="shared" si="9"/>
        <v>9220869</v>
      </c>
      <c r="N49" s="82">
        <f t="shared" si="9"/>
        <v>15317535</v>
      </c>
      <c r="O49" s="82">
        <f t="shared" si="9"/>
        <v>1187871</v>
      </c>
      <c r="P49" s="82">
        <f t="shared" si="9"/>
        <v>2693427</v>
      </c>
      <c r="Q49" s="82">
        <f t="shared" si="9"/>
        <v>1632960</v>
      </c>
      <c r="R49" s="82">
        <f t="shared" si="9"/>
        <v>5514258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25856157</v>
      </c>
      <c r="X49" s="82">
        <f t="shared" si="9"/>
        <v>29504300</v>
      </c>
      <c r="Y49" s="82">
        <f t="shared" si="9"/>
        <v>-3648143</v>
      </c>
      <c r="Z49" s="83">
        <f t="shared" si="5"/>
        <v>-12.364784116213569</v>
      </c>
      <c r="AA49" s="84">
        <f>SUM(AA41:AA48)</f>
        <v>39339067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7173165</v>
      </c>
      <c r="F51" s="70">
        <f t="shared" si="10"/>
        <v>6210443</v>
      </c>
      <c r="G51" s="70">
        <f t="shared" si="10"/>
        <v>486062</v>
      </c>
      <c r="H51" s="70">
        <f t="shared" si="10"/>
        <v>734979</v>
      </c>
      <c r="I51" s="70">
        <f t="shared" si="10"/>
        <v>-337776</v>
      </c>
      <c r="J51" s="70">
        <f t="shared" si="10"/>
        <v>883265</v>
      </c>
      <c r="K51" s="70">
        <f t="shared" si="10"/>
        <v>508493</v>
      </c>
      <c r="L51" s="70">
        <f t="shared" si="10"/>
        <v>264208</v>
      </c>
      <c r="M51" s="70">
        <f t="shared" si="10"/>
        <v>19000</v>
      </c>
      <c r="N51" s="70">
        <f t="shared" si="10"/>
        <v>791701</v>
      </c>
      <c r="O51" s="70">
        <f t="shared" si="10"/>
        <v>181417</v>
      </c>
      <c r="P51" s="70">
        <f t="shared" si="10"/>
        <v>0</v>
      </c>
      <c r="Q51" s="70">
        <f t="shared" si="10"/>
        <v>751838</v>
      </c>
      <c r="R51" s="70">
        <f t="shared" si="10"/>
        <v>933255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2608221</v>
      </c>
      <c r="X51" s="70">
        <f t="shared" si="10"/>
        <v>4657832</v>
      </c>
      <c r="Y51" s="70">
        <f t="shared" si="10"/>
        <v>-2049611</v>
      </c>
      <c r="Z51" s="72">
        <f>+IF(X51&lt;&gt;0,+(Y51/X51)*100,0)</f>
        <v>-44.0035407030567</v>
      </c>
      <c r="AA51" s="71">
        <f>SUM(AA57:AA61)</f>
        <v>6210443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7173165</v>
      </c>
      <c r="F61" s="11">
        <v>6210443</v>
      </c>
      <c r="G61" s="11">
        <v>486062</v>
      </c>
      <c r="H61" s="11">
        <v>734979</v>
      </c>
      <c r="I61" s="11">
        <v>-337776</v>
      </c>
      <c r="J61" s="11">
        <v>883265</v>
      </c>
      <c r="K61" s="11">
        <v>508493</v>
      </c>
      <c r="L61" s="11">
        <v>264208</v>
      </c>
      <c r="M61" s="11">
        <v>19000</v>
      </c>
      <c r="N61" s="11">
        <v>791701</v>
      </c>
      <c r="O61" s="11">
        <v>181417</v>
      </c>
      <c r="P61" s="11"/>
      <c r="Q61" s="11">
        <v>751838</v>
      </c>
      <c r="R61" s="11">
        <v>933255</v>
      </c>
      <c r="S61" s="11"/>
      <c r="T61" s="11"/>
      <c r="U61" s="11"/>
      <c r="V61" s="11"/>
      <c r="W61" s="11">
        <v>2608221</v>
      </c>
      <c r="X61" s="11">
        <v>4657832</v>
      </c>
      <c r="Y61" s="11">
        <v>-2049611</v>
      </c>
      <c r="Z61" s="2">
        <v>-44</v>
      </c>
      <c r="AA61" s="15">
        <v>6210443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>
        <v>7173165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486062</v>
      </c>
      <c r="H68" s="11">
        <v>734979</v>
      </c>
      <c r="I68" s="11">
        <v>-337777</v>
      </c>
      <c r="J68" s="11">
        <v>883264</v>
      </c>
      <c r="K68" s="11">
        <v>508493</v>
      </c>
      <c r="L68" s="11">
        <v>264208</v>
      </c>
      <c r="M68" s="11">
        <v>19000</v>
      </c>
      <c r="N68" s="11">
        <v>791701</v>
      </c>
      <c r="O68" s="11">
        <v>180685</v>
      </c>
      <c r="P68" s="11">
        <v>305265</v>
      </c>
      <c r="Q68" s="11">
        <v>751839</v>
      </c>
      <c r="R68" s="11">
        <v>1237789</v>
      </c>
      <c r="S68" s="11"/>
      <c r="T68" s="11"/>
      <c r="U68" s="11"/>
      <c r="V68" s="11"/>
      <c r="W68" s="11">
        <v>2912754</v>
      </c>
      <c r="X68" s="11"/>
      <c r="Y68" s="11">
        <v>2912754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7173165</v>
      </c>
      <c r="F69" s="82">
        <f t="shared" si="12"/>
        <v>0</v>
      </c>
      <c r="G69" s="82">
        <f t="shared" si="12"/>
        <v>486062</v>
      </c>
      <c r="H69" s="82">
        <f t="shared" si="12"/>
        <v>734979</v>
      </c>
      <c r="I69" s="82">
        <f t="shared" si="12"/>
        <v>-337777</v>
      </c>
      <c r="J69" s="82">
        <f t="shared" si="12"/>
        <v>883264</v>
      </c>
      <c r="K69" s="82">
        <f t="shared" si="12"/>
        <v>508493</v>
      </c>
      <c r="L69" s="82">
        <f t="shared" si="12"/>
        <v>264208</v>
      </c>
      <c r="M69" s="82">
        <f t="shared" si="12"/>
        <v>19000</v>
      </c>
      <c r="N69" s="82">
        <f t="shared" si="12"/>
        <v>791701</v>
      </c>
      <c r="O69" s="82">
        <f t="shared" si="12"/>
        <v>180685</v>
      </c>
      <c r="P69" s="82">
        <f t="shared" si="12"/>
        <v>305265</v>
      </c>
      <c r="Q69" s="82">
        <f t="shared" si="12"/>
        <v>751839</v>
      </c>
      <c r="R69" s="82">
        <f t="shared" si="12"/>
        <v>1237789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2912754</v>
      </c>
      <c r="X69" s="82">
        <f t="shared" si="12"/>
        <v>0</v>
      </c>
      <c r="Y69" s="82">
        <f t="shared" si="12"/>
        <v>2912754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24568270</v>
      </c>
      <c r="D5" s="45">
        <f t="shared" si="0"/>
        <v>0</v>
      </c>
      <c r="E5" s="46">
        <f t="shared" si="0"/>
        <v>31520837</v>
      </c>
      <c r="F5" s="46">
        <f t="shared" si="0"/>
        <v>12337012</v>
      </c>
      <c r="G5" s="46">
        <f t="shared" si="0"/>
        <v>0</v>
      </c>
      <c r="H5" s="46">
        <f t="shared" si="0"/>
        <v>0</v>
      </c>
      <c r="I5" s="46">
        <f t="shared" si="0"/>
        <v>4194800</v>
      </c>
      <c r="J5" s="46">
        <f t="shared" si="0"/>
        <v>4194800</v>
      </c>
      <c r="K5" s="46">
        <f t="shared" si="0"/>
        <v>0</v>
      </c>
      <c r="L5" s="46">
        <f t="shared" si="0"/>
        <v>396469</v>
      </c>
      <c r="M5" s="46">
        <f t="shared" si="0"/>
        <v>6890</v>
      </c>
      <c r="N5" s="46">
        <f t="shared" si="0"/>
        <v>403359</v>
      </c>
      <c r="O5" s="46">
        <f t="shared" si="0"/>
        <v>216523</v>
      </c>
      <c r="P5" s="46">
        <f t="shared" si="0"/>
        <v>0</v>
      </c>
      <c r="Q5" s="46">
        <f t="shared" si="0"/>
        <v>0</v>
      </c>
      <c r="R5" s="46">
        <f t="shared" si="0"/>
        <v>216523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4814682</v>
      </c>
      <c r="X5" s="46">
        <f t="shared" si="0"/>
        <v>9252759</v>
      </c>
      <c r="Y5" s="46">
        <f t="shared" si="0"/>
        <v>-4438077</v>
      </c>
      <c r="Z5" s="47">
        <f>+IF(X5&lt;&gt;0,+(Y5/X5)*100,0)</f>
        <v>-47.96490430584002</v>
      </c>
      <c r="AA5" s="48">
        <f>SUM(AA11:AA18)</f>
        <v>12337012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3716064</v>
      </c>
      <c r="D7" s="10"/>
      <c r="E7" s="11">
        <v>5100000</v>
      </c>
      <c r="F7" s="11">
        <v>5100000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3825000</v>
      </c>
      <c r="Y7" s="11">
        <v>-3825000</v>
      </c>
      <c r="Z7" s="2">
        <v>-100</v>
      </c>
      <c r="AA7" s="15">
        <v>5100000</v>
      </c>
    </row>
    <row r="8" spans="1:27" ht="12.75">
      <c r="A8" s="49" t="s">
        <v>34</v>
      </c>
      <c r="B8" s="50"/>
      <c r="C8" s="9">
        <v>18995734</v>
      </c>
      <c r="D8" s="10"/>
      <c r="E8" s="11">
        <v>24070837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>
        <v>350000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>
        <v>2234253</v>
      </c>
      <c r="G10" s="11"/>
      <c r="H10" s="11"/>
      <c r="I10" s="11"/>
      <c r="J10" s="11"/>
      <c r="K10" s="11"/>
      <c r="L10" s="11">
        <v>396469</v>
      </c>
      <c r="M10" s="11">
        <v>6890</v>
      </c>
      <c r="N10" s="11">
        <v>403359</v>
      </c>
      <c r="O10" s="11"/>
      <c r="P10" s="11"/>
      <c r="Q10" s="11"/>
      <c r="R10" s="11"/>
      <c r="S10" s="11"/>
      <c r="T10" s="11"/>
      <c r="U10" s="11"/>
      <c r="V10" s="11"/>
      <c r="W10" s="11">
        <v>403359</v>
      </c>
      <c r="X10" s="11">
        <v>1675690</v>
      </c>
      <c r="Y10" s="11">
        <v>-1272331</v>
      </c>
      <c r="Z10" s="2">
        <v>-75.93</v>
      </c>
      <c r="AA10" s="15">
        <v>2234253</v>
      </c>
    </row>
    <row r="11" spans="1:27" ht="12.75">
      <c r="A11" s="51" t="s">
        <v>37</v>
      </c>
      <c r="B11" s="50"/>
      <c r="C11" s="52">
        <f aca="true" t="shared" si="1" ref="C11:Y11">SUM(C6:C10)</f>
        <v>22711798</v>
      </c>
      <c r="D11" s="53">
        <f t="shared" si="1"/>
        <v>0</v>
      </c>
      <c r="E11" s="54">
        <f t="shared" si="1"/>
        <v>29520837</v>
      </c>
      <c r="F11" s="54">
        <f t="shared" si="1"/>
        <v>7334253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396469</v>
      </c>
      <c r="M11" s="54">
        <f t="shared" si="1"/>
        <v>6890</v>
      </c>
      <c r="N11" s="54">
        <f t="shared" si="1"/>
        <v>403359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403359</v>
      </c>
      <c r="X11" s="54">
        <f t="shared" si="1"/>
        <v>5500690</v>
      </c>
      <c r="Y11" s="54">
        <f t="shared" si="1"/>
        <v>-5097331</v>
      </c>
      <c r="Z11" s="55">
        <f>+IF(X11&lt;&gt;0,+(Y11/X11)*100,0)</f>
        <v>-92.6671199431344</v>
      </c>
      <c r="AA11" s="56">
        <f>SUM(AA6:AA10)</f>
        <v>7334253</v>
      </c>
    </row>
    <row r="12" spans="1:27" ht="12.75">
      <c r="A12" s="57" t="s">
        <v>38</v>
      </c>
      <c r="B12" s="38"/>
      <c r="C12" s="9"/>
      <c r="D12" s="10"/>
      <c r="E12" s="11"/>
      <c r="F12" s="11">
        <v>5002759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3752069</v>
      </c>
      <c r="Y12" s="11">
        <v>-3752069</v>
      </c>
      <c r="Z12" s="2">
        <v>-100</v>
      </c>
      <c r="AA12" s="15">
        <v>5002759</v>
      </c>
    </row>
    <row r="13" spans="1:27" ht="12.75">
      <c r="A13" s="57" t="s">
        <v>39</v>
      </c>
      <c r="B13" s="38"/>
      <c r="C13" s="12">
        <v>197000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1659472</v>
      </c>
      <c r="D15" s="10"/>
      <c r="E15" s="11">
        <v>2000000</v>
      </c>
      <c r="F15" s="11"/>
      <c r="G15" s="11"/>
      <c r="H15" s="11"/>
      <c r="I15" s="11">
        <v>4194800</v>
      </c>
      <c r="J15" s="11">
        <v>4194800</v>
      </c>
      <c r="K15" s="11"/>
      <c r="L15" s="11"/>
      <c r="M15" s="11"/>
      <c r="N15" s="11"/>
      <c r="O15" s="11">
        <v>216523</v>
      </c>
      <c r="P15" s="11"/>
      <c r="Q15" s="11"/>
      <c r="R15" s="11">
        <v>216523</v>
      </c>
      <c r="S15" s="11"/>
      <c r="T15" s="11"/>
      <c r="U15" s="11"/>
      <c r="V15" s="11"/>
      <c r="W15" s="11">
        <v>4411323</v>
      </c>
      <c r="X15" s="11"/>
      <c r="Y15" s="11">
        <v>4411323</v>
      </c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55383069</v>
      </c>
      <c r="D20" s="62">
        <f t="shared" si="2"/>
        <v>0</v>
      </c>
      <c r="E20" s="63">
        <f t="shared" si="2"/>
        <v>39652966</v>
      </c>
      <c r="F20" s="63">
        <f t="shared" si="2"/>
        <v>58836738</v>
      </c>
      <c r="G20" s="63">
        <f t="shared" si="2"/>
        <v>0</v>
      </c>
      <c r="H20" s="63">
        <f t="shared" si="2"/>
        <v>0</v>
      </c>
      <c r="I20" s="63">
        <f t="shared" si="2"/>
        <v>9127000</v>
      </c>
      <c r="J20" s="63">
        <f t="shared" si="2"/>
        <v>9127000</v>
      </c>
      <c r="K20" s="63">
        <f t="shared" si="2"/>
        <v>5351287</v>
      </c>
      <c r="L20" s="63">
        <f t="shared" si="2"/>
        <v>10294051</v>
      </c>
      <c r="M20" s="63">
        <f t="shared" si="2"/>
        <v>7772052</v>
      </c>
      <c r="N20" s="63">
        <f t="shared" si="2"/>
        <v>23417390</v>
      </c>
      <c r="O20" s="63">
        <f t="shared" si="2"/>
        <v>2952245</v>
      </c>
      <c r="P20" s="63">
        <f t="shared" si="2"/>
        <v>4345750</v>
      </c>
      <c r="Q20" s="63">
        <f t="shared" si="2"/>
        <v>4141307</v>
      </c>
      <c r="R20" s="63">
        <f t="shared" si="2"/>
        <v>11439302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43983692</v>
      </c>
      <c r="X20" s="63">
        <f t="shared" si="2"/>
        <v>44127554</v>
      </c>
      <c r="Y20" s="63">
        <f t="shared" si="2"/>
        <v>-143862</v>
      </c>
      <c r="Z20" s="64">
        <f>+IF(X20&lt;&gt;0,+(Y20/X20)*100,0)</f>
        <v>-0.32601399116751406</v>
      </c>
      <c r="AA20" s="65">
        <f>SUM(AA26:AA33)</f>
        <v>58836738</v>
      </c>
    </row>
    <row r="21" spans="1:27" ht="12.75">
      <c r="A21" s="49" t="s">
        <v>32</v>
      </c>
      <c r="B21" s="50"/>
      <c r="C21" s="9">
        <v>55383069</v>
      </c>
      <c r="D21" s="10"/>
      <c r="E21" s="11">
        <v>32415954</v>
      </c>
      <c r="F21" s="11">
        <v>23286738</v>
      </c>
      <c r="G21" s="11"/>
      <c r="H21" s="11"/>
      <c r="I21" s="11">
        <v>5168000</v>
      </c>
      <c r="J21" s="11">
        <v>5168000</v>
      </c>
      <c r="K21" s="11">
        <v>3777412</v>
      </c>
      <c r="L21" s="11">
        <v>5005040</v>
      </c>
      <c r="M21" s="11">
        <v>5493263</v>
      </c>
      <c r="N21" s="11">
        <v>14275715</v>
      </c>
      <c r="O21" s="11">
        <v>2952245</v>
      </c>
      <c r="P21" s="11">
        <v>1794717</v>
      </c>
      <c r="Q21" s="11">
        <v>2924076</v>
      </c>
      <c r="R21" s="11">
        <v>7671038</v>
      </c>
      <c r="S21" s="11"/>
      <c r="T21" s="11"/>
      <c r="U21" s="11"/>
      <c r="V21" s="11"/>
      <c r="W21" s="11">
        <v>27114753</v>
      </c>
      <c r="X21" s="11">
        <v>17465054</v>
      </c>
      <c r="Y21" s="11">
        <v>9649699</v>
      </c>
      <c r="Z21" s="2">
        <v>55.25</v>
      </c>
      <c r="AA21" s="15">
        <v>23286738</v>
      </c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>
        <v>33200000</v>
      </c>
      <c r="G23" s="11"/>
      <c r="H23" s="11"/>
      <c r="I23" s="11"/>
      <c r="J23" s="11"/>
      <c r="K23" s="11"/>
      <c r="L23" s="11"/>
      <c r="M23" s="11">
        <v>2278789</v>
      </c>
      <c r="N23" s="11">
        <v>2278789</v>
      </c>
      <c r="O23" s="11"/>
      <c r="P23" s="11">
        <v>2551033</v>
      </c>
      <c r="Q23" s="11">
        <v>1217231</v>
      </c>
      <c r="R23" s="11">
        <v>3768264</v>
      </c>
      <c r="S23" s="11"/>
      <c r="T23" s="11"/>
      <c r="U23" s="11"/>
      <c r="V23" s="11"/>
      <c r="W23" s="11">
        <v>6047053</v>
      </c>
      <c r="X23" s="11">
        <v>24900000</v>
      </c>
      <c r="Y23" s="11">
        <v>-18852947</v>
      </c>
      <c r="Z23" s="2">
        <v>-75.71</v>
      </c>
      <c r="AA23" s="15">
        <v>33200000</v>
      </c>
    </row>
    <row r="24" spans="1:27" ht="12.75">
      <c r="A24" s="49" t="s">
        <v>35</v>
      </c>
      <c r="B24" s="50"/>
      <c r="C24" s="9"/>
      <c r="D24" s="10"/>
      <c r="E24" s="11"/>
      <c r="F24" s="11">
        <v>350000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262500</v>
      </c>
      <c r="Y24" s="11">
        <v>-262500</v>
      </c>
      <c r="Z24" s="2">
        <v>-100</v>
      </c>
      <c r="AA24" s="15">
        <v>350000</v>
      </c>
    </row>
    <row r="25" spans="1:27" ht="12.75">
      <c r="A25" s="49" t="s">
        <v>36</v>
      </c>
      <c r="B25" s="50"/>
      <c r="C25" s="9"/>
      <c r="D25" s="10"/>
      <c r="E25" s="11">
        <v>2234253</v>
      </c>
      <c r="F25" s="11">
        <v>2000000</v>
      </c>
      <c r="G25" s="11"/>
      <c r="H25" s="11"/>
      <c r="I25" s="11">
        <v>3959000</v>
      </c>
      <c r="J25" s="11">
        <v>3959000</v>
      </c>
      <c r="K25" s="11">
        <v>607875</v>
      </c>
      <c r="L25" s="11">
        <v>5289011</v>
      </c>
      <c r="M25" s="11"/>
      <c r="N25" s="11">
        <v>5896886</v>
      </c>
      <c r="O25" s="11"/>
      <c r="P25" s="11"/>
      <c r="Q25" s="11"/>
      <c r="R25" s="11"/>
      <c r="S25" s="11"/>
      <c r="T25" s="11"/>
      <c r="U25" s="11"/>
      <c r="V25" s="11"/>
      <c r="W25" s="11">
        <v>9855886</v>
      </c>
      <c r="X25" s="11">
        <v>1500000</v>
      </c>
      <c r="Y25" s="11">
        <v>8355886</v>
      </c>
      <c r="Z25" s="2">
        <v>557.06</v>
      </c>
      <c r="AA25" s="15">
        <v>2000000</v>
      </c>
    </row>
    <row r="26" spans="1:27" ht="12.75">
      <c r="A26" s="51" t="s">
        <v>37</v>
      </c>
      <c r="B26" s="66"/>
      <c r="C26" s="52">
        <f aca="true" t="shared" si="3" ref="C26:Y26">SUM(C21:C25)</f>
        <v>55383069</v>
      </c>
      <c r="D26" s="53">
        <f t="shared" si="3"/>
        <v>0</v>
      </c>
      <c r="E26" s="54">
        <f t="shared" si="3"/>
        <v>34650207</v>
      </c>
      <c r="F26" s="54">
        <f t="shared" si="3"/>
        <v>58836738</v>
      </c>
      <c r="G26" s="54">
        <f t="shared" si="3"/>
        <v>0</v>
      </c>
      <c r="H26" s="54">
        <f t="shared" si="3"/>
        <v>0</v>
      </c>
      <c r="I26" s="54">
        <f t="shared" si="3"/>
        <v>9127000</v>
      </c>
      <c r="J26" s="54">
        <f t="shared" si="3"/>
        <v>9127000</v>
      </c>
      <c r="K26" s="54">
        <f t="shared" si="3"/>
        <v>4385287</v>
      </c>
      <c r="L26" s="54">
        <f t="shared" si="3"/>
        <v>10294051</v>
      </c>
      <c r="M26" s="54">
        <f t="shared" si="3"/>
        <v>7772052</v>
      </c>
      <c r="N26" s="54">
        <f t="shared" si="3"/>
        <v>22451390</v>
      </c>
      <c r="O26" s="54">
        <f t="shared" si="3"/>
        <v>2952245</v>
      </c>
      <c r="P26" s="54">
        <f t="shared" si="3"/>
        <v>4345750</v>
      </c>
      <c r="Q26" s="54">
        <f t="shared" si="3"/>
        <v>4141307</v>
      </c>
      <c r="R26" s="54">
        <f t="shared" si="3"/>
        <v>11439302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43017692</v>
      </c>
      <c r="X26" s="54">
        <f t="shared" si="3"/>
        <v>44127554</v>
      </c>
      <c r="Y26" s="54">
        <f t="shared" si="3"/>
        <v>-1109862</v>
      </c>
      <c r="Z26" s="55">
        <f>+IF(X26&lt;&gt;0,+(Y26/X26)*100,0)</f>
        <v>-2.5151224108184196</v>
      </c>
      <c r="AA26" s="56">
        <f>SUM(AA21:AA25)</f>
        <v>58836738</v>
      </c>
    </row>
    <row r="27" spans="1:27" ht="12.75">
      <c r="A27" s="57" t="s">
        <v>38</v>
      </c>
      <c r="B27" s="67"/>
      <c r="C27" s="9"/>
      <c r="D27" s="10"/>
      <c r="E27" s="11">
        <v>5002759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>
        <v>966000</v>
      </c>
      <c r="L30" s="11"/>
      <c r="M30" s="11"/>
      <c r="N30" s="11">
        <v>966000</v>
      </c>
      <c r="O30" s="11"/>
      <c r="P30" s="11"/>
      <c r="Q30" s="11"/>
      <c r="R30" s="11"/>
      <c r="S30" s="11"/>
      <c r="T30" s="11"/>
      <c r="U30" s="11"/>
      <c r="V30" s="11"/>
      <c r="W30" s="11">
        <v>966000</v>
      </c>
      <c r="X30" s="11"/>
      <c r="Y30" s="11">
        <v>966000</v>
      </c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55383069</v>
      </c>
      <c r="D36" s="10">
        <f t="shared" si="4"/>
        <v>0</v>
      </c>
      <c r="E36" s="11">
        <f t="shared" si="4"/>
        <v>32415954</v>
      </c>
      <c r="F36" s="11">
        <f t="shared" si="4"/>
        <v>23286738</v>
      </c>
      <c r="G36" s="11">
        <f t="shared" si="4"/>
        <v>0</v>
      </c>
      <c r="H36" s="11">
        <f t="shared" si="4"/>
        <v>0</v>
      </c>
      <c r="I36" s="11">
        <f t="shared" si="4"/>
        <v>5168000</v>
      </c>
      <c r="J36" s="11">
        <f t="shared" si="4"/>
        <v>5168000</v>
      </c>
      <c r="K36" s="11">
        <f t="shared" si="4"/>
        <v>3777412</v>
      </c>
      <c r="L36" s="11">
        <f t="shared" si="4"/>
        <v>5005040</v>
      </c>
      <c r="M36" s="11">
        <f t="shared" si="4"/>
        <v>5493263</v>
      </c>
      <c r="N36" s="11">
        <f t="shared" si="4"/>
        <v>14275715</v>
      </c>
      <c r="O36" s="11">
        <f t="shared" si="4"/>
        <v>2952245</v>
      </c>
      <c r="P36" s="11">
        <f t="shared" si="4"/>
        <v>1794717</v>
      </c>
      <c r="Q36" s="11">
        <f t="shared" si="4"/>
        <v>2924076</v>
      </c>
      <c r="R36" s="11">
        <f t="shared" si="4"/>
        <v>7671038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27114753</v>
      </c>
      <c r="X36" s="11">
        <f t="shared" si="4"/>
        <v>17465054</v>
      </c>
      <c r="Y36" s="11">
        <f t="shared" si="4"/>
        <v>9649699</v>
      </c>
      <c r="Z36" s="2">
        <f aca="true" t="shared" si="5" ref="Z36:Z49">+IF(X36&lt;&gt;0,+(Y36/X36)*100,0)</f>
        <v>55.251469591791704</v>
      </c>
      <c r="AA36" s="15">
        <f>AA6+AA21</f>
        <v>23286738</v>
      </c>
    </row>
    <row r="37" spans="1:27" ht="12.75">
      <c r="A37" s="49" t="s">
        <v>33</v>
      </c>
      <c r="B37" s="50"/>
      <c r="C37" s="9">
        <f t="shared" si="4"/>
        <v>3716064</v>
      </c>
      <c r="D37" s="10">
        <f t="shared" si="4"/>
        <v>0</v>
      </c>
      <c r="E37" s="11">
        <f t="shared" si="4"/>
        <v>5100000</v>
      </c>
      <c r="F37" s="11">
        <f t="shared" si="4"/>
        <v>5100000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3825000</v>
      </c>
      <c r="Y37" s="11">
        <f t="shared" si="4"/>
        <v>-3825000</v>
      </c>
      <c r="Z37" s="2">
        <f t="shared" si="5"/>
        <v>-100</v>
      </c>
      <c r="AA37" s="15">
        <f>AA7+AA22</f>
        <v>5100000</v>
      </c>
    </row>
    <row r="38" spans="1:27" ht="12.75">
      <c r="A38" s="49" t="s">
        <v>34</v>
      </c>
      <c r="B38" s="50"/>
      <c r="C38" s="9">
        <f t="shared" si="4"/>
        <v>18995734</v>
      </c>
      <c r="D38" s="10">
        <f t="shared" si="4"/>
        <v>0</v>
      </c>
      <c r="E38" s="11">
        <f t="shared" si="4"/>
        <v>24070837</v>
      </c>
      <c r="F38" s="11">
        <f t="shared" si="4"/>
        <v>33200000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2278789</v>
      </c>
      <c r="N38" s="11">
        <f t="shared" si="4"/>
        <v>2278789</v>
      </c>
      <c r="O38" s="11">
        <f t="shared" si="4"/>
        <v>0</v>
      </c>
      <c r="P38" s="11">
        <f t="shared" si="4"/>
        <v>2551033</v>
      </c>
      <c r="Q38" s="11">
        <f t="shared" si="4"/>
        <v>1217231</v>
      </c>
      <c r="R38" s="11">
        <f t="shared" si="4"/>
        <v>3768264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6047053</v>
      </c>
      <c r="X38" s="11">
        <f t="shared" si="4"/>
        <v>24900000</v>
      </c>
      <c r="Y38" s="11">
        <f t="shared" si="4"/>
        <v>-18852947</v>
      </c>
      <c r="Z38" s="2">
        <f t="shared" si="5"/>
        <v>-75.71464658634538</v>
      </c>
      <c r="AA38" s="15">
        <f>AA8+AA23</f>
        <v>33200000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350000</v>
      </c>
      <c r="F39" s="11">
        <f t="shared" si="4"/>
        <v>350000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262500</v>
      </c>
      <c r="Y39" s="11">
        <f t="shared" si="4"/>
        <v>-262500</v>
      </c>
      <c r="Z39" s="2">
        <f t="shared" si="5"/>
        <v>-100</v>
      </c>
      <c r="AA39" s="15">
        <f>AA9+AA24</f>
        <v>350000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2234253</v>
      </c>
      <c r="F40" s="11">
        <f t="shared" si="4"/>
        <v>4234253</v>
      </c>
      <c r="G40" s="11">
        <f t="shared" si="4"/>
        <v>0</v>
      </c>
      <c r="H40" s="11">
        <f t="shared" si="4"/>
        <v>0</v>
      </c>
      <c r="I40" s="11">
        <f t="shared" si="4"/>
        <v>3959000</v>
      </c>
      <c r="J40" s="11">
        <f t="shared" si="4"/>
        <v>3959000</v>
      </c>
      <c r="K40" s="11">
        <f t="shared" si="4"/>
        <v>607875</v>
      </c>
      <c r="L40" s="11">
        <f t="shared" si="4"/>
        <v>5685480</v>
      </c>
      <c r="M40" s="11">
        <f t="shared" si="4"/>
        <v>6890</v>
      </c>
      <c r="N40" s="11">
        <f t="shared" si="4"/>
        <v>6300245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10259245</v>
      </c>
      <c r="X40" s="11">
        <f t="shared" si="4"/>
        <v>3175690</v>
      </c>
      <c r="Y40" s="11">
        <f t="shared" si="4"/>
        <v>7083555</v>
      </c>
      <c r="Z40" s="2">
        <f t="shared" si="5"/>
        <v>223.05561940869546</v>
      </c>
      <c r="AA40" s="15">
        <f>AA10+AA25</f>
        <v>4234253</v>
      </c>
    </row>
    <row r="41" spans="1:27" ht="12.75">
      <c r="A41" s="51" t="s">
        <v>37</v>
      </c>
      <c r="B41" s="50"/>
      <c r="C41" s="52">
        <f aca="true" t="shared" si="6" ref="C41:Y41">SUM(C36:C40)</f>
        <v>78094867</v>
      </c>
      <c r="D41" s="53">
        <f t="shared" si="6"/>
        <v>0</v>
      </c>
      <c r="E41" s="54">
        <f t="shared" si="6"/>
        <v>64171044</v>
      </c>
      <c r="F41" s="54">
        <f t="shared" si="6"/>
        <v>66170991</v>
      </c>
      <c r="G41" s="54">
        <f t="shared" si="6"/>
        <v>0</v>
      </c>
      <c r="H41" s="54">
        <f t="shared" si="6"/>
        <v>0</v>
      </c>
      <c r="I41" s="54">
        <f t="shared" si="6"/>
        <v>9127000</v>
      </c>
      <c r="J41" s="54">
        <f t="shared" si="6"/>
        <v>9127000</v>
      </c>
      <c r="K41" s="54">
        <f t="shared" si="6"/>
        <v>4385287</v>
      </c>
      <c r="L41" s="54">
        <f t="shared" si="6"/>
        <v>10690520</v>
      </c>
      <c r="M41" s="54">
        <f t="shared" si="6"/>
        <v>7778942</v>
      </c>
      <c r="N41" s="54">
        <f t="shared" si="6"/>
        <v>22854749</v>
      </c>
      <c r="O41" s="54">
        <f t="shared" si="6"/>
        <v>2952245</v>
      </c>
      <c r="P41" s="54">
        <f t="shared" si="6"/>
        <v>4345750</v>
      </c>
      <c r="Q41" s="54">
        <f t="shared" si="6"/>
        <v>4141307</v>
      </c>
      <c r="R41" s="54">
        <f t="shared" si="6"/>
        <v>11439302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43421051</v>
      </c>
      <c r="X41" s="54">
        <f t="shared" si="6"/>
        <v>49628244</v>
      </c>
      <c r="Y41" s="54">
        <f t="shared" si="6"/>
        <v>-6207193</v>
      </c>
      <c r="Z41" s="55">
        <f t="shared" si="5"/>
        <v>-12.507379870220674</v>
      </c>
      <c r="AA41" s="56">
        <f>SUM(AA36:AA40)</f>
        <v>66170991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5002759</v>
      </c>
      <c r="F42" s="70">
        <f t="shared" si="7"/>
        <v>5002759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3752069</v>
      </c>
      <c r="Y42" s="70">
        <f t="shared" si="7"/>
        <v>-3752069</v>
      </c>
      <c r="Z42" s="72">
        <f t="shared" si="5"/>
        <v>-100</v>
      </c>
      <c r="AA42" s="71">
        <f aca="true" t="shared" si="8" ref="AA42:AA48">AA12+AA27</f>
        <v>5002759</v>
      </c>
    </row>
    <row r="43" spans="1:27" ht="12.75">
      <c r="A43" s="57" t="s">
        <v>39</v>
      </c>
      <c r="B43" s="38"/>
      <c r="C43" s="73">
        <f t="shared" si="7"/>
        <v>197000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1659472</v>
      </c>
      <c r="D45" s="69">
        <f t="shared" si="7"/>
        <v>0</v>
      </c>
      <c r="E45" s="70">
        <f t="shared" si="7"/>
        <v>2000000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4194800</v>
      </c>
      <c r="J45" s="70">
        <f t="shared" si="7"/>
        <v>4194800</v>
      </c>
      <c r="K45" s="70">
        <f t="shared" si="7"/>
        <v>966000</v>
      </c>
      <c r="L45" s="70">
        <f t="shared" si="7"/>
        <v>0</v>
      </c>
      <c r="M45" s="70">
        <f t="shared" si="7"/>
        <v>0</v>
      </c>
      <c r="N45" s="70">
        <f t="shared" si="7"/>
        <v>966000</v>
      </c>
      <c r="O45" s="70">
        <f t="shared" si="7"/>
        <v>216523</v>
      </c>
      <c r="P45" s="70">
        <f t="shared" si="7"/>
        <v>0</v>
      </c>
      <c r="Q45" s="70">
        <f t="shared" si="7"/>
        <v>0</v>
      </c>
      <c r="R45" s="70">
        <f t="shared" si="7"/>
        <v>216523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5377323</v>
      </c>
      <c r="X45" s="70">
        <f t="shared" si="7"/>
        <v>0</v>
      </c>
      <c r="Y45" s="70">
        <f t="shared" si="7"/>
        <v>5377323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79951339</v>
      </c>
      <c r="D49" s="81">
        <f t="shared" si="9"/>
        <v>0</v>
      </c>
      <c r="E49" s="82">
        <f t="shared" si="9"/>
        <v>71173803</v>
      </c>
      <c r="F49" s="82">
        <f t="shared" si="9"/>
        <v>71173750</v>
      </c>
      <c r="G49" s="82">
        <f t="shared" si="9"/>
        <v>0</v>
      </c>
      <c r="H49" s="82">
        <f t="shared" si="9"/>
        <v>0</v>
      </c>
      <c r="I49" s="82">
        <f t="shared" si="9"/>
        <v>13321800</v>
      </c>
      <c r="J49" s="82">
        <f t="shared" si="9"/>
        <v>13321800</v>
      </c>
      <c r="K49" s="82">
        <f t="shared" si="9"/>
        <v>5351287</v>
      </c>
      <c r="L49" s="82">
        <f t="shared" si="9"/>
        <v>10690520</v>
      </c>
      <c r="M49" s="82">
        <f t="shared" si="9"/>
        <v>7778942</v>
      </c>
      <c r="N49" s="82">
        <f t="shared" si="9"/>
        <v>23820749</v>
      </c>
      <c r="O49" s="82">
        <f t="shared" si="9"/>
        <v>3168768</v>
      </c>
      <c r="P49" s="82">
        <f t="shared" si="9"/>
        <v>4345750</v>
      </c>
      <c r="Q49" s="82">
        <f t="shared" si="9"/>
        <v>4141307</v>
      </c>
      <c r="R49" s="82">
        <f t="shared" si="9"/>
        <v>11655825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48798374</v>
      </c>
      <c r="X49" s="82">
        <f t="shared" si="9"/>
        <v>53380313</v>
      </c>
      <c r="Y49" s="82">
        <f t="shared" si="9"/>
        <v>-4581939</v>
      </c>
      <c r="Z49" s="83">
        <f t="shared" si="5"/>
        <v>-8.583574622351877</v>
      </c>
      <c r="AA49" s="84">
        <f>SUM(AA41:AA48)</f>
        <v>71173750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31620826</v>
      </c>
      <c r="D51" s="69">
        <f t="shared" si="10"/>
        <v>0</v>
      </c>
      <c r="E51" s="70">
        <f t="shared" si="10"/>
        <v>23322297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>
        <v>2414581</v>
      </c>
      <c r="D52" s="10"/>
      <c r="E52" s="11">
        <v>5500000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>
        <v>14741777</v>
      </c>
      <c r="D53" s="10"/>
      <c r="E53" s="11">
        <v>7354761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>
        <v>4513775</v>
      </c>
      <c r="D54" s="10"/>
      <c r="E54" s="11">
        <v>5628100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427770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200749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21670133</v>
      </c>
      <c r="D57" s="53">
        <f t="shared" si="11"/>
        <v>0</v>
      </c>
      <c r="E57" s="54">
        <f t="shared" si="11"/>
        <v>19111380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2444059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9950693</v>
      </c>
      <c r="D61" s="10"/>
      <c r="E61" s="11">
        <v>1766858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>
        <v>11537559</v>
      </c>
      <c r="H65" s="11">
        <v>13252324</v>
      </c>
      <c r="I65" s="11">
        <v>12884342</v>
      </c>
      <c r="J65" s="11">
        <v>37674225</v>
      </c>
      <c r="K65" s="11">
        <v>13298172</v>
      </c>
      <c r="L65" s="11">
        <v>13140025</v>
      </c>
      <c r="M65" s="11">
        <v>12846229</v>
      </c>
      <c r="N65" s="11">
        <v>39284426</v>
      </c>
      <c r="O65" s="11">
        <v>13292571</v>
      </c>
      <c r="P65" s="11"/>
      <c r="Q65" s="11">
        <v>14728186</v>
      </c>
      <c r="R65" s="11">
        <v>28020757</v>
      </c>
      <c r="S65" s="11"/>
      <c r="T65" s="11"/>
      <c r="U65" s="11"/>
      <c r="V65" s="11"/>
      <c r="W65" s="11">
        <v>104979408</v>
      </c>
      <c r="X65" s="11"/>
      <c r="Y65" s="11">
        <v>104979408</v>
      </c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>
        <v>2351036</v>
      </c>
      <c r="H67" s="11">
        <v>2741945</v>
      </c>
      <c r="I67" s="11">
        <v>7952368</v>
      </c>
      <c r="J67" s="11">
        <v>13045349</v>
      </c>
      <c r="K67" s="11">
        <v>3730949</v>
      </c>
      <c r="L67" s="11">
        <v>3706517</v>
      </c>
      <c r="M67" s="11">
        <v>1325749</v>
      </c>
      <c r="N67" s="11">
        <v>8763215</v>
      </c>
      <c r="O67" s="11">
        <v>4859331</v>
      </c>
      <c r="P67" s="11"/>
      <c r="Q67" s="11">
        <v>3930556</v>
      </c>
      <c r="R67" s="11">
        <v>8789887</v>
      </c>
      <c r="S67" s="11"/>
      <c r="T67" s="11"/>
      <c r="U67" s="11"/>
      <c r="V67" s="11"/>
      <c r="W67" s="11">
        <v>30598451</v>
      </c>
      <c r="X67" s="11"/>
      <c r="Y67" s="11">
        <v>30598451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>
        <v>23322257</v>
      </c>
      <c r="F68" s="11"/>
      <c r="G68" s="11">
        <v>6841064</v>
      </c>
      <c r="H68" s="11">
        <v>27484846</v>
      </c>
      <c r="I68" s="11">
        <v>25747187</v>
      </c>
      <c r="J68" s="11">
        <v>60073097</v>
      </c>
      <c r="K68" s="11">
        <v>20282356</v>
      </c>
      <c r="L68" s="11">
        <v>19214133</v>
      </c>
      <c r="M68" s="11">
        <v>17909359</v>
      </c>
      <c r="N68" s="11">
        <v>57405848</v>
      </c>
      <c r="O68" s="11">
        <v>17627546</v>
      </c>
      <c r="P68" s="11"/>
      <c r="Q68" s="11">
        <v>18875032</v>
      </c>
      <c r="R68" s="11">
        <v>36502578</v>
      </c>
      <c r="S68" s="11"/>
      <c r="T68" s="11"/>
      <c r="U68" s="11"/>
      <c r="V68" s="11"/>
      <c r="W68" s="11">
        <v>153981523</v>
      </c>
      <c r="X68" s="11"/>
      <c r="Y68" s="11">
        <v>153981523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23322257</v>
      </c>
      <c r="F69" s="82">
        <f t="shared" si="12"/>
        <v>0</v>
      </c>
      <c r="G69" s="82">
        <f t="shared" si="12"/>
        <v>20729659</v>
      </c>
      <c r="H69" s="82">
        <f t="shared" si="12"/>
        <v>43479115</v>
      </c>
      <c r="I69" s="82">
        <f t="shared" si="12"/>
        <v>46583897</v>
      </c>
      <c r="J69" s="82">
        <f t="shared" si="12"/>
        <v>110792671</v>
      </c>
      <c r="K69" s="82">
        <f t="shared" si="12"/>
        <v>37311477</v>
      </c>
      <c r="L69" s="82">
        <f t="shared" si="12"/>
        <v>36060675</v>
      </c>
      <c r="M69" s="82">
        <f t="shared" si="12"/>
        <v>32081337</v>
      </c>
      <c r="N69" s="82">
        <f t="shared" si="12"/>
        <v>105453489</v>
      </c>
      <c r="O69" s="82">
        <f t="shared" si="12"/>
        <v>35779448</v>
      </c>
      <c r="P69" s="82">
        <f t="shared" si="12"/>
        <v>0</v>
      </c>
      <c r="Q69" s="82">
        <f t="shared" si="12"/>
        <v>37533774</v>
      </c>
      <c r="R69" s="82">
        <f t="shared" si="12"/>
        <v>73313222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289559382</v>
      </c>
      <c r="X69" s="82">
        <f t="shared" si="12"/>
        <v>0</v>
      </c>
      <c r="Y69" s="82">
        <f t="shared" si="12"/>
        <v>289559382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259999038</v>
      </c>
      <c r="D5" s="45">
        <f t="shared" si="0"/>
        <v>0</v>
      </c>
      <c r="E5" s="46">
        <f t="shared" si="0"/>
        <v>247329487</v>
      </c>
      <c r="F5" s="46">
        <f t="shared" si="0"/>
        <v>247329487</v>
      </c>
      <c r="G5" s="46">
        <f t="shared" si="0"/>
        <v>28042198</v>
      </c>
      <c r="H5" s="46">
        <f t="shared" si="0"/>
        <v>32980564</v>
      </c>
      <c r="I5" s="46">
        <f t="shared" si="0"/>
        <v>32541160</v>
      </c>
      <c r="J5" s="46">
        <f t="shared" si="0"/>
        <v>93563922</v>
      </c>
      <c r="K5" s="46">
        <f t="shared" si="0"/>
        <v>19196132</v>
      </c>
      <c r="L5" s="46">
        <f t="shared" si="0"/>
        <v>24859008</v>
      </c>
      <c r="M5" s="46">
        <f t="shared" si="0"/>
        <v>-7372732</v>
      </c>
      <c r="N5" s="46">
        <f t="shared" si="0"/>
        <v>36682408</v>
      </c>
      <c r="O5" s="46">
        <f t="shared" si="0"/>
        <v>12478962</v>
      </c>
      <c r="P5" s="46">
        <f t="shared" si="0"/>
        <v>0</v>
      </c>
      <c r="Q5" s="46">
        <f t="shared" si="0"/>
        <v>40132249</v>
      </c>
      <c r="R5" s="46">
        <f t="shared" si="0"/>
        <v>52611211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182857541</v>
      </c>
      <c r="X5" s="46">
        <f t="shared" si="0"/>
        <v>185497116</v>
      </c>
      <c r="Y5" s="46">
        <f t="shared" si="0"/>
        <v>-2639575</v>
      </c>
      <c r="Z5" s="47">
        <f>+IF(X5&lt;&gt;0,+(Y5/X5)*100,0)</f>
        <v>-1.422973605692069</v>
      </c>
      <c r="AA5" s="48">
        <f>SUM(AA11:AA18)</f>
        <v>247329487</v>
      </c>
    </row>
    <row r="6" spans="1:27" ht="12.75">
      <c r="A6" s="49" t="s">
        <v>32</v>
      </c>
      <c r="B6" s="50"/>
      <c r="C6" s="9">
        <v>63484623</v>
      </c>
      <c r="D6" s="10"/>
      <c r="E6" s="11">
        <v>52165474</v>
      </c>
      <c r="F6" s="11">
        <v>52165474</v>
      </c>
      <c r="G6" s="11">
        <v>11375452</v>
      </c>
      <c r="H6" s="11">
        <v>9036534</v>
      </c>
      <c r="I6" s="11">
        <v>8082848</v>
      </c>
      <c r="J6" s="11">
        <v>28494834</v>
      </c>
      <c r="K6" s="11">
        <v>4112251</v>
      </c>
      <c r="L6" s="11">
        <v>8632853</v>
      </c>
      <c r="M6" s="11">
        <v>-9755526</v>
      </c>
      <c r="N6" s="11">
        <v>2989578</v>
      </c>
      <c r="O6" s="11">
        <v>5350335</v>
      </c>
      <c r="P6" s="11"/>
      <c r="Q6" s="11">
        <v>7074167</v>
      </c>
      <c r="R6" s="11">
        <v>12424502</v>
      </c>
      <c r="S6" s="11"/>
      <c r="T6" s="11"/>
      <c r="U6" s="11"/>
      <c r="V6" s="11"/>
      <c r="W6" s="11">
        <v>43908914</v>
      </c>
      <c r="X6" s="11">
        <v>39124106</v>
      </c>
      <c r="Y6" s="11">
        <v>4784808</v>
      </c>
      <c r="Z6" s="2">
        <v>12.23</v>
      </c>
      <c r="AA6" s="15">
        <v>52165474</v>
      </c>
    </row>
    <row r="7" spans="1:27" ht="12.75">
      <c r="A7" s="49" t="s">
        <v>33</v>
      </c>
      <c r="B7" s="50"/>
      <c r="C7" s="9">
        <v>14310173</v>
      </c>
      <c r="D7" s="10"/>
      <c r="E7" s="11">
        <v>3050000</v>
      </c>
      <c r="F7" s="11">
        <v>3050000</v>
      </c>
      <c r="G7" s="11"/>
      <c r="H7" s="11">
        <v>89444</v>
      </c>
      <c r="I7" s="11">
        <v>201869</v>
      </c>
      <c r="J7" s="11">
        <v>291313</v>
      </c>
      <c r="K7" s="11">
        <v>509870</v>
      </c>
      <c r="L7" s="11">
        <v>975563</v>
      </c>
      <c r="M7" s="11"/>
      <c r="N7" s="11">
        <v>1485433</v>
      </c>
      <c r="O7" s="11">
        <v>2674176</v>
      </c>
      <c r="P7" s="11"/>
      <c r="Q7" s="11">
        <v>3014847</v>
      </c>
      <c r="R7" s="11">
        <v>5689023</v>
      </c>
      <c r="S7" s="11"/>
      <c r="T7" s="11"/>
      <c r="U7" s="11"/>
      <c r="V7" s="11"/>
      <c r="W7" s="11">
        <v>7465769</v>
      </c>
      <c r="X7" s="11">
        <v>2287500</v>
      </c>
      <c r="Y7" s="11">
        <v>5178269</v>
      </c>
      <c r="Z7" s="2">
        <v>226.37</v>
      </c>
      <c r="AA7" s="15">
        <v>3050000</v>
      </c>
    </row>
    <row r="8" spans="1:27" ht="12.75">
      <c r="A8" s="49" t="s">
        <v>34</v>
      </c>
      <c r="B8" s="50"/>
      <c r="C8" s="9">
        <v>143870803</v>
      </c>
      <c r="D8" s="10"/>
      <c r="E8" s="11">
        <v>103995979</v>
      </c>
      <c r="F8" s="11">
        <v>103995979</v>
      </c>
      <c r="G8" s="11">
        <v>15926414</v>
      </c>
      <c r="H8" s="11">
        <v>13163591</v>
      </c>
      <c r="I8" s="11">
        <v>20375057</v>
      </c>
      <c r="J8" s="11">
        <v>49465062</v>
      </c>
      <c r="K8" s="11">
        <v>14211260</v>
      </c>
      <c r="L8" s="11">
        <v>13681995</v>
      </c>
      <c r="M8" s="11">
        <v>-2666992</v>
      </c>
      <c r="N8" s="11">
        <v>25226263</v>
      </c>
      <c r="O8" s="11">
        <v>3318706</v>
      </c>
      <c r="P8" s="11"/>
      <c r="Q8" s="11">
        <v>16891706</v>
      </c>
      <c r="R8" s="11">
        <v>20210412</v>
      </c>
      <c r="S8" s="11"/>
      <c r="T8" s="11"/>
      <c r="U8" s="11"/>
      <c r="V8" s="11"/>
      <c r="W8" s="11">
        <v>94901737</v>
      </c>
      <c r="X8" s="11">
        <v>77996984</v>
      </c>
      <c r="Y8" s="11">
        <v>16904753</v>
      </c>
      <c r="Z8" s="2">
        <v>21.67</v>
      </c>
      <c r="AA8" s="15">
        <v>103995979</v>
      </c>
    </row>
    <row r="9" spans="1:27" ht="12.75">
      <c r="A9" s="49" t="s">
        <v>35</v>
      </c>
      <c r="B9" s="50"/>
      <c r="C9" s="9"/>
      <c r="D9" s="10"/>
      <c r="E9" s="11">
        <v>5800000</v>
      </c>
      <c r="F9" s="11">
        <v>5800000</v>
      </c>
      <c r="G9" s="11"/>
      <c r="H9" s="11"/>
      <c r="I9" s="11">
        <v>1012138</v>
      </c>
      <c r="J9" s="11">
        <v>1012138</v>
      </c>
      <c r="K9" s="11"/>
      <c r="L9" s="11"/>
      <c r="M9" s="11">
        <v>1710301</v>
      </c>
      <c r="N9" s="11">
        <v>1710301</v>
      </c>
      <c r="O9" s="11"/>
      <c r="P9" s="11"/>
      <c r="Q9" s="11">
        <v>7911289</v>
      </c>
      <c r="R9" s="11">
        <v>7911289</v>
      </c>
      <c r="S9" s="11"/>
      <c r="T9" s="11"/>
      <c r="U9" s="11"/>
      <c r="V9" s="11"/>
      <c r="W9" s="11">
        <v>10633728</v>
      </c>
      <c r="X9" s="11">
        <v>4350000</v>
      </c>
      <c r="Y9" s="11">
        <v>6283728</v>
      </c>
      <c r="Z9" s="2">
        <v>144.45</v>
      </c>
      <c r="AA9" s="15">
        <v>5800000</v>
      </c>
    </row>
    <row r="10" spans="1:27" ht="12.75">
      <c r="A10" s="49" t="s">
        <v>36</v>
      </c>
      <c r="B10" s="50"/>
      <c r="C10" s="9">
        <v>26185</v>
      </c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3750000</v>
      </c>
      <c r="Y10" s="11">
        <v>-3750000</v>
      </c>
      <c r="Z10" s="2">
        <v>-100</v>
      </c>
      <c r="AA10" s="15">
        <v>5000000</v>
      </c>
    </row>
    <row r="11" spans="1:27" ht="12.75">
      <c r="A11" s="51" t="s">
        <v>37</v>
      </c>
      <c r="B11" s="50"/>
      <c r="C11" s="52">
        <f aca="true" t="shared" si="1" ref="C11:Y11">SUM(C6:C10)</f>
        <v>221691784</v>
      </c>
      <c r="D11" s="53">
        <f t="shared" si="1"/>
        <v>0</v>
      </c>
      <c r="E11" s="54">
        <f t="shared" si="1"/>
        <v>170011453</v>
      </c>
      <c r="F11" s="54">
        <f t="shared" si="1"/>
        <v>170011453</v>
      </c>
      <c r="G11" s="54">
        <f t="shared" si="1"/>
        <v>27301866</v>
      </c>
      <c r="H11" s="54">
        <f t="shared" si="1"/>
        <v>22289569</v>
      </c>
      <c r="I11" s="54">
        <f t="shared" si="1"/>
        <v>29671912</v>
      </c>
      <c r="J11" s="54">
        <f t="shared" si="1"/>
        <v>79263347</v>
      </c>
      <c r="K11" s="54">
        <f t="shared" si="1"/>
        <v>18833381</v>
      </c>
      <c r="L11" s="54">
        <f t="shared" si="1"/>
        <v>23290411</v>
      </c>
      <c r="M11" s="54">
        <f t="shared" si="1"/>
        <v>-10712217</v>
      </c>
      <c r="N11" s="54">
        <f t="shared" si="1"/>
        <v>31411575</v>
      </c>
      <c r="O11" s="54">
        <f t="shared" si="1"/>
        <v>11343217</v>
      </c>
      <c r="P11" s="54">
        <f t="shared" si="1"/>
        <v>0</v>
      </c>
      <c r="Q11" s="54">
        <f t="shared" si="1"/>
        <v>34892009</v>
      </c>
      <c r="R11" s="54">
        <f t="shared" si="1"/>
        <v>46235226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156910148</v>
      </c>
      <c r="X11" s="54">
        <f t="shared" si="1"/>
        <v>127508590</v>
      </c>
      <c r="Y11" s="54">
        <f t="shared" si="1"/>
        <v>29401558</v>
      </c>
      <c r="Z11" s="55">
        <f>+IF(X11&lt;&gt;0,+(Y11/X11)*100,0)</f>
        <v>23.058491980814782</v>
      </c>
      <c r="AA11" s="56">
        <f>SUM(AA6:AA10)</f>
        <v>170011453</v>
      </c>
    </row>
    <row r="12" spans="1:27" ht="12.75">
      <c r="A12" s="57" t="s">
        <v>38</v>
      </c>
      <c r="B12" s="38"/>
      <c r="C12" s="9">
        <v>26398361</v>
      </c>
      <c r="D12" s="10"/>
      <c r="E12" s="11">
        <v>62314034</v>
      </c>
      <c r="F12" s="11">
        <v>62314034</v>
      </c>
      <c r="G12" s="11">
        <v>740332</v>
      </c>
      <c r="H12" s="11">
        <v>1728796</v>
      </c>
      <c r="I12" s="11"/>
      <c r="J12" s="11">
        <v>2469128</v>
      </c>
      <c r="K12" s="11"/>
      <c r="L12" s="11"/>
      <c r="M12" s="11">
        <v>-440443</v>
      </c>
      <c r="N12" s="11">
        <v>-440443</v>
      </c>
      <c r="O12" s="11">
        <v>189235</v>
      </c>
      <c r="P12" s="11"/>
      <c r="Q12" s="11">
        <v>1485727</v>
      </c>
      <c r="R12" s="11">
        <v>1674962</v>
      </c>
      <c r="S12" s="11"/>
      <c r="T12" s="11"/>
      <c r="U12" s="11"/>
      <c r="V12" s="11"/>
      <c r="W12" s="11">
        <v>3703647</v>
      </c>
      <c r="X12" s="11">
        <v>46735526</v>
      </c>
      <c r="Y12" s="11">
        <v>-43031879</v>
      </c>
      <c r="Z12" s="2">
        <v>-92.08</v>
      </c>
      <c r="AA12" s="15">
        <v>62314034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11643149</v>
      </c>
      <c r="D15" s="10"/>
      <c r="E15" s="11">
        <v>14354000</v>
      </c>
      <c r="F15" s="11">
        <v>14354000</v>
      </c>
      <c r="G15" s="11"/>
      <c r="H15" s="11">
        <v>8962199</v>
      </c>
      <c r="I15" s="11">
        <v>2869248</v>
      </c>
      <c r="J15" s="11">
        <v>11831447</v>
      </c>
      <c r="K15" s="11">
        <v>362751</v>
      </c>
      <c r="L15" s="11">
        <v>1552729</v>
      </c>
      <c r="M15" s="11">
        <v>3779928</v>
      </c>
      <c r="N15" s="11">
        <v>5695408</v>
      </c>
      <c r="O15" s="11">
        <v>946510</v>
      </c>
      <c r="P15" s="11"/>
      <c r="Q15" s="11">
        <v>3754513</v>
      </c>
      <c r="R15" s="11">
        <v>4701023</v>
      </c>
      <c r="S15" s="11"/>
      <c r="T15" s="11"/>
      <c r="U15" s="11"/>
      <c r="V15" s="11"/>
      <c r="W15" s="11">
        <v>22227878</v>
      </c>
      <c r="X15" s="11">
        <v>10765500</v>
      </c>
      <c r="Y15" s="11">
        <v>11462378</v>
      </c>
      <c r="Z15" s="2">
        <v>106.47</v>
      </c>
      <c r="AA15" s="15">
        <v>14354000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265744</v>
      </c>
      <c r="D18" s="17"/>
      <c r="E18" s="18">
        <v>650000</v>
      </c>
      <c r="F18" s="18">
        <v>650000</v>
      </c>
      <c r="G18" s="18"/>
      <c r="H18" s="18"/>
      <c r="I18" s="18"/>
      <c r="J18" s="18"/>
      <c r="K18" s="18"/>
      <c r="L18" s="18">
        <v>15868</v>
      </c>
      <c r="M18" s="18"/>
      <c r="N18" s="18">
        <v>15868</v>
      </c>
      <c r="O18" s="18"/>
      <c r="P18" s="18"/>
      <c r="Q18" s="18"/>
      <c r="R18" s="18"/>
      <c r="S18" s="18"/>
      <c r="T18" s="18"/>
      <c r="U18" s="18"/>
      <c r="V18" s="18"/>
      <c r="W18" s="18">
        <v>15868</v>
      </c>
      <c r="X18" s="18">
        <v>487500</v>
      </c>
      <c r="Y18" s="18">
        <v>-471632</v>
      </c>
      <c r="Z18" s="3">
        <v>-96.75</v>
      </c>
      <c r="AA18" s="23">
        <v>650000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107075349</v>
      </c>
      <c r="F20" s="63">
        <f t="shared" si="2"/>
        <v>107075349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80306512</v>
      </c>
      <c r="Y20" s="63">
        <f t="shared" si="2"/>
        <v>-80306512</v>
      </c>
      <c r="Z20" s="64">
        <f>+IF(X20&lt;&gt;0,+(Y20/X20)*100,0)</f>
        <v>-100</v>
      </c>
      <c r="AA20" s="65">
        <f>SUM(AA26:AA33)</f>
        <v>107075349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>
        <v>5000000</v>
      </c>
      <c r="F22" s="11">
        <v>5000000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3750000</v>
      </c>
      <c r="Y22" s="11">
        <v>-3750000</v>
      </c>
      <c r="Z22" s="2">
        <v>-100</v>
      </c>
      <c r="AA22" s="15">
        <v>5000000</v>
      </c>
    </row>
    <row r="23" spans="1:27" ht="12.75">
      <c r="A23" s="49" t="s">
        <v>34</v>
      </c>
      <c r="B23" s="50"/>
      <c r="C23" s="9"/>
      <c r="D23" s="10"/>
      <c r="E23" s="11">
        <v>74942941</v>
      </c>
      <c r="F23" s="11">
        <v>74942941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56207206</v>
      </c>
      <c r="Y23" s="11">
        <v>-56207206</v>
      </c>
      <c r="Z23" s="2">
        <v>-100</v>
      </c>
      <c r="AA23" s="15">
        <v>74942941</v>
      </c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79942941</v>
      </c>
      <c r="F26" s="54">
        <f t="shared" si="3"/>
        <v>79942941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59957206</v>
      </c>
      <c r="Y26" s="54">
        <f t="shared" si="3"/>
        <v>-59957206</v>
      </c>
      <c r="Z26" s="55">
        <f>+IF(X26&lt;&gt;0,+(Y26/X26)*100,0)</f>
        <v>-100</v>
      </c>
      <c r="AA26" s="56">
        <f>SUM(AA21:AA25)</f>
        <v>79942941</v>
      </c>
    </row>
    <row r="27" spans="1:27" ht="12.75">
      <c r="A27" s="57" t="s">
        <v>38</v>
      </c>
      <c r="B27" s="67"/>
      <c r="C27" s="9"/>
      <c r="D27" s="10"/>
      <c r="E27" s="11">
        <v>23232408</v>
      </c>
      <c r="F27" s="11">
        <v>23232408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17424306</v>
      </c>
      <c r="Y27" s="11">
        <v>-17424306</v>
      </c>
      <c r="Z27" s="2">
        <v>-100</v>
      </c>
      <c r="AA27" s="15">
        <v>23232408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3900000</v>
      </c>
      <c r="F30" s="11">
        <v>3900000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2925000</v>
      </c>
      <c r="Y30" s="11">
        <v>-2925000</v>
      </c>
      <c r="Z30" s="2">
        <v>-100</v>
      </c>
      <c r="AA30" s="15">
        <v>3900000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63484623</v>
      </c>
      <c r="D36" s="10">
        <f t="shared" si="4"/>
        <v>0</v>
      </c>
      <c r="E36" s="11">
        <f t="shared" si="4"/>
        <v>52165474</v>
      </c>
      <c r="F36" s="11">
        <f t="shared" si="4"/>
        <v>52165474</v>
      </c>
      <c r="G36" s="11">
        <f t="shared" si="4"/>
        <v>11375452</v>
      </c>
      <c r="H36" s="11">
        <f t="shared" si="4"/>
        <v>9036534</v>
      </c>
      <c r="I36" s="11">
        <f t="shared" si="4"/>
        <v>8082848</v>
      </c>
      <c r="J36" s="11">
        <f t="shared" si="4"/>
        <v>28494834</v>
      </c>
      <c r="K36" s="11">
        <f t="shared" si="4"/>
        <v>4112251</v>
      </c>
      <c r="L36" s="11">
        <f t="shared" si="4"/>
        <v>8632853</v>
      </c>
      <c r="M36" s="11">
        <f t="shared" si="4"/>
        <v>-9755526</v>
      </c>
      <c r="N36" s="11">
        <f t="shared" si="4"/>
        <v>2989578</v>
      </c>
      <c r="O36" s="11">
        <f t="shared" si="4"/>
        <v>5350335</v>
      </c>
      <c r="P36" s="11">
        <f t="shared" si="4"/>
        <v>0</v>
      </c>
      <c r="Q36" s="11">
        <f t="shared" si="4"/>
        <v>7074167</v>
      </c>
      <c r="R36" s="11">
        <f t="shared" si="4"/>
        <v>12424502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43908914</v>
      </c>
      <c r="X36" s="11">
        <f t="shared" si="4"/>
        <v>39124106</v>
      </c>
      <c r="Y36" s="11">
        <f t="shared" si="4"/>
        <v>4784808</v>
      </c>
      <c r="Z36" s="2">
        <f aca="true" t="shared" si="5" ref="Z36:Z49">+IF(X36&lt;&gt;0,+(Y36/X36)*100,0)</f>
        <v>12.229820663506024</v>
      </c>
      <c r="AA36" s="15">
        <f>AA6+AA21</f>
        <v>52165474</v>
      </c>
    </row>
    <row r="37" spans="1:27" ht="12.75">
      <c r="A37" s="49" t="s">
        <v>33</v>
      </c>
      <c r="B37" s="50"/>
      <c r="C37" s="9">
        <f t="shared" si="4"/>
        <v>14310173</v>
      </c>
      <c r="D37" s="10">
        <f t="shared" si="4"/>
        <v>0</v>
      </c>
      <c r="E37" s="11">
        <f t="shared" si="4"/>
        <v>8050000</v>
      </c>
      <c r="F37" s="11">
        <f t="shared" si="4"/>
        <v>8050000</v>
      </c>
      <c r="G37" s="11">
        <f t="shared" si="4"/>
        <v>0</v>
      </c>
      <c r="H37" s="11">
        <f t="shared" si="4"/>
        <v>89444</v>
      </c>
      <c r="I37" s="11">
        <f t="shared" si="4"/>
        <v>201869</v>
      </c>
      <c r="J37" s="11">
        <f t="shared" si="4"/>
        <v>291313</v>
      </c>
      <c r="K37" s="11">
        <f t="shared" si="4"/>
        <v>509870</v>
      </c>
      <c r="L37" s="11">
        <f t="shared" si="4"/>
        <v>975563</v>
      </c>
      <c r="M37" s="11">
        <f t="shared" si="4"/>
        <v>0</v>
      </c>
      <c r="N37" s="11">
        <f t="shared" si="4"/>
        <v>1485433</v>
      </c>
      <c r="O37" s="11">
        <f t="shared" si="4"/>
        <v>2674176</v>
      </c>
      <c r="P37" s="11">
        <f t="shared" si="4"/>
        <v>0</v>
      </c>
      <c r="Q37" s="11">
        <f t="shared" si="4"/>
        <v>3014847</v>
      </c>
      <c r="R37" s="11">
        <f t="shared" si="4"/>
        <v>5689023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7465769</v>
      </c>
      <c r="X37" s="11">
        <f t="shared" si="4"/>
        <v>6037500</v>
      </c>
      <c r="Y37" s="11">
        <f t="shared" si="4"/>
        <v>1428269</v>
      </c>
      <c r="Z37" s="2">
        <f t="shared" si="5"/>
        <v>23.65662939958592</v>
      </c>
      <c r="AA37" s="15">
        <f>AA7+AA22</f>
        <v>8050000</v>
      </c>
    </row>
    <row r="38" spans="1:27" ht="12.75">
      <c r="A38" s="49" t="s">
        <v>34</v>
      </c>
      <c r="B38" s="50"/>
      <c r="C38" s="9">
        <f t="shared" si="4"/>
        <v>143870803</v>
      </c>
      <c r="D38" s="10">
        <f t="shared" si="4"/>
        <v>0</v>
      </c>
      <c r="E38" s="11">
        <f t="shared" si="4"/>
        <v>178938920</v>
      </c>
      <c r="F38" s="11">
        <f t="shared" si="4"/>
        <v>178938920</v>
      </c>
      <c r="G38" s="11">
        <f t="shared" si="4"/>
        <v>15926414</v>
      </c>
      <c r="H38" s="11">
        <f t="shared" si="4"/>
        <v>13163591</v>
      </c>
      <c r="I38" s="11">
        <f t="shared" si="4"/>
        <v>20375057</v>
      </c>
      <c r="J38" s="11">
        <f t="shared" si="4"/>
        <v>49465062</v>
      </c>
      <c r="K38" s="11">
        <f t="shared" si="4"/>
        <v>14211260</v>
      </c>
      <c r="L38" s="11">
        <f t="shared" si="4"/>
        <v>13681995</v>
      </c>
      <c r="M38" s="11">
        <f t="shared" si="4"/>
        <v>-2666992</v>
      </c>
      <c r="N38" s="11">
        <f t="shared" si="4"/>
        <v>25226263</v>
      </c>
      <c r="O38" s="11">
        <f t="shared" si="4"/>
        <v>3318706</v>
      </c>
      <c r="P38" s="11">
        <f t="shared" si="4"/>
        <v>0</v>
      </c>
      <c r="Q38" s="11">
        <f t="shared" si="4"/>
        <v>16891706</v>
      </c>
      <c r="R38" s="11">
        <f t="shared" si="4"/>
        <v>20210412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94901737</v>
      </c>
      <c r="X38" s="11">
        <f t="shared" si="4"/>
        <v>134204190</v>
      </c>
      <c r="Y38" s="11">
        <f t="shared" si="4"/>
        <v>-39302453</v>
      </c>
      <c r="Z38" s="2">
        <f t="shared" si="5"/>
        <v>-29.285563289789984</v>
      </c>
      <c r="AA38" s="15">
        <f>AA8+AA23</f>
        <v>178938920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5800000</v>
      </c>
      <c r="F39" s="11">
        <f t="shared" si="4"/>
        <v>5800000</v>
      </c>
      <c r="G39" s="11">
        <f t="shared" si="4"/>
        <v>0</v>
      </c>
      <c r="H39" s="11">
        <f t="shared" si="4"/>
        <v>0</v>
      </c>
      <c r="I39" s="11">
        <f t="shared" si="4"/>
        <v>1012138</v>
      </c>
      <c r="J39" s="11">
        <f t="shared" si="4"/>
        <v>1012138</v>
      </c>
      <c r="K39" s="11">
        <f t="shared" si="4"/>
        <v>0</v>
      </c>
      <c r="L39" s="11">
        <f t="shared" si="4"/>
        <v>0</v>
      </c>
      <c r="M39" s="11">
        <f t="shared" si="4"/>
        <v>1710301</v>
      </c>
      <c r="N39" s="11">
        <f t="shared" si="4"/>
        <v>1710301</v>
      </c>
      <c r="O39" s="11">
        <f t="shared" si="4"/>
        <v>0</v>
      </c>
      <c r="P39" s="11">
        <f t="shared" si="4"/>
        <v>0</v>
      </c>
      <c r="Q39" s="11">
        <f t="shared" si="4"/>
        <v>7911289</v>
      </c>
      <c r="R39" s="11">
        <f t="shared" si="4"/>
        <v>7911289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10633728</v>
      </c>
      <c r="X39" s="11">
        <f t="shared" si="4"/>
        <v>4350000</v>
      </c>
      <c r="Y39" s="11">
        <f t="shared" si="4"/>
        <v>6283728</v>
      </c>
      <c r="Z39" s="2">
        <f t="shared" si="5"/>
        <v>144.4535172413793</v>
      </c>
      <c r="AA39" s="15">
        <f>AA9+AA24</f>
        <v>5800000</v>
      </c>
    </row>
    <row r="40" spans="1:27" ht="12.75">
      <c r="A40" s="49" t="s">
        <v>36</v>
      </c>
      <c r="B40" s="50"/>
      <c r="C40" s="9">
        <f t="shared" si="4"/>
        <v>26185</v>
      </c>
      <c r="D40" s="10">
        <f t="shared" si="4"/>
        <v>0</v>
      </c>
      <c r="E40" s="11">
        <f t="shared" si="4"/>
        <v>5000000</v>
      </c>
      <c r="F40" s="11">
        <f t="shared" si="4"/>
        <v>5000000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3750000</v>
      </c>
      <c r="Y40" s="11">
        <f t="shared" si="4"/>
        <v>-3750000</v>
      </c>
      <c r="Z40" s="2">
        <f t="shared" si="5"/>
        <v>-100</v>
      </c>
      <c r="AA40" s="15">
        <f>AA10+AA25</f>
        <v>5000000</v>
      </c>
    </row>
    <row r="41" spans="1:27" ht="12.75">
      <c r="A41" s="51" t="s">
        <v>37</v>
      </c>
      <c r="B41" s="50"/>
      <c r="C41" s="52">
        <f aca="true" t="shared" si="6" ref="C41:Y41">SUM(C36:C40)</f>
        <v>221691784</v>
      </c>
      <c r="D41" s="53">
        <f t="shared" si="6"/>
        <v>0</v>
      </c>
      <c r="E41" s="54">
        <f t="shared" si="6"/>
        <v>249954394</v>
      </c>
      <c r="F41" s="54">
        <f t="shared" si="6"/>
        <v>249954394</v>
      </c>
      <c r="G41" s="54">
        <f t="shared" si="6"/>
        <v>27301866</v>
      </c>
      <c r="H41" s="54">
        <f t="shared" si="6"/>
        <v>22289569</v>
      </c>
      <c r="I41" s="54">
        <f t="shared" si="6"/>
        <v>29671912</v>
      </c>
      <c r="J41" s="54">
        <f t="shared" si="6"/>
        <v>79263347</v>
      </c>
      <c r="K41" s="54">
        <f t="shared" si="6"/>
        <v>18833381</v>
      </c>
      <c r="L41" s="54">
        <f t="shared" si="6"/>
        <v>23290411</v>
      </c>
      <c r="M41" s="54">
        <f t="shared" si="6"/>
        <v>-10712217</v>
      </c>
      <c r="N41" s="54">
        <f t="shared" si="6"/>
        <v>31411575</v>
      </c>
      <c r="O41" s="54">
        <f t="shared" si="6"/>
        <v>11343217</v>
      </c>
      <c r="P41" s="54">
        <f t="shared" si="6"/>
        <v>0</v>
      </c>
      <c r="Q41" s="54">
        <f t="shared" si="6"/>
        <v>34892009</v>
      </c>
      <c r="R41" s="54">
        <f t="shared" si="6"/>
        <v>46235226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156910148</v>
      </c>
      <c r="X41" s="54">
        <f t="shared" si="6"/>
        <v>187465796</v>
      </c>
      <c r="Y41" s="54">
        <f t="shared" si="6"/>
        <v>-30555648</v>
      </c>
      <c r="Z41" s="55">
        <f t="shared" si="5"/>
        <v>-16.299318943494097</v>
      </c>
      <c r="AA41" s="56">
        <f>SUM(AA36:AA40)</f>
        <v>249954394</v>
      </c>
    </row>
    <row r="42" spans="1:27" ht="12.75">
      <c r="A42" s="57" t="s">
        <v>38</v>
      </c>
      <c r="B42" s="38"/>
      <c r="C42" s="68">
        <f aca="true" t="shared" si="7" ref="C42:Y48">C12+C27</f>
        <v>26398361</v>
      </c>
      <c r="D42" s="69">
        <f t="shared" si="7"/>
        <v>0</v>
      </c>
      <c r="E42" s="70">
        <f t="shared" si="7"/>
        <v>85546442</v>
      </c>
      <c r="F42" s="70">
        <f t="shared" si="7"/>
        <v>85546442</v>
      </c>
      <c r="G42" s="70">
        <f t="shared" si="7"/>
        <v>740332</v>
      </c>
      <c r="H42" s="70">
        <f t="shared" si="7"/>
        <v>1728796</v>
      </c>
      <c r="I42" s="70">
        <f t="shared" si="7"/>
        <v>0</v>
      </c>
      <c r="J42" s="70">
        <f t="shared" si="7"/>
        <v>2469128</v>
      </c>
      <c r="K42" s="70">
        <f t="shared" si="7"/>
        <v>0</v>
      </c>
      <c r="L42" s="70">
        <f t="shared" si="7"/>
        <v>0</v>
      </c>
      <c r="M42" s="70">
        <f t="shared" si="7"/>
        <v>-440443</v>
      </c>
      <c r="N42" s="70">
        <f t="shared" si="7"/>
        <v>-440443</v>
      </c>
      <c r="O42" s="70">
        <f t="shared" si="7"/>
        <v>189235</v>
      </c>
      <c r="P42" s="70">
        <f t="shared" si="7"/>
        <v>0</v>
      </c>
      <c r="Q42" s="70">
        <f t="shared" si="7"/>
        <v>1485727</v>
      </c>
      <c r="R42" s="70">
        <f t="shared" si="7"/>
        <v>1674962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3703647</v>
      </c>
      <c r="X42" s="70">
        <f t="shared" si="7"/>
        <v>64159832</v>
      </c>
      <c r="Y42" s="70">
        <f t="shared" si="7"/>
        <v>-60456185</v>
      </c>
      <c r="Z42" s="72">
        <f t="shared" si="5"/>
        <v>-94.2274677402522</v>
      </c>
      <c r="AA42" s="71">
        <f aca="true" t="shared" si="8" ref="AA42:AA48">AA12+AA27</f>
        <v>85546442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11643149</v>
      </c>
      <c r="D45" s="69">
        <f t="shared" si="7"/>
        <v>0</v>
      </c>
      <c r="E45" s="70">
        <f t="shared" si="7"/>
        <v>18254000</v>
      </c>
      <c r="F45" s="70">
        <f t="shared" si="7"/>
        <v>18254000</v>
      </c>
      <c r="G45" s="70">
        <f t="shared" si="7"/>
        <v>0</v>
      </c>
      <c r="H45" s="70">
        <f t="shared" si="7"/>
        <v>8962199</v>
      </c>
      <c r="I45" s="70">
        <f t="shared" si="7"/>
        <v>2869248</v>
      </c>
      <c r="J45" s="70">
        <f t="shared" si="7"/>
        <v>11831447</v>
      </c>
      <c r="K45" s="70">
        <f t="shared" si="7"/>
        <v>362751</v>
      </c>
      <c r="L45" s="70">
        <f t="shared" si="7"/>
        <v>1552729</v>
      </c>
      <c r="M45" s="70">
        <f t="shared" si="7"/>
        <v>3779928</v>
      </c>
      <c r="N45" s="70">
        <f t="shared" si="7"/>
        <v>5695408</v>
      </c>
      <c r="O45" s="70">
        <f t="shared" si="7"/>
        <v>946510</v>
      </c>
      <c r="P45" s="70">
        <f t="shared" si="7"/>
        <v>0</v>
      </c>
      <c r="Q45" s="70">
        <f t="shared" si="7"/>
        <v>3754513</v>
      </c>
      <c r="R45" s="70">
        <f t="shared" si="7"/>
        <v>4701023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22227878</v>
      </c>
      <c r="X45" s="70">
        <f t="shared" si="7"/>
        <v>13690500</v>
      </c>
      <c r="Y45" s="70">
        <f t="shared" si="7"/>
        <v>8537378</v>
      </c>
      <c r="Z45" s="72">
        <f t="shared" si="5"/>
        <v>62.359869982834816</v>
      </c>
      <c r="AA45" s="71">
        <f t="shared" si="8"/>
        <v>18254000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265744</v>
      </c>
      <c r="D48" s="69">
        <f t="shared" si="7"/>
        <v>0</v>
      </c>
      <c r="E48" s="70">
        <f t="shared" si="7"/>
        <v>650000</v>
      </c>
      <c r="F48" s="70">
        <f t="shared" si="7"/>
        <v>650000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15868</v>
      </c>
      <c r="M48" s="70">
        <f t="shared" si="7"/>
        <v>0</v>
      </c>
      <c r="N48" s="70">
        <f t="shared" si="7"/>
        <v>15868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15868</v>
      </c>
      <c r="X48" s="70">
        <f t="shared" si="7"/>
        <v>487500</v>
      </c>
      <c r="Y48" s="70">
        <f t="shared" si="7"/>
        <v>-471632</v>
      </c>
      <c r="Z48" s="72">
        <f t="shared" si="5"/>
        <v>-96.74502564102563</v>
      </c>
      <c r="AA48" s="71">
        <f t="shared" si="8"/>
        <v>650000</v>
      </c>
    </row>
    <row r="49" spans="1:27" ht="12.75">
      <c r="A49" s="78" t="s">
        <v>49</v>
      </c>
      <c r="B49" s="79"/>
      <c r="C49" s="80">
        <f aca="true" t="shared" si="9" ref="C49:Y49">SUM(C41:C48)</f>
        <v>259999038</v>
      </c>
      <c r="D49" s="81">
        <f t="shared" si="9"/>
        <v>0</v>
      </c>
      <c r="E49" s="82">
        <f t="shared" si="9"/>
        <v>354404836</v>
      </c>
      <c r="F49" s="82">
        <f t="shared" si="9"/>
        <v>354404836</v>
      </c>
      <c r="G49" s="82">
        <f t="shared" si="9"/>
        <v>28042198</v>
      </c>
      <c r="H49" s="82">
        <f t="shared" si="9"/>
        <v>32980564</v>
      </c>
      <c r="I49" s="82">
        <f t="shared" si="9"/>
        <v>32541160</v>
      </c>
      <c r="J49" s="82">
        <f t="shared" si="9"/>
        <v>93563922</v>
      </c>
      <c r="K49" s="82">
        <f t="shared" si="9"/>
        <v>19196132</v>
      </c>
      <c r="L49" s="82">
        <f t="shared" si="9"/>
        <v>24859008</v>
      </c>
      <c r="M49" s="82">
        <f t="shared" si="9"/>
        <v>-7372732</v>
      </c>
      <c r="N49" s="82">
        <f t="shared" si="9"/>
        <v>36682408</v>
      </c>
      <c r="O49" s="82">
        <f t="shared" si="9"/>
        <v>12478962</v>
      </c>
      <c r="P49" s="82">
        <f t="shared" si="9"/>
        <v>0</v>
      </c>
      <c r="Q49" s="82">
        <f t="shared" si="9"/>
        <v>40132249</v>
      </c>
      <c r="R49" s="82">
        <f t="shared" si="9"/>
        <v>52611211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182857541</v>
      </c>
      <c r="X49" s="82">
        <f t="shared" si="9"/>
        <v>265803628</v>
      </c>
      <c r="Y49" s="82">
        <f t="shared" si="9"/>
        <v>-82946087</v>
      </c>
      <c r="Z49" s="83">
        <f t="shared" si="5"/>
        <v>-31.205776845152766</v>
      </c>
      <c r="AA49" s="84">
        <f>SUM(AA41:AA48)</f>
        <v>354404836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27223625</v>
      </c>
      <c r="D51" s="69">
        <f t="shared" si="10"/>
        <v>0</v>
      </c>
      <c r="E51" s="70">
        <f t="shared" si="10"/>
        <v>30428983</v>
      </c>
      <c r="F51" s="70">
        <f t="shared" si="10"/>
        <v>30428983</v>
      </c>
      <c r="G51" s="70">
        <f t="shared" si="10"/>
        <v>1601856</v>
      </c>
      <c r="H51" s="70">
        <f t="shared" si="10"/>
        <v>2269708</v>
      </c>
      <c r="I51" s="70">
        <f t="shared" si="10"/>
        <v>1480580</v>
      </c>
      <c r="J51" s="70">
        <f t="shared" si="10"/>
        <v>5352144</v>
      </c>
      <c r="K51" s="70">
        <f t="shared" si="10"/>
        <v>1766767</v>
      </c>
      <c r="L51" s="70">
        <f t="shared" si="10"/>
        <v>4126566</v>
      </c>
      <c r="M51" s="70">
        <f t="shared" si="10"/>
        <v>1127678</v>
      </c>
      <c r="N51" s="70">
        <f t="shared" si="10"/>
        <v>7021011</v>
      </c>
      <c r="O51" s="70">
        <f t="shared" si="10"/>
        <v>2010261</v>
      </c>
      <c r="P51" s="70">
        <f t="shared" si="10"/>
        <v>0</v>
      </c>
      <c r="Q51" s="70">
        <f t="shared" si="10"/>
        <v>1437054</v>
      </c>
      <c r="R51" s="70">
        <f t="shared" si="10"/>
        <v>3447315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15820470</v>
      </c>
      <c r="X51" s="70">
        <f t="shared" si="10"/>
        <v>22821737</v>
      </c>
      <c r="Y51" s="70">
        <f t="shared" si="10"/>
        <v>-7001267</v>
      </c>
      <c r="Z51" s="72">
        <f>+IF(X51&lt;&gt;0,+(Y51/X51)*100,0)</f>
        <v>-30.678063637312093</v>
      </c>
      <c r="AA51" s="71">
        <f>SUM(AA57:AA61)</f>
        <v>30428983</v>
      </c>
    </row>
    <row r="52" spans="1:27" ht="12.75">
      <c r="A52" s="87" t="s">
        <v>32</v>
      </c>
      <c r="B52" s="50"/>
      <c r="C52" s="9">
        <v>3670911</v>
      </c>
      <c r="D52" s="10"/>
      <c r="E52" s="11">
        <v>4000000</v>
      </c>
      <c r="F52" s="11">
        <v>4000000</v>
      </c>
      <c r="G52" s="11">
        <v>4676</v>
      </c>
      <c r="H52" s="11">
        <v>26908</v>
      </c>
      <c r="I52" s="11">
        <v>120976</v>
      </c>
      <c r="J52" s="11">
        <v>152560</v>
      </c>
      <c r="K52" s="11">
        <v>286466</v>
      </c>
      <c r="L52" s="11">
        <v>391288</v>
      </c>
      <c r="M52" s="11">
        <v>144303</v>
      </c>
      <c r="N52" s="11">
        <v>822057</v>
      </c>
      <c r="O52" s="11">
        <v>61321</v>
      </c>
      <c r="P52" s="11"/>
      <c r="Q52" s="11">
        <v>239360</v>
      </c>
      <c r="R52" s="11">
        <v>300681</v>
      </c>
      <c r="S52" s="11"/>
      <c r="T52" s="11"/>
      <c r="U52" s="11"/>
      <c r="V52" s="11"/>
      <c r="W52" s="11">
        <v>1275298</v>
      </c>
      <c r="X52" s="11">
        <v>3000000</v>
      </c>
      <c r="Y52" s="11">
        <v>-1724702</v>
      </c>
      <c r="Z52" s="2">
        <v>-57.49</v>
      </c>
      <c r="AA52" s="15">
        <v>4000000</v>
      </c>
    </row>
    <row r="53" spans="1:27" ht="12.75">
      <c r="A53" s="87" t="s">
        <v>33</v>
      </c>
      <c r="B53" s="50"/>
      <c r="C53" s="9">
        <v>2810888</v>
      </c>
      <c r="D53" s="10"/>
      <c r="E53" s="11">
        <v>5000000</v>
      </c>
      <c r="F53" s="11">
        <v>5000000</v>
      </c>
      <c r="G53" s="11">
        <v>55501</v>
      </c>
      <c r="H53" s="11">
        <v>250260</v>
      </c>
      <c r="I53" s="11">
        <v>-49347</v>
      </c>
      <c r="J53" s="11">
        <v>256414</v>
      </c>
      <c r="K53" s="11">
        <v>46607</v>
      </c>
      <c r="L53" s="11">
        <v>509070</v>
      </c>
      <c r="M53" s="11">
        <v>335021</v>
      </c>
      <c r="N53" s="11">
        <v>890698</v>
      </c>
      <c r="O53" s="11">
        <v>-81372</v>
      </c>
      <c r="P53" s="11"/>
      <c r="Q53" s="11">
        <v>71751</v>
      </c>
      <c r="R53" s="11">
        <v>-9621</v>
      </c>
      <c r="S53" s="11"/>
      <c r="T53" s="11"/>
      <c r="U53" s="11"/>
      <c r="V53" s="11"/>
      <c r="W53" s="11">
        <v>1137491</v>
      </c>
      <c r="X53" s="11">
        <v>3750000</v>
      </c>
      <c r="Y53" s="11">
        <v>-2612509</v>
      </c>
      <c r="Z53" s="2">
        <v>-69.67</v>
      </c>
      <c r="AA53" s="15">
        <v>5000000</v>
      </c>
    </row>
    <row r="54" spans="1:27" ht="12.75">
      <c r="A54" s="87" t="s">
        <v>34</v>
      </c>
      <c r="B54" s="50"/>
      <c r="C54" s="9">
        <v>6998486</v>
      </c>
      <c r="D54" s="10"/>
      <c r="E54" s="11">
        <v>8387001</v>
      </c>
      <c r="F54" s="11">
        <v>8387001</v>
      </c>
      <c r="G54" s="11">
        <v>1116718</v>
      </c>
      <c r="H54" s="11">
        <v>393570</v>
      </c>
      <c r="I54" s="11">
        <v>261941</v>
      </c>
      <c r="J54" s="11">
        <v>1772229</v>
      </c>
      <c r="K54" s="11">
        <v>326044</v>
      </c>
      <c r="L54" s="11">
        <v>863725</v>
      </c>
      <c r="M54" s="11">
        <v>477354</v>
      </c>
      <c r="N54" s="11">
        <v>1667123</v>
      </c>
      <c r="O54" s="11">
        <v>1287463</v>
      </c>
      <c r="P54" s="11"/>
      <c r="Q54" s="11">
        <v>28582</v>
      </c>
      <c r="R54" s="11">
        <v>1316045</v>
      </c>
      <c r="S54" s="11"/>
      <c r="T54" s="11"/>
      <c r="U54" s="11"/>
      <c r="V54" s="11"/>
      <c r="W54" s="11">
        <v>4755397</v>
      </c>
      <c r="X54" s="11">
        <v>6290251</v>
      </c>
      <c r="Y54" s="11">
        <v>-1534854</v>
      </c>
      <c r="Z54" s="2">
        <v>-24.4</v>
      </c>
      <c r="AA54" s="15">
        <v>8387001</v>
      </c>
    </row>
    <row r="55" spans="1:27" ht="12.75">
      <c r="A55" s="87" t="s">
        <v>35</v>
      </c>
      <c r="B55" s="50"/>
      <c r="C55" s="9">
        <v>1998860</v>
      </c>
      <c r="D55" s="10"/>
      <c r="E55" s="11">
        <v>2867507</v>
      </c>
      <c r="F55" s="11">
        <v>2867507</v>
      </c>
      <c r="G55" s="11">
        <v>53622</v>
      </c>
      <c r="H55" s="11">
        <v>32518</v>
      </c>
      <c r="I55" s="11">
        <v>302082</v>
      </c>
      <c r="J55" s="11">
        <v>388222</v>
      </c>
      <c r="K55" s="11"/>
      <c r="L55" s="11"/>
      <c r="M55" s="11"/>
      <c r="N55" s="11"/>
      <c r="O55" s="11"/>
      <c r="P55" s="11"/>
      <c r="Q55" s="11">
        <v>280731</v>
      </c>
      <c r="R55" s="11">
        <v>280731</v>
      </c>
      <c r="S55" s="11"/>
      <c r="T55" s="11"/>
      <c r="U55" s="11"/>
      <c r="V55" s="11"/>
      <c r="W55" s="11">
        <v>668953</v>
      </c>
      <c r="X55" s="11">
        <v>2150630</v>
      </c>
      <c r="Y55" s="11">
        <v>-1481677</v>
      </c>
      <c r="Z55" s="2">
        <v>-68.9</v>
      </c>
      <c r="AA55" s="15">
        <v>2867507</v>
      </c>
    </row>
    <row r="56" spans="1:27" ht="12.75">
      <c r="A56" s="87" t="s">
        <v>36</v>
      </c>
      <c r="B56" s="50"/>
      <c r="C56" s="9">
        <v>837399</v>
      </c>
      <c r="D56" s="10"/>
      <c r="E56" s="11">
        <v>2310000</v>
      </c>
      <c r="F56" s="11">
        <v>2310000</v>
      </c>
      <c r="G56" s="11"/>
      <c r="H56" s="11">
        <v>185900</v>
      </c>
      <c r="I56" s="11"/>
      <c r="J56" s="11">
        <v>185900</v>
      </c>
      <c r="K56" s="11"/>
      <c r="L56" s="11">
        <v>339500</v>
      </c>
      <c r="M56" s="11">
        <v>171000</v>
      </c>
      <c r="N56" s="11">
        <v>510500</v>
      </c>
      <c r="O56" s="11">
        <v>1950</v>
      </c>
      <c r="P56" s="11"/>
      <c r="Q56" s="11"/>
      <c r="R56" s="11">
        <v>1950</v>
      </c>
      <c r="S56" s="11"/>
      <c r="T56" s="11"/>
      <c r="U56" s="11"/>
      <c r="V56" s="11"/>
      <c r="W56" s="11">
        <v>698350</v>
      </c>
      <c r="X56" s="11">
        <v>1732500</v>
      </c>
      <c r="Y56" s="11">
        <v>-1034150</v>
      </c>
      <c r="Z56" s="2">
        <v>-59.69</v>
      </c>
      <c r="AA56" s="15">
        <v>2310000</v>
      </c>
    </row>
    <row r="57" spans="1:27" ht="12.75">
      <c r="A57" s="88" t="s">
        <v>37</v>
      </c>
      <c r="B57" s="50"/>
      <c r="C57" s="52">
        <f aca="true" t="shared" si="11" ref="C57:Y57">SUM(C52:C56)</f>
        <v>16316544</v>
      </c>
      <c r="D57" s="53">
        <f t="shared" si="11"/>
        <v>0</v>
      </c>
      <c r="E57" s="54">
        <f t="shared" si="11"/>
        <v>22564508</v>
      </c>
      <c r="F57" s="54">
        <f t="shared" si="11"/>
        <v>22564508</v>
      </c>
      <c r="G57" s="54">
        <f t="shared" si="11"/>
        <v>1230517</v>
      </c>
      <c r="H57" s="54">
        <f t="shared" si="11"/>
        <v>889156</v>
      </c>
      <c r="I57" s="54">
        <f t="shared" si="11"/>
        <v>635652</v>
      </c>
      <c r="J57" s="54">
        <f t="shared" si="11"/>
        <v>2755325</v>
      </c>
      <c r="K57" s="54">
        <f t="shared" si="11"/>
        <v>659117</v>
      </c>
      <c r="L57" s="54">
        <f t="shared" si="11"/>
        <v>2103583</v>
      </c>
      <c r="M57" s="54">
        <f t="shared" si="11"/>
        <v>1127678</v>
      </c>
      <c r="N57" s="54">
        <f t="shared" si="11"/>
        <v>3890378</v>
      </c>
      <c r="O57" s="54">
        <f t="shared" si="11"/>
        <v>1269362</v>
      </c>
      <c r="P57" s="54">
        <f t="shared" si="11"/>
        <v>0</v>
      </c>
      <c r="Q57" s="54">
        <f t="shared" si="11"/>
        <v>620424</v>
      </c>
      <c r="R57" s="54">
        <f t="shared" si="11"/>
        <v>1889786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8535489</v>
      </c>
      <c r="X57" s="54">
        <f t="shared" si="11"/>
        <v>16923381</v>
      </c>
      <c r="Y57" s="54">
        <f t="shared" si="11"/>
        <v>-8387892</v>
      </c>
      <c r="Z57" s="55">
        <f>+IF(X57&lt;&gt;0,+(Y57/X57)*100,0)</f>
        <v>-49.563925790006145</v>
      </c>
      <c r="AA57" s="56">
        <f>SUM(AA52:AA56)</f>
        <v>22564508</v>
      </c>
    </row>
    <row r="58" spans="1:27" ht="12.75">
      <c r="A58" s="89" t="s">
        <v>38</v>
      </c>
      <c r="B58" s="38"/>
      <c r="C58" s="9">
        <v>25019</v>
      </c>
      <c r="D58" s="10"/>
      <c r="E58" s="11">
        <v>200000</v>
      </c>
      <c r="F58" s="11">
        <v>200000</v>
      </c>
      <c r="G58" s="11">
        <v>27451</v>
      </c>
      <c r="H58" s="11">
        <v>4314</v>
      </c>
      <c r="I58" s="11">
        <v>650</v>
      </c>
      <c r="J58" s="11">
        <v>32415</v>
      </c>
      <c r="K58" s="11"/>
      <c r="L58" s="11"/>
      <c r="M58" s="11"/>
      <c r="N58" s="11"/>
      <c r="O58" s="11">
        <v>58535</v>
      </c>
      <c r="P58" s="11"/>
      <c r="Q58" s="11">
        <v>1530</v>
      </c>
      <c r="R58" s="11">
        <v>60065</v>
      </c>
      <c r="S58" s="11"/>
      <c r="T58" s="11"/>
      <c r="U58" s="11"/>
      <c r="V58" s="11"/>
      <c r="W58" s="11">
        <v>92480</v>
      </c>
      <c r="X58" s="11">
        <v>150000</v>
      </c>
      <c r="Y58" s="11">
        <v>-57520</v>
      </c>
      <c r="Z58" s="2">
        <v>-38.35</v>
      </c>
      <c r="AA58" s="15">
        <v>200000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10882062</v>
      </c>
      <c r="D61" s="10"/>
      <c r="E61" s="11">
        <v>7664475</v>
      </c>
      <c r="F61" s="11">
        <v>7664475</v>
      </c>
      <c r="G61" s="11">
        <v>343888</v>
      </c>
      <c r="H61" s="11">
        <v>1376238</v>
      </c>
      <c r="I61" s="11">
        <v>844278</v>
      </c>
      <c r="J61" s="11">
        <v>2564404</v>
      </c>
      <c r="K61" s="11">
        <v>1107650</v>
      </c>
      <c r="L61" s="11">
        <v>2022983</v>
      </c>
      <c r="M61" s="11"/>
      <c r="N61" s="11">
        <v>3130633</v>
      </c>
      <c r="O61" s="11">
        <v>682364</v>
      </c>
      <c r="P61" s="11"/>
      <c r="Q61" s="11">
        <v>815100</v>
      </c>
      <c r="R61" s="11">
        <v>1497464</v>
      </c>
      <c r="S61" s="11"/>
      <c r="T61" s="11"/>
      <c r="U61" s="11"/>
      <c r="V61" s="11"/>
      <c r="W61" s="11">
        <v>7192501</v>
      </c>
      <c r="X61" s="11">
        <v>5748356</v>
      </c>
      <c r="Y61" s="11">
        <v>1444145</v>
      </c>
      <c r="Z61" s="2">
        <v>25.12</v>
      </c>
      <c r="AA61" s="15">
        <v>7664475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>
        <v>30428983</v>
      </c>
      <c r="F68" s="11"/>
      <c r="G68" s="11">
        <v>1601856</v>
      </c>
      <c r="H68" s="11">
        <v>2269709</v>
      </c>
      <c r="I68" s="11">
        <v>1480579</v>
      </c>
      <c r="J68" s="11">
        <v>5352144</v>
      </c>
      <c r="K68" s="11">
        <v>1766766</v>
      </c>
      <c r="L68" s="11">
        <v>4126566</v>
      </c>
      <c r="M68" s="11">
        <v>1127679</v>
      </c>
      <c r="N68" s="11">
        <v>7021011</v>
      </c>
      <c r="O68" s="11"/>
      <c r="P68" s="11"/>
      <c r="Q68" s="11"/>
      <c r="R68" s="11"/>
      <c r="S68" s="11"/>
      <c r="T68" s="11"/>
      <c r="U68" s="11"/>
      <c r="V68" s="11"/>
      <c r="W68" s="11">
        <v>12373155</v>
      </c>
      <c r="X68" s="11"/>
      <c r="Y68" s="11">
        <v>12373155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30428983</v>
      </c>
      <c r="F69" s="82">
        <f t="shared" si="12"/>
        <v>0</v>
      </c>
      <c r="G69" s="82">
        <f t="shared" si="12"/>
        <v>1601856</v>
      </c>
      <c r="H69" s="82">
        <f t="shared" si="12"/>
        <v>2269709</v>
      </c>
      <c r="I69" s="82">
        <f t="shared" si="12"/>
        <v>1480579</v>
      </c>
      <c r="J69" s="82">
        <f t="shared" si="12"/>
        <v>5352144</v>
      </c>
      <c r="K69" s="82">
        <f t="shared" si="12"/>
        <v>1766766</v>
      </c>
      <c r="L69" s="82">
        <f t="shared" si="12"/>
        <v>4126566</v>
      </c>
      <c r="M69" s="82">
        <f t="shared" si="12"/>
        <v>1127679</v>
      </c>
      <c r="N69" s="82">
        <f t="shared" si="12"/>
        <v>7021011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12373155</v>
      </c>
      <c r="X69" s="82">
        <f t="shared" si="12"/>
        <v>0</v>
      </c>
      <c r="Y69" s="82">
        <f t="shared" si="12"/>
        <v>12373155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731111894</v>
      </c>
      <c r="D5" s="45">
        <f t="shared" si="0"/>
        <v>0</v>
      </c>
      <c r="E5" s="46">
        <f t="shared" si="0"/>
        <v>704634000</v>
      </c>
      <c r="F5" s="46">
        <f t="shared" si="0"/>
        <v>626045064</v>
      </c>
      <c r="G5" s="46">
        <f t="shared" si="0"/>
        <v>84085140</v>
      </c>
      <c r="H5" s="46">
        <f t="shared" si="0"/>
        <v>21617488</v>
      </c>
      <c r="I5" s="46">
        <f t="shared" si="0"/>
        <v>56768622</v>
      </c>
      <c r="J5" s="46">
        <f t="shared" si="0"/>
        <v>162471250</v>
      </c>
      <c r="K5" s="46">
        <f t="shared" si="0"/>
        <v>39331563</v>
      </c>
      <c r="L5" s="46">
        <f t="shared" si="0"/>
        <v>20943337</v>
      </c>
      <c r="M5" s="46">
        <f t="shared" si="0"/>
        <v>94551890</v>
      </c>
      <c r="N5" s="46">
        <f t="shared" si="0"/>
        <v>154826790</v>
      </c>
      <c r="O5" s="46">
        <f t="shared" si="0"/>
        <v>22304843</v>
      </c>
      <c r="P5" s="46">
        <f t="shared" si="0"/>
        <v>20734000</v>
      </c>
      <c r="Q5" s="46">
        <f t="shared" si="0"/>
        <v>12707000</v>
      </c>
      <c r="R5" s="46">
        <f t="shared" si="0"/>
        <v>55745843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373043883</v>
      </c>
      <c r="X5" s="46">
        <f t="shared" si="0"/>
        <v>469533798</v>
      </c>
      <c r="Y5" s="46">
        <f t="shared" si="0"/>
        <v>-96489915</v>
      </c>
      <c r="Z5" s="47">
        <f>+IF(X5&lt;&gt;0,+(Y5/X5)*100,0)</f>
        <v>-20.55015323944795</v>
      </c>
      <c r="AA5" s="48">
        <f>SUM(AA11:AA18)</f>
        <v>626045064</v>
      </c>
    </row>
    <row r="6" spans="1:27" ht="12.75">
      <c r="A6" s="49" t="s">
        <v>32</v>
      </c>
      <c r="B6" s="50"/>
      <c r="C6" s="9">
        <v>153619641</v>
      </c>
      <c r="D6" s="10"/>
      <c r="E6" s="11">
        <v>77350000</v>
      </c>
      <c r="F6" s="11">
        <v>90894749</v>
      </c>
      <c r="G6" s="11">
        <v>25582515</v>
      </c>
      <c r="H6" s="11">
        <v>9466490</v>
      </c>
      <c r="I6" s="11">
        <v>16545398</v>
      </c>
      <c r="J6" s="11">
        <v>51594403</v>
      </c>
      <c r="K6" s="11">
        <v>2585582</v>
      </c>
      <c r="L6" s="11">
        <v>1861179</v>
      </c>
      <c r="M6" s="11">
        <v>3599410</v>
      </c>
      <c r="N6" s="11">
        <v>8046171</v>
      </c>
      <c r="O6" s="11">
        <v>11429815</v>
      </c>
      <c r="P6" s="11">
        <v>350000</v>
      </c>
      <c r="Q6" s="11">
        <v>453140</v>
      </c>
      <c r="R6" s="11">
        <v>12232955</v>
      </c>
      <c r="S6" s="11"/>
      <c r="T6" s="11"/>
      <c r="U6" s="11"/>
      <c r="V6" s="11"/>
      <c r="W6" s="11">
        <v>71873529</v>
      </c>
      <c r="X6" s="11">
        <v>68171062</v>
      </c>
      <c r="Y6" s="11">
        <v>3702467</v>
      </c>
      <c r="Z6" s="2">
        <v>5.43</v>
      </c>
      <c r="AA6" s="15">
        <v>90894749</v>
      </c>
    </row>
    <row r="7" spans="1:27" ht="12.75">
      <c r="A7" s="49" t="s">
        <v>33</v>
      </c>
      <c r="B7" s="50"/>
      <c r="C7" s="9">
        <v>8614102</v>
      </c>
      <c r="D7" s="10"/>
      <c r="E7" s="11">
        <v>24198000</v>
      </c>
      <c r="F7" s="11">
        <v>15873299</v>
      </c>
      <c r="G7" s="11">
        <v>3605609</v>
      </c>
      <c r="H7" s="11"/>
      <c r="I7" s="11">
        <v>209000</v>
      </c>
      <c r="J7" s="11">
        <v>3814609</v>
      </c>
      <c r="K7" s="11">
        <v>102517</v>
      </c>
      <c r="L7" s="11">
        <v>1043123</v>
      </c>
      <c r="M7" s="11">
        <v>2353151</v>
      </c>
      <c r="N7" s="11">
        <v>3498791</v>
      </c>
      <c r="O7" s="11">
        <v>1776931</v>
      </c>
      <c r="P7" s="11"/>
      <c r="Q7" s="11"/>
      <c r="R7" s="11">
        <v>1776931</v>
      </c>
      <c r="S7" s="11"/>
      <c r="T7" s="11"/>
      <c r="U7" s="11"/>
      <c r="V7" s="11"/>
      <c r="W7" s="11">
        <v>9090331</v>
      </c>
      <c r="X7" s="11">
        <v>11904974</v>
      </c>
      <c r="Y7" s="11">
        <v>-2814643</v>
      </c>
      <c r="Z7" s="2">
        <v>-23.64</v>
      </c>
      <c r="AA7" s="15">
        <v>15873299</v>
      </c>
    </row>
    <row r="8" spans="1:27" ht="12.75">
      <c r="A8" s="49" t="s">
        <v>34</v>
      </c>
      <c r="B8" s="50"/>
      <c r="C8" s="9">
        <v>465125314</v>
      </c>
      <c r="D8" s="10"/>
      <c r="E8" s="11">
        <v>473236000</v>
      </c>
      <c r="F8" s="11">
        <v>393820016</v>
      </c>
      <c r="G8" s="11">
        <v>53258801</v>
      </c>
      <c r="H8" s="11">
        <v>10692798</v>
      </c>
      <c r="I8" s="11">
        <v>30743134</v>
      </c>
      <c r="J8" s="11">
        <v>94694733</v>
      </c>
      <c r="K8" s="11">
        <v>35889872</v>
      </c>
      <c r="L8" s="11">
        <v>13514920</v>
      </c>
      <c r="M8" s="11">
        <v>77909927</v>
      </c>
      <c r="N8" s="11">
        <v>127314719</v>
      </c>
      <c r="O8" s="11">
        <v>7805818</v>
      </c>
      <c r="P8" s="11">
        <v>17822045</v>
      </c>
      <c r="Q8" s="11">
        <v>2312922</v>
      </c>
      <c r="R8" s="11">
        <v>27940785</v>
      </c>
      <c r="S8" s="11"/>
      <c r="T8" s="11"/>
      <c r="U8" s="11"/>
      <c r="V8" s="11"/>
      <c r="W8" s="11">
        <v>249950237</v>
      </c>
      <c r="X8" s="11">
        <v>295365012</v>
      </c>
      <c r="Y8" s="11">
        <v>-45414775</v>
      </c>
      <c r="Z8" s="2">
        <v>-15.38</v>
      </c>
      <c r="AA8" s="15">
        <v>393820016</v>
      </c>
    </row>
    <row r="9" spans="1:27" ht="12.75">
      <c r="A9" s="49" t="s">
        <v>35</v>
      </c>
      <c r="B9" s="50"/>
      <c r="C9" s="9">
        <v>103752837</v>
      </c>
      <c r="D9" s="10"/>
      <c r="E9" s="11">
        <v>60200000</v>
      </c>
      <c r="F9" s="11">
        <v>27200000</v>
      </c>
      <c r="G9" s="11"/>
      <c r="H9" s="11">
        <v>95000</v>
      </c>
      <c r="I9" s="11">
        <v>5330738</v>
      </c>
      <c r="J9" s="11">
        <v>5425738</v>
      </c>
      <c r="K9" s="11"/>
      <c r="L9" s="11"/>
      <c r="M9" s="11">
        <v>5920464</v>
      </c>
      <c r="N9" s="11">
        <v>5920464</v>
      </c>
      <c r="O9" s="11"/>
      <c r="P9" s="11">
        <v>1548168</v>
      </c>
      <c r="Q9" s="11"/>
      <c r="R9" s="11">
        <v>1548168</v>
      </c>
      <c r="S9" s="11"/>
      <c r="T9" s="11"/>
      <c r="U9" s="11"/>
      <c r="V9" s="11"/>
      <c r="W9" s="11">
        <v>12894370</v>
      </c>
      <c r="X9" s="11">
        <v>20400000</v>
      </c>
      <c r="Y9" s="11">
        <v>-7505630</v>
      </c>
      <c r="Z9" s="2">
        <v>-36.79</v>
      </c>
      <c r="AA9" s="15">
        <v>27200000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731111894</v>
      </c>
      <c r="D11" s="53">
        <f t="shared" si="1"/>
        <v>0</v>
      </c>
      <c r="E11" s="54">
        <f t="shared" si="1"/>
        <v>634984000</v>
      </c>
      <c r="F11" s="54">
        <f t="shared" si="1"/>
        <v>527788064</v>
      </c>
      <c r="G11" s="54">
        <f t="shared" si="1"/>
        <v>82446925</v>
      </c>
      <c r="H11" s="54">
        <f t="shared" si="1"/>
        <v>20254288</v>
      </c>
      <c r="I11" s="54">
        <f t="shared" si="1"/>
        <v>52828270</v>
      </c>
      <c r="J11" s="54">
        <f t="shared" si="1"/>
        <v>155529483</v>
      </c>
      <c r="K11" s="54">
        <f t="shared" si="1"/>
        <v>38577971</v>
      </c>
      <c r="L11" s="54">
        <f t="shared" si="1"/>
        <v>16419222</v>
      </c>
      <c r="M11" s="54">
        <f t="shared" si="1"/>
        <v>89782952</v>
      </c>
      <c r="N11" s="54">
        <f t="shared" si="1"/>
        <v>144780145</v>
      </c>
      <c r="O11" s="54">
        <f t="shared" si="1"/>
        <v>21012564</v>
      </c>
      <c r="P11" s="54">
        <f t="shared" si="1"/>
        <v>19720213</v>
      </c>
      <c r="Q11" s="54">
        <f t="shared" si="1"/>
        <v>2766062</v>
      </c>
      <c r="R11" s="54">
        <f t="shared" si="1"/>
        <v>43498839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343808467</v>
      </c>
      <c r="X11" s="54">
        <f t="shared" si="1"/>
        <v>395841048</v>
      </c>
      <c r="Y11" s="54">
        <f t="shared" si="1"/>
        <v>-52032581</v>
      </c>
      <c r="Z11" s="55">
        <f>+IF(X11&lt;&gt;0,+(Y11/X11)*100,0)</f>
        <v>-13.144816906406332</v>
      </c>
      <c r="AA11" s="56">
        <f>SUM(AA6:AA10)</f>
        <v>527788064</v>
      </c>
    </row>
    <row r="12" spans="1:27" ht="12.75">
      <c r="A12" s="57" t="s">
        <v>38</v>
      </c>
      <c r="B12" s="38"/>
      <c r="C12" s="9"/>
      <c r="D12" s="10"/>
      <c r="E12" s="11">
        <v>9950000</v>
      </c>
      <c r="F12" s="11">
        <v>48525000</v>
      </c>
      <c r="G12" s="11"/>
      <c r="H12" s="11"/>
      <c r="I12" s="11"/>
      <c r="J12" s="11"/>
      <c r="K12" s="11"/>
      <c r="L12" s="11">
        <v>474842</v>
      </c>
      <c r="M12" s="11">
        <v>100583</v>
      </c>
      <c r="N12" s="11">
        <v>575425</v>
      </c>
      <c r="O12" s="11">
        <v>100583</v>
      </c>
      <c r="P12" s="11"/>
      <c r="Q12" s="11">
        <v>422842</v>
      </c>
      <c r="R12" s="11">
        <v>523425</v>
      </c>
      <c r="S12" s="11"/>
      <c r="T12" s="11"/>
      <c r="U12" s="11"/>
      <c r="V12" s="11"/>
      <c r="W12" s="11">
        <v>1098850</v>
      </c>
      <c r="X12" s="11">
        <v>36393750</v>
      </c>
      <c r="Y12" s="11">
        <v>-35294900</v>
      </c>
      <c r="Z12" s="2">
        <v>-96.98</v>
      </c>
      <c r="AA12" s="15">
        <v>48525000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59700000</v>
      </c>
      <c r="F15" s="11">
        <v>49732000</v>
      </c>
      <c r="G15" s="11">
        <v>1638215</v>
      </c>
      <c r="H15" s="11">
        <v>1363200</v>
      </c>
      <c r="I15" s="11">
        <v>3940352</v>
      </c>
      <c r="J15" s="11">
        <v>6941767</v>
      </c>
      <c r="K15" s="11">
        <v>753592</v>
      </c>
      <c r="L15" s="11">
        <v>4049273</v>
      </c>
      <c r="M15" s="11">
        <v>4668355</v>
      </c>
      <c r="N15" s="11">
        <v>9471220</v>
      </c>
      <c r="O15" s="11">
        <v>1191696</v>
      </c>
      <c r="P15" s="11">
        <v>1013787</v>
      </c>
      <c r="Q15" s="11">
        <v>9518096</v>
      </c>
      <c r="R15" s="11">
        <v>11723579</v>
      </c>
      <c r="S15" s="11"/>
      <c r="T15" s="11"/>
      <c r="U15" s="11"/>
      <c r="V15" s="11"/>
      <c r="W15" s="11">
        <v>28136566</v>
      </c>
      <c r="X15" s="11">
        <v>37299000</v>
      </c>
      <c r="Y15" s="11">
        <v>-9162434</v>
      </c>
      <c r="Z15" s="2">
        <v>-24.56</v>
      </c>
      <c r="AA15" s="15">
        <v>49732000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153619641</v>
      </c>
      <c r="D36" s="10">
        <f t="shared" si="4"/>
        <v>0</v>
      </c>
      <c r="E36" s="11">
        <f t="shared" si="4"/>
        <v>77350000</v>
      </c>
      <c r="F36" s="11">
        <f t="shared" si="4"/>
        <v>90894749</v>
      </c>
      <c r="G36" s="11">
        <f t="shared" si="4"/>
        <v>25582515</v>
      </c>
      <c r="H36" s="11">
        <f t="shared" si="4"/>
        <v>9466490</v>
      </c>
      <c r="I36" s="11">
        <f t="shared" si="4"/>
        <v>16545398</v>
      </c>
      <c r="J36" s="11">
        <f t="shared" si="4"/>
        <v>51594403</v>
      </c>
      <c r="K36" s="11">
        <f t="shared" si="4"/>
        <v>2585582</v>
      </c>
      <c r="L36" s="11">
        <f t="shared" si="4"/>
        <v>1861179</v>
      </c>
      <c r="M36" s="11">
        <f t="shared" si="4"/>
        <v>3599410</v>
      </c>
      <c r="N36" s="11">
        <f t="shared" si="4"/>
        <v>8046171</v>
      </c>
      <c r="O36" s="11">
        <f t="shared" si="4"/>
        <v>11429815</v>
      </c>
      <c r="P36" s="11">
        <f t="shared" si="4"/>
        <v>350000</v>
      </c>
      <c r="Q36" s="11">
        <f t="shared" si="4"/>
        <v>453140</v>
      </c>
      <c r="R36" s="11">
        <f t="shared" si="4"/>
        <v>12232955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71873529</v>
      </c>
      <c r="X36" s="11">
        <f t="shared" si="4"/>
        <v>68171062</v>
      </c>
      <c r="Y36" s="11">
        <f t="shared" si="4"/>
        <v>3702467</v>
      </c>
      <c r="Z36" s="2">
        <f aca="true" t="shared" si="5" ref="Z36:Z49">+IF(X36&lt;&gt;0,+(Y36/X36)*100,0)</f>
        <v>5.431141735770524</v>
      </c>
      <c r="AA36" s="15">
        <f>AA6+AA21</f>
        <v>90894749</v>
      </c>
    </row>
    <row r="37" spans="1:27" ht="12.75">
      <c r="A37" s="49" t="s">
        <v>33</v>
      </c>
      <c r="B37" s="50"/>
      <c r="C37" s="9">
        <f t="shared" si="4"/>
        <v>8614102</v>
      </c>
      <c r="D37" s="10">
        <f t="shared" si="4"/>
        <v>0</v>
      </c>
      <c r="E37" s="11">
        <f t="shared" si="4"/>
        <v>24198000</v>
      </c>
      <c r="F37" s="11">
        <f t="shared" si="4"/>
        <v>15873299</v>
      </c>
      <c r="G37" s="11">
        <f t="shared" si="4"/>
        <v>3605609</v>
      </c>
      <c r="H37" s="11">
        <f t="shared" si="4"/>
        <v>0</v>
      </c>
      <c r="I37" s="11">
        <f t="shared" si="4"/>
        <v>209000</v>
      </c>
      <c r="J37" s="11">
        <f t="shared" si="4"/>
        <v>3814609</v>
      </c>
      <c r="K37" s="11">
        <f t="shared" si="4"/>
        <v>102517</v>
      </c>
      <c r="L37" s="11">
        <f t="shared" si="4"/>
        <v>1043123</v>
      </c>
      <c r="M37" s="11">
        <f t="shared" si="4"/>
        <v>2353151</v>
      </c>
      <c r="N37" s="11">
        <f t="shared" si="4"/>
        <v>3498791</v>
      </c>
      <c r="O37" s="11">
        <f t="shared" si="4"/>
        <v>1776931</v>
      </c>
      <c r="P37" s="11">
        <f t="shared" si="4"/>
        <v>0</v>
      </c>
      <c r="Q37" s="11">
        <f t="shared" si="4"/>
        <v>0</v>
      </c>
      <c r="R37" s="11">
        <f t="shared" si="4"/>
        <v>1776931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9090331</v>
      </c>
      <c r="X37" s="11">
        <f t="shared" si="4"/>
        <v>11904974</v>
      </c>
      <c r="Y37" s="11">
        <f t="shared" si="4"/>
        <v>-2814643</v>
      </c>
      <c r="Z37" s="2">
        <f t="shared" si="5"/>
        <v>-23.64257998379501</v>
      </c>
      <c r="AA37" s="15">
        <f>AA7+AA22</f>
        <v>15873299</v>
      </c>
    </row>
    <row r="38" spans="1:27" ht="12.75">
      <c r="A38" s="49" t="s">
        <v>34</v>
      </c>
      <c r="B38" s="50"/>
      <c r="C38" s="9">
        <f t="shared" si="4"/>
        <v>465125314</v>
      </c>
      <c r="D38" s="10">
        <f t="shared" si="4"/>
        <v>0</v>
      </c>
      <c r="E38" s="11">
        <f t="shared" si="4"/>
        <v>473236000</v>
      </c>
      <c r="F38" s="11">
        <f t="shared" si="4"/>
        <v>393820016</v>
      </c>
      <c r="G38" s="11">
        <f t="shared" si="4"/>
        <v>53258801</v>
      </c>
      <c r="H38" s="11">
        <f t="shared" si="4"/>
        <v>10692798</v>
      </c>
      <c r="I38" s="11">
        <f t="shared" si="4"/>
        <v>30743134</v>
      </c>
      <c r="J38" s="11">
        <f t="shared" si="4"/>
        <v>94694733</v>
      </c>
      <c r="K38" s="11">
        <f t="shared" si="4"/>
        <v>35889872</v>
      </c>
      <c r="L38" s="11">
        <f t="shared" si="4"/>
        <v>13514920</v>
      </c>
      <c r="M38" s="11">
        <f t="shared" si="4"/>
        <v>77909927</v>
      </c>
      <c r="N38" s="11">
        <f t="shared" si="4"/>
        <v>127314719</v>
      </c>
      <c r="O38" s="11">
        <f t="shared" si="4"/>
        <v>7805818</v>
      </c>
      <c r="P38" s="11">
        <f t="shared" si="4"/>
        <v>17822045</v>
      </c>
      <c r="Q38" s="11">
        <f t="shared" si="4"/>
        <v>2312922</v>
      </c>
      <c r="R38" s="11">
        <f t="shared" si="4"/>
        <v>27940785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249950237</v>
      </c>
      <c r="X38" s="11">
        <f t="shared" si="4"/>
        <v>295365012</v>
      </c>
      <c r="Y38" s="11">
        <f t="shared" si="4"/>
        <v>-45414775</v>
      </c>
      <c r="Z38" s="2">
        <f t="shared" si="5"/>
        <v>-15.375814045300668</v>
      </c>
      <c r="AA38" s="15">
        <f>AA8+AA23</f>
        <v>393820016</v>
      </c>
    </row>
    <row r="39" spans="1:27" ht="12.75">
      <c r="A39" s="49" t="s">
        <v>35</v>
      </c>
      <c r="B39" s="50"/>
      <c r="C39" s="9">
        <f t="shared" si="4"/>
        <v>103752837</v>
      </c>
      <c r="D39" s="10">
        <f t="shared" si="4"/>
        <v>0</v>
      </c>
      <c r="E39" s="11">
        <f t="shared" si="4"/>
        <v>60200000</v>
      </c>
      <c r="F39" s="11">
        <f t="shared" si="4"/>
        <v>27200000</v>
      </c>
      <c r="G39" s="11">
        <f t="shared" si="4"/>
        <v>0</v>
      </c>
      <c r="H39" s="11">
        <f t="shared" si="4"/>
        <v>95000</v>
      </c>
      <c r="I39" s="11">
        <f t="shared" si="4"/>
        <v>5330738</v>
      </c>
      <c r="J39" s="11">
        <f t="shared" si="4"/>
        <v>5425738</v>
      </c>
      <c r="K39" s="11">
        <f t="shared" si="4"/>
        <v>0</v>
      </c>
      <c r="L39" s="11">
        <f t="shared" si="4"/>
        <v>0</v>
      </c>
      <c r="M39" s="11">
        <f t="shared" si="4"/>
        <v>5920464</v>
      </c>
      <c r="N39" s="11">
        <f t="shared" si="4"/>
        <v>5920464</v>
      </c>
      <c r="O39" s="11">
        <f t="shared" si="4"/>
        <v>0</v>
      </c>
      <c r="P39" s="11">
        <f t="shared" si="4"/>
        <v>1548168</v>
      </c>
      <c r="Q39" s="11">
        <f t="shared" si="4"/>
        <v>0</v>
      </c>
      <c r="R39" s="11">
        <f t="shared" si="4"/>
        <v>1548168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12894370</v>
      </c>
      <c r="X39" s="11">
        <f t="shared" si="4"/>
        <v>20400000</v>
      </c>
      <c r="Y39" s="11">
        <f t="shared" si="4"/>
        <v>-7505630</v>
      </c>
      <c r="Z39" s="2">
        <f t="shared" si="5"/>
        <v>-36.792303921568625</v>
      </c>
      <c r="AA39" s="15">
        <f>AA9+AA24</f>
        <v>27200000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731111894</v>
      </c>
      <c r="D41" s="53">
        <f t="shared" si="6"/>
        <v>0</v>
      </c>
      <c r="E41" s="54">
        <f t="shared" si="6"/>
        <v>634984000</v>
      </c>
      <c r="F41" s="54">
        <f t="shared" si="6"/>
        <v>527788064</v>
      </c>
      <c r="G41" s="54">
        <f t="shared" si="6"/>
        <v>82446925</v>
      </c>
      <c r="H41" s="54">
        <f t="shared" si="6"/>
        <v>20254288</v>
      </c>
      <c r="I41" s="54">
        <f t="shared" si="6"/>
        <v>52828270</v>
      </c>
      <c r="J41" s="54">
        <f t="shared" si="6"/>
        <v>155529483</v>
      </c>
      <c r="K41" s="54">
        <f t="shared" si="6"/>
        <v>38577971</v>
      </c>
      <c r="L41" s="54">
        <f t="shared" si="6"/>
        <v>16419222</v>
      </c>
      <c r="M41" s="54">
        <f t="shared" si="6"/>
        <v>89782952</v>
      </c>
      <c r="N41" s="54">
        <f t="shared" si="6"/>
        <v>144780145</v>
      </c>
      <c r="O41" s="54">
        <f t="shared" si="6"/>
        <v>21012564</v>
      </c>
      <c r="P41" s="54">
        <f t="shared" si="6"/>
        <v>19720213</v>
      </c>
      <c r="Q41" s="54">
        <f t="shared" si="6"/>
        <v>2766062</v>
      </c>
      <c r="R41" s="54">
        <f t="shared" si="6"/>
        <v>43498839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343808467</v>
      </c>
      <c r="X41" s="54">
        <f t="shared" si="6"/>
        <v>395841048</v>
      </c>
      <c r="Y41" s="54">
        <f t="shared" si="6"/>
        <v>-52032581</v>
      </c>
      <c r="Z41" s="55">
        <f t="shared" si="5"/>
        <v>-13.144816906406332</v>
      </c>
      <c r="AA41" s="56">
        <f>SUM(AA36:AA40)</f>
        <v>527788064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9950000</v>
      </c>
      <c r="F42" s="70">
        <f t="shared" si="7"/>
        <v>48525000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474842</v>
      </c>
      <c r="M42" s="70">
        <f t="shared" si="7"/>
        <v>100583</v>
      </c>
      <c r="N42" s="70">
        <f t="shared" si="7"/>
        <v>575425</v>
      </c>
      <c r="O42" s="70">
        <f t="shared" si="7"/>
        <v>100583</v>
      </c>
      <c r="P42" s="70">
        <f t="shared" si="7"/>
        <v>0</v>
      </c>
      <c r="Q42" s="70">
        <f t="shared" si="7"/>
        <v>422842</v>
      </c>
      <c r="R42" s="70">
        <f t="shared" si="7"/>
        <v>523425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1098850</v>
      </c>
      <c r="X42" s="70">
        <f t="shared" si="7"/>
        <v>36393750</v>
      </c>
      <c r="Y42" s="70">
        <f t="shared" si="7"/>
        <v>-35294900</v>
      </c>
      <c r="Z42" s="72">
        <f t="shared" si="5"/>
        <v>-96.98066288854542</v>
      </c>
      <c r="AA42" s="71">
        <f aca="true" t="shared" si="8" ref="AA42:AA48">AA12+AA27</f>
        <v>48525000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59700000</v>
      </c>
      <c r="F45" s="70">
        <f t="shared" si="7"/>
        <v>49732000</v>
      </c>
      <c r="G45" s="70">
        <f t="shared" si="7"/>
        <v>1638215</v>
      </c>
      <c r="H45" s="70">
        <f t="shared" si="7"/>
        <v>1363200</v>
      </c>
      <c r="I45" s="70">
        <f t="shared" si="7"/>
        <v>3940352</v>
      </c>
      <c r="J45" s="70">
        <f t="shared" si="7"/>
        <v>6941767</v>
      </c>
      <c r="K45" s="70">
        <f t="shared" si="7"/>
        <v>753592</v>
      </c>
      <c r="L45" s="70">
        <f t="shared" si="7"/>
        <v>4049273</v>
      </c>
      <c r="M45" s="70">
        <f t="shared" si="7"/>
        <v>4668355</v>
      </c>
      <c r="N45" s="70">
        <f t="shared" si="7"/>
        <v>9471220</v>
      </c>
      <c r="O45" s="70">
        <f t="shared" si="7"/>
        <v>1191696</v>
      </c>
      <c r="P45" s="70">
        <f t="shared" si="7"/>
        <v>1013787</v>
      </c>
      <c r="Q45" s="70">
        <f t="shared" si="7"/>
        <v>9518096</v>
      </c>
      <c r="R45" s="70">
        <f t="shared" si="7"/>
        <v>11723579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28136566</v>
      </c>
      <c r="X45" s="70">
        <f t="shared" si="7"/>
        <v>37299000</v>
      </c>
      <c r="Y45" s="70">
        <f t="shared" si="7"/>
        <v>-9162434</v>
      </c>
      <c r="Z45" s="72">
        <f t="shared" si="5"/>
        <v>-24.564824794230407</v>
      </c>
      <c r="AA45" s="71">
        <f t="shared" si="8"/>
        <v>49732000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731111894</v>
      </c>
      <c r="D49" s="81">
        <f t="shared" si="9"/>
        <v>0</v>
      </c>
      <c r="E49" s="82">
        <f t="shared" si="9"/>
        <v>704634000</v>
      </c>
      <c r="F49" s="82">
        <f t="shared" si="9"/>
        <v>626045064</v>
      </c>
      <c r="G49" s="82">
        <f t="shared" si="9"/>
        <v>84085140</v>
      </c>
      <c r="H49" s="82">
        <f t="shared" si="9"/>
        <v>21617488</v>
      </c>
      <c r="I49" s="82">
        <f t="shared" si="9"/>
        <v>56768622</v>
      </c>
      <c r="J49" s="82">
        <f t="shared" si="9"/>
        <v>162471250</v>
      </c>
      <c r="K49" s="82">
        <f t="shared" si="9"/>
        <v>39331563</v>
      </c>
      <c r="L49" s="82">
        <f t="shared" si="9"/>
        <v>20943337</v>
      </c>
      <c r="M49" s="82">
        <f t="shared" si="9"/>
        <v>94551890</v>
      </c>
      <c r="N49" s="82">
        <f t="shared" si="9"/>
        <v>154826790</v>
      </c>
      <c r="O49" s="82">
        <f t="shared" si="9"/>
        <v>22304843</v>
      </c>
      <c r="P49" s="82">
        <f t="shared" si="9"/>
        <v>20734000</v>
      </c>
      <c r="Q49" s="82">
        <f t="shared" si="9"/>
        <v>12707000</v>
      </c>
      <c r="R49" s="82">
        <f t="shared" si="9"/>
        <v>55745843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373043883</v>
      </c>
      <c r="X49" s="82">
        <f t="shared" si="9"/>
        <v>469533798</v>
      </c>
      <c r="Y49" s="82">
        <f t="shared" si="9"/>
        <v>-96489915</v>
      </c>
      <c r="Z49" s="83">
        <f t="shared" si="5"/>
        <v>-20.55015323944795</v>
      </c>
      <c r="AA49" s="84">
        <f>SUM(AA41:AA48)</f>
        <v>626045064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36149949</v>
      </c>
      <c r="D68" s="10"/>
      <c r="E68" s="11"/>
      <c r="F68" s="11">
        <v>40584869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30438652</v>
      </c>
      <c r="Y68" s="11">
        <v>-30438652</v>
      </c>
      <c r="Z68" s="2">
        <v>-100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36149949</v>
      </c>
      <c r="D69" s="81">
        <f t="shared" si="12"/>
        <v>0</v>
      </c>
      <c r="E69" s="82">
        <f t="shared" si="12"/>
        <v>0</v>
      </c>
      <c r="F69" s="82">
        <f t="shared" si="12"/>
        <v>40584869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30438652</v>
      </c>
      <c r="Y69" s="82">
        <f t="shared" si="12"/>
        <v>-30438652</v>
      </c>
      <c r="Z69" s="83">
        <f>+IF(X69&lt;&gt;0,+(Y69/X69)*100,0)</f>
        <v>-100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306951984</v>
      </c>
      <c r="F5" s="46">
        <f t="shared" si="0"/>
        <v>68422038</v>
      </c>
      <c r="G5" s="46">
        <f t="shared" si="0"/>
        <v>0</v>
      </c>
      <c r="H5" s="46">
        <f t="shared" si="0"/>
        <v>9091593</v>
      </c>
      <c r="I5" s="46">
        <f t="shared" si="0"/>
        <v>5374405</v>
      </c>
      <c r="J5" s="46">
        <f t="shared" si="0"/>
        <v>14465998</v>
      </c>
      <c r="K5" s="46">
        <f t="shared" si="0"/>
        <v>7966947</v>
      </c>
      <c r="L5" s="46">
        <f t="shared" si="0"/>
        <v>5284026</v>
      </c>
      <c r="M5" s="46">
        <f t="shared" si="0"/>
        <v>20025320</v>
      </c>
      <c r="N5" s="46">
        <f t="shared" si="0"/>
        <v>33276293</v>
      </c>
      <c r="O5" s="46">
        <f t="shared" si="0"/>
        <v>245449</v>
      </c>
      <c r="P5" s="46">
        <f t="shared" si="0"/>
        <v>498731</v>
      </c>
      <c r="Q5" s="46">
        <f t="shared" si="0"/>
        <v>2245961</v>
      </c>
      <c r="R5" s="46">
        <f t="shared" si="0"/>
        <v>2990141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50732432</v>
      </c>
      <c r="X5" s="46">
        <f t="shared" si="0"/>
        <v>51316530</v>
      </c>
      <c r="Y5" s="46">
        <f t="shared" si="0"/>
        <v>-584098</v>
      </c>
      <c r="Z5" s="47">
        <f>+IF(X5&lt;&gt;0,+(Y5/X5)*100,0)</f>
        <v>-1.1382258309359576</v>
      </c>
      <c r="AA5" s="48">
        <f>SUM(AA11:AA18)</f>
        <v>68422038</v>
      </c>
    </row>
    <row r="6" spans="1:27" ht="12.75">
      <c r="A6" s="49" t="s">
        <v>32</v>
      </c>
      <c r="B6" s="50"/>
      <c r="C6" s="9"/>
      <c r="D6" s="10"/>
      <c r="E6" s="11">
        <v>184921590</v>
      </c>
      <c r="F6" s="11"/>
      <c r="G6" s="11"/>
      <c r="H6" s="11">
        <v>1372139</v>
      </c>
      <c r="I6" s="11">
        <v>3416316</v>
      </c>
      <c r="J6" s="11">
        <v>4788455</v>
      </c>
      <c r="K6" s="11">
        <v>5714997</v>
      </c>
      <c r="L6" s="11">
        <v>1010344</v>
      </c>
      <c r="M6" s="11">
        <v>10037821</v>
      </c>
      <c r="N6" s="11">
        <v>16763162</v>
      </c>
      <c r="O6" s="11"/>
      <c r="P6" s="11"/>
      <c r="Q6" s="11">
        <v>623248</v>
      </c>
      <c r="R6" s="11">
        <v>623248</v>
      </c>
      <c r="S6" s="11"/>
      <c r="T6" s="11"/>
      <c r="U6" s="11"/>
      <c r="V6" s="11"/>
      <c r="W6" s="11">
        <v>22174865</v>
      </c>
      <c r="X6" s="11"/>
      <c r="Y6" s="11">
        <v>22174865</v>
      </c>
      <c r="Z6" s="2"/>
      <c r="AA6" s="15"/>
    </row>
    <row r="7" spans="1:27" ht="12.75">
      <c r="A7" s="49" t="s">
        <v>33</v>
      </c>
      <c r="B7" s="50"/>
      <c r="C7" s="9"/>
      <c r="D7" s="10"/>
      <c r="E7" s="11">
        <v>16994353</v>
      </c>
      <c r="F7" s="11">
        <v>47723990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50000</v>
      </c>
      <c r="R7" s="11">
        <v>50000</v>
      </c>
      <c r="S7" s="11"/>
      <c r="T7" s="11"/>
      <c r="U7" s="11"/>
      <c r="V7" s="11"/>
      <c r="W7" s="11">
        <v>50000</v>
      </c>
      <c r="X7" s="11">
        <v>35792993</v>
      </c>
      <c r="Y7" s="11">
        <v>-35742993</v>
      </c>
      <c r="Z7" s="2">
        <v>-99.86</v>
      </c>
      <c r="AA7" s="15">
        <v>47723990</v>
      </c>
    </row>
    <row r="8" spans="1:27" ht="12.75">
      <c r="A8" s="49" t="s">
        <v>34</v>
      </c>
      <c r="B8" s="50"/>
      <c r="C8" s="9"/>
      <c r="D8" s="10"/>
      <c r="E8" s="11">
        <v>11547252</v>
      </c>
      <c r="F8" s="11"/>
      <c r="G8" s="11"/>
      <c r="H8" s="11">
        <v>2655391</v>
      </c>
      <c r="I8" s="11"/>
      <c r="J8" s="11">
        <v>2655391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2655391</v>
      </c>
      <c r="X8" s="11"/>
      <c r="Y8" s="11">
        <v>2655391</v>
      </c>
      <c r="Z8" s="2"/>
      <c r="AA8" s="15"/>
    </row>
    <row r="9" spans="1:27" ht="12.75">
      <c r="A9" s="49" t="s">
        <v>35</v>
      </c>
      <c r="B9" s="50"/>
      <c r="C9" s="9"/>
      <c r="D9" s="10"/>
      <c r="E9" s="11">
        <v>26628911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>
        <v>1650000</v>
      </c>
      <c r="F10" s="11">
        <v>14834802</v>
      </c>
      <c r="G10" s="11"/>
      <c r="H10" s="11">
        <v>1106477</v>
      </c>
      <c r="I10" s="11"/>
      <c r="J10" s="11">
        <v>1106477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1106477</v>
      </c>
      <c r="X10" s="11">
        <v>11126102</v>
      </c>
      <c r="Y10" s="11">
        <v>-10019625</v>
      </c>
      <c r="Z10" s="2">
        <v>-90.06</v>
      </c>
      <c r="AA10" s="15">
        <v>14834802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241742106</v>
      </c>
      <c r="F11" s="54">
        <f t="shared" si="1"/>
        <v>62558792</v>
      </c>
      <c r="G11" s="54">
        <f t="shared" si="1"/>
        <v>0</v>
      </c>
      <c r="H11" s="54">
        <f t="shared" si="1"/>
        <v>5134007</v>
      </c>
      <c r="I11" s="54">
        <f t="shared" si="1"/>
        <v>3416316</v>
      </c>
      <c r="J11" s="54">
        <f t="shared" si="1"/>
        <v>8550323</v>
      </c>
      <c r="K11" s="54">
        <f t="shared" si="1"/>
        <v>5714997</v>
      </c>
      <c r="L11" s="54">
        <f t="shared" si="1"/>
        <v>1010344</v>
      </c>
      <c r="M11" s="54">
        <f t="shared" si="1"/>
        <v>10037821</v>
      </c>
      <c r="N11" s="54">
        <f t="shared" si="1"/>
        <v>16763162</v>
      </c>
      <c r="O11" s="54">
        <f t="shared" si="1"/>
        <v>0</v>
      </c>
      <c r="P11" s="54">
        <f t="shared" si="1"/>
        <v>0</v>
      </c>
      <c r="Q11" s="54">
        <f t="shared" si="1"/>
        <v>673248</v>
      </c>
      <c r="R11" s="54">
        <f t="shared" si="1"/>
        <v>673248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25986733</v>
      </c>
      <c r="X11" s="54">
        <f t="shared" si="1"/>
        <v>46919095</v>
      </c>
      <c r="Y11" s="54">
        <f t="shared" si="1"/>
        <v>-20932362</v>
      </c>
      <c r="Z11" s="55">
        <f>+IF(X11&lt;&gt;0,+(Y11/X11)*100,0)</f>
        <v>-44.61373775431943</v>
      </c>
      <c r="AA11" s="56">
        <f>SUM(AA6:AA10)</f>
        <v>62558792</v>
      </c>
    </row>
    <row r="12" spans="1:27" ht="12.75">
      <c r="A12" s="57" t="s">
        <v>38</v>
      </c>
      <c r="B12" s="38"/>
      <c r="C12" s="9"/>
      <c r="D12" s="10"/>
      <c r="E12" s="11">
        <v>16093726</v>
      </c>
      <c r="F12" s="11">
        <v>5603246</v>
      </c>
      <c r="G12" s="11"/>
      <c r="H12" s="11">
        <v>1365579</v>
      </c>
      <c r="I12" s="11"/>
      <c r="J12" s="11">
        <v>1365579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1365579</v>
      </c>
      <c r="X12" s="11">
        <v>4202435</v>
      </c>
      <c r="Y12" s="11">
        <v>-2836856</v>
      </c>
      <c r="Z12" s="2">
        <v>-67.51</v>
      </c>
      <c r="AA12" s="15">
        <v>5603246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49116152</v>
      </c>
      <c r="F15" s="11">
        <v>260000</v>
      </c>
      <c r="G15" s="11"/>
      <c r="H15" s="11">
        <v>2592007</v>
      </c>
      <c r="I15" s="11">
        <v>1690041</v>
      </c>
      <c r="J15" s="11">
        <v>4282048</v>
      </c>
      <c r="K15" s="11">
        <v>2251950</v>
      </c>
      <c r="L15" s="11">
        <v>4273682</v>
      </c>
      <c r="M15" s="11">
        <v>4167344</v>
      </c>
      <c r="N15" s="11">
        <v>10692976</v>
      </c>
      <c r="O15" s="11">
        <v>245449</v>
      </c>
      <c r="P15" s="11">
        <v>498731</v>
      </c>
      <c r="Q15" s="11">
        <v>1572713</v>
      </c>
      <c r="R15" s="11">
        <v>2316893</v>
      </c>
      <c r="S15" s="11"/>
      <c r="T15" s="11"/>
      <c r="U15" s="11"/>
      <c r="V15" s="11"/>
      <c r="W15" s="11">
        <v>17291917</v>
      </c>
      <c r="X15" s="11">
        <v>195000</v>
      </c>
      <c r="Y15" s="11">
        <v>17096917</v>
      </c>
      <c r="Z15" s="2">
        <v>8767.65</v>
      </c>
      <c r="AA15" s="15">
        <v>260000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>
        <v>268048</v>
      </c>
      <c r="J18" s="18">
        <v>268048</v>
      </c>
      <c r="K18" s="18"/>
      <c r="L18" s="18"/>
      <c r="M18" s="18">
        <v>5820155</v>
      </c>
      <c r="N18" s="18">
        <v>5820155</v>
      </c>
      <c r="O18" s="18"/>
      <c r="P18" s="18"/>
      <c r="Q18" s="18"/>
      <c r="R18" s="18"/>
      <c r="S18" s="18"/>
      <c r="T18" s="18"/>
      <c r="U18" s="18"/>
      <c r="V18" s="18"/>
      <c r="W18" s="18">
        <v>6088203</v>
      </c>
      <c r="X18" s="18"/>
      <c r="Y18" s="18">
        <v>6088203</v>
      </c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444767394</v>
      </c>
      <c r="F20" s="63">
        <f t="shared" si="2"/>
        <v>673001833</v>
      </c>
      <c r="G20" s="63">
        <f t="shared" si="2"/>
        <v>0</v>
      </c>
      <c r="H20" s="63">
        <f t="shared" si="2"/>
        <v>3981307</v>
      </c>
      <c r="I20" s="63">
        <f t="shared" si="2"/>
        <v>57098355</v>
      </c>
      <c r="J20" s="63">
        <f t="shared" si="2"/>
        <v>61079662</v>
      </c>
      <c r="K20" s="63">
        <f t="shared" si="2"/>
        <v>23825476</v>
      </c>
      <c r="L20" s="63">
        <f t="shared" si="2"/>
        <v>41550786</v>
      </c>
      <c r="M20" s="63">
        <f t="shared" si="2"/>
        <v>115850376</v>
      </c>
      <c r="N20" s="63">
        <f t="shared" si="2"/>
        <v>181226638</v>
      </c>
      <c r="O20" s="63">
        <f t="shared" si="2"/>
        <v>5162134</v>
      </c>
      <c r="P20" s="63">
        <f t="shared" si="2"/>
        <v>31745546</v>
      </c>
      <c r="Q20" s="63">
        <f t="shared" si="2"/>
        <v>44531667</v>
      </c>
      <c r="R20" s="63">
        <f t="shared" si="2"/>
        <v>81439347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323745647</v>
      </c>
      <c r="X20" s="63">
        <f t="shared" si="2"/>
        <v>504751376</v>
      </c>
      <c r="Y20" s="63">
        <f t="shared" si="2"/>
        <v>-181005729</v>
      </c>
      <c r="Z20" s="64">
        <f>+IF(X20&lt;&gt;0,+(Y20/X20)*100,0)</f>
        <v>-35.860373563399655</v>
      </c>
      <c r="AA20" s="65">
        <f>SUM(AA26:AA33)</f>
        <v>673001833</v>
      </c>
    </row>
    <row r="21" spans="1:27" ht="12.75">
      <c r="A21" s="49" t="s">
        <v>32</v>
      </c>
      <c r="B21" s="50"/>
      <c r="C21" s="9"/>
      <c r="D21" s="10"/>
      <c r="E21" s="11">
        <v>244159541</v>
      </c>
      <c r="F21" s="11">
        <v>296644626</v>
      </c>
      <c r="G21" s="11"/>
      <c r="H21" s="11">
        <v>264494</v>
      </c>
      <c r="I21" s="11">
        <v>30188980</v>
      </c>
      <c r="J21" s="11">
        <v>30453474</v>
      </c>
      <c r="K21" s="11">
        <v>14076677</v>
      </c>
      <c r="L21" s="11">
        <v>24980618</v>
      </c>
      <c r="M21" s="11">
        <v>48243745</v>
      </c>
      <c r="N21" s="11">
        <v>87301040</v>
      </c>
      <c r="O21" s="11">
        <v>3657066</v>
      </c>
      <c r="P21" s="11">
        <v>562457</v>
      </c>
      <c r="Q21" s="11">
        <v>21032093</v>
      </c>
      <c r="R21" s="11">
        <v>25251616</v>
      </c>
      <c r="S21" s="11"/>
      <c r="T21" s="11"/>
      <c r="U21" s="11"/>
      <c r="V21" s="11"/>
      <c r="W21" s="11">
        <v>143006130</v>
      </c>
      <c r="X21" s="11">
        <v>222483470</v>
      </c>
      <c r="Y21" s="11">
        <v>-79477340</v>
      </c>
      <c r="Z21" s="2">
        <v>-35.72</v>
      </c>
      <c r="AA21" s="15">
        <v>296644626</v>
      </c>
    </row>
    <row r="22" spans="1:27" ht="12.75">
      <c r="A22" s="49" t="s">
        <v>33</v>
      </c>
      <c r="B22" s="50"/>
      <c r="C22" s="9"/>
      <c r="D22" s="10"/>
      <c r="E22" s="11">
        <v>15496705</v>
      </c>
      <c r="F22" s="11"/>
      <c r="G22" s="11"/>
      <c r="H22" s="11">
        <v>1787868</v>
      </c>
      <c r="I22" s="11">
        <v>5431903</v>
      </c>
      <c r="J22" s="11">
        <v>7219771</v>
      </c>
      <c r="K22" s="11">
        <v>1614279</v>
      </c>
      <c r="L22" s="11">
        <v>2466513</v>
      </c>
      <c r="M22" s="11">
        <v>16887773</v>
      </c>
      <c r="N22" s="11">
        <v>20968565</v>
      </c>
      <c r="O22" s="11"/>
      <c r="P22" s="11">
        <v>430650</v>
      </c>
      <c r="Q22" s="11">
        <v>2339767</v>
      </c>
      <c r="R22" s="11">
        <v>2770417</v>
      </c>
      <c r="S22" s="11"/>
      <c r="T22" s="11"/>
      <c r="U22" s="11"/>
      <c r="V22" s="11"/>
      <c r="W22" s="11">
        <v>30958753</v>
      </c>
      <c r="X22" s="11"/>
      <c r="Y22" s="11">
        <v>30958753</v>
      </c>
      <c r="Z22" s="2"/>
      <c r="AA22" s="15"/>
    </row>
    <row r="23" spans="1:27" ht="12.75">
      <c r="A23" s="49" t="s">
        <v>34</v>
      </c>
      <c r="B23" s="50"/>
      <c r="C23" s="9"/>
      <c r="D23" s="10"/>
      <c r="E23" s="11">
        <v>146089420</v>
      </c>
      <c r="F23" s="11">
        <v>273151472</v>
      </c>
      <c r="G23" s="11"/>
      <c r="H23" s="11">
        <v>1928945</v>
      </c>
      <c r="I23" s="11">
        <v>14163692</v>
      </c>
      <c r="J23" s="11">
        <v>16092637</v>
      </c>
      <c r="K23" s="11">
        <v>5715535</v>
      </c>
      <c r="L23" s="11">
        <v>11995496</v>
      </c>
      <c r="M23" s="11">
        <v>41773810</v>
      </c>
      <c r="N23" s="11">
        <v>59484841</v>
      </c>
      <c r="O23" s="11">
        <v>131398</v>
      </c>
      <c r="P23" s="11">
        <v>29944226</v>
      </c>
      <c r="Q23" s="11">
        <v>15709575</v>
      </c>
      <c r="R23" s="11">
        <v>45785199</v>
      </c>
      <c r="S23" s="11"/>
      <c r="T23" s="11"/>
      <c r="U23" s="11"/>
      <c r="V23" s="11"/>
      <c r="W23" s="11">
        <v>121362677</v>
      </c>
      <c r="X23" s="11">
        <v>204863604</v>
      </c>
      <c r="Y23" s="11">
        <v>-83500927</v>
      </c>
      <c r="Z23" s="2">
        <v>-40.76</v>
      </c>
      <c r="AA23" s="15">
        <v>273151472</v>
      </c>
    </row>
    <row r="24" spans="1:27" ht="12.75">
      <c r="A24" s="49" t="s">
        <v>35</v>
      </c>
      <c r="B24" s="50"/>
      <c r="C24" s="9"/>
      <c r="D24" s="10"/>
      <c r="E24" s="11">
        <v>15245825</v>
      </c>
      <c r="F24" s="11">
        <v>39390096</v>
      </c>
      <c r="G24" s="11"/>
      <c r="H24" s="11"/>
      <c r="I24" s="11"/>
      <c r="J24" s="11"/>
      <c r="K24" s="11">
        <v>723257</v>
      </c>
      <c r="L24" s="11"/>
      <c r="M24" s="11">
        <v>3351207</v>
      </c>
      <c r="N24" s="11">
        <v>4074464</v>
      </c>
      <c r="O24" s="11"/>
      <c r="P24" s="11">
        <v>439480</v>
      </c>
      <c r="Q24" s="11">
        <v>1329726</v>
      </c>
      <c r="R24" s="11">
        <v>1769206</v>
      </c>
      <c r="S24" s="11"/>
      <c r="T24" s="11"/>
      <c r="U24" s="11"/>
      <c r="V24" s="11"/>
      <c r="W24" s="11">
        <v>5843670</v>
      </c>
      <c r="X24" s="11">
        <v>29542572</v>
      </c>
      <c r="Y24" s="11">
        <v>-23698902</v>
      </c>
      <c r="Z24" s="2">
        <v>-80.22</v>
      </c>
      <c r="AA24" s="15">
        <v>39390096</v>
      </c>
    </row>
    <row r="25" spans="1:27" ht="12.75">
      <c r="A25" s="49" t="s">
        <v>36</v>
      </c>
      <c r="B25" s="50"/>
      <c r="C25" s="9"/>
      <c r="D25" s="10"/>
      <c r="E25" s="11"/>
      <c r="F25" s="11">
        <v>7650000</v>
      </c>
      <c r="G25" s="11"/>
      <c r="H25" s="11"/>
      <c r="I25" s="11"/>
      <c r="J25" s="11"/>
      <c r="K25" s="11"/>
      <c r="L25" s="11"/>
      <c r="M25" s="11">
        <v>350000</v>
      </c>
      <c r="N25" s="11">
        <v>350000</v>
      </c>
      <c r="O25" s="11"/>
      <c r="P25" s="11"/>
      <c r="Q25" s="11"/>
      <c r="R25" s="11"/>
      <c r="S25" s="11"/>
      <c r="T25" s="11"/>
      <c r="U25" s="11"/>
      <c r="V25" s="11"/>
      <c r="W25" s="11">
        <v>350000</v>
      </c>
      <c r="X25" s="11">
        <v>5737500</v>
      </c>
      <c r="Y25" s="11">
        <v>-5387500</v>
      </c>
      <c r="Z25" s="2">
        <v>-93.9</v>
      </c>
      <c r="AA25" s="15">
        <v>7650000</v>
      </c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420991491</v>
      </c>
      <c r="F26" s="54">
        <f t="shared" si="3"/>
        <v>616836194</v>
      </c>
      <c r="G26" s="54">
        <f t="shared" si="3"/>
        <v>0</v>
      </c>
      <c r="H26" s="54">
        <f t="shared" si="3"/>
        <v>3981307</v>
      </c>
      <c r="I26" s="54">
        <f t="shared" si="3"/>
        <v>49784575</v>
      </c>
      <c r="J26" s="54">
        <f t="shared" si="3"/>
        <v>53765882</v>
      </c>
      <c r="K26" s="54">
        <f t="shared" si="3"/>
        <v>22129748</v>
      </c>
      <c r="L26" s="54">
        <f t="shared" si="3"/>
        <v>39442627</v>
      </c>
      <c r="M26" s="54">
        <f t="shared" si="3"/>
        <v>110606535</v>
      </c>
      <c r="N26" s="54">
        <f t="shared" si="3"/>
        <v>172178910</v>
      </c>
      <c r="O26" s="54">
        <f t="shared" si="3"/>
        <v>3788464</v>
      </c>
      <c r="P26" s="54">
        <f t="shared" si="3"/>
        <v>31376813</v>
      </c>
      <c r="Q26" s="54">
        <f t="shared" si="3"/>
        <v>40411161</v>
      </c>
      <c r="R26" s="54">
        <f t="shared" si="3"/>
        <v>75576438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301521230</v>
      </c>
      <c r="X26" s="54">
        <f t="shared" si="3"/>
        <v>462627146</v>
      </c>
      <c r="Y26" s="54">
        <f t="shared" si="3"/>
        <v>-161105916</v>
      </c>
      <c r="Z26" s="55">
        <f>+IF(X26&lt;&gt;0,+(Y26/X26)*100,0)</f>
        <v>-34.82413805436311</v>
      </c>
      <c r="AA26" s="56">
        <f>SUM(AA21:AA25)</f>
        <v>616836194</v>
      </c>
    </row>
    <row r="27" spans="1:27" ht="12.75">
      <c r="A27" s="57" t="s">
        <v>38</v>
      </c>
      <c r="B27" s="67"/>
      <c r="C27" s="9"/>
      <c r="D27" s="10"/>
      <c r="E27" s="11">
        <v>17875903</v>
      </c>
      <c r="F27" s="11">
        <v>18010781</v>
      </c>
      <c r="G27" s="11"/>
      <c r="H27" s="11"/>
      <c r="I27" s="11">
        <v>3957673</v>
      </c>
      <c r="J27" s="11">
        <v>3957673</v>
      </c>
      <c r="K27" s="11">
        <v>1088512</v>
      </c>
      <c r="L27" s="11">
        <v>1091925</v>
      </c>
      <c r="M27" s="11">
        <v>1801517</v>
      </c>
      <c r="N27" s="11">
        <v>3981954</v>
      </c>
      <c r="O27" s="11"/>
      <c r="P27" s="11">
        <v>339883</v>
      </c>
      <c r="Q27" s="11">
        <v>3505928</v>
      </c>
      <c r="R27" s="11">
        <v>3845811</v>
      </c>
      <c r="S27" s="11"/>
      <c r="T27" s="11"/>
      <c r="U27" s="11"/>
      <c r="V27" s="11"/>
      <c r="W27" s="11">
        <v>11785438</v>
      </c>
      <c r="X27" s="11">
        <v>13508086</v>
      </c>
      <c r="Y27" s="11">
        <v>-1722648</v>
      </c>
      <c r="Z27" s="2">
        <v>-12.75</v>
      </c>
      <c r="AA27" s="15">
        <v>18010781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>
        <v>5900000</v>
      </c>
      <c r="F30" s="11">
        <v>38154858</v>
      </c>
      <c r="G30" s="11"/>
      <c r="H30" s="11"/>
      <c r="I30" s="11">
        <v>3356107</v>
      </c>
      <c r="J30" s="11">
        <v>3356107</v>
      </c>
      <c r="K30" s="11">
        <v>607216</v>
      </c>
      <c r="L30" s="11">
        <v>1016234</v>
      </c>
      <c r="M30" s="11">
        <v>3204148</v>
      </c>
      <c r="N30" s="11">
        <v>4827598</v>
      </c>
      <c r="O30" s="11">
        <v>1363717</v>
      </c>
      <c r="P30" s="11">
        <v>28850</v>
      </c>
      <c r="Q30" s="11">
        <v>614578</v>
      </c>
      <c r="R30" s="11">
        <v>2007145</v>
      </c>
      <c r="S30" s="11"/>
      <c r="T30" s="11"/>
      <c r="U30" s="11"/>
      <c r="V30" s="11"/>
      <c r="W30" s="11">
        <v>10190850</v>
      </c>
      <c r="X30" s="11">
        <v>28616144</v>
      </c>
      <c r="Y30" s="11">
        <v>-18425294</v>
      </c>
      <c r="Z30" s="2">
        <v>-64.39</v>
      </c>
      <c r="AA30" s="15">
        <v>38154858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>
        <v>238176</v>
      </c>
      <c r="N33" s="18">
        <v>238176</v>
      </c>
      <c r="O33" s="18">
        <v>9953</v>
      </c>
      <c r="P33" s="18"/>
      <c r="Q33" s="18"/>
      <c r="R33" s="18">
        <v>9953</v>
      </c>
      <c r="S33" s="18"/>
      <c r="T33" s="18"/>
      <c r="U33" s="18"/>
      <c r="V33" s="18"/>
      <c r="W33" s="18">
        <v>248129</v>
      </c>
      <c r="X33" s="18"/>
      <c r="Y33" s="18">
        <v>248129</v>
      </c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429081131</v>
      </c>
      <c r="F36" s="11">
        <f t="shared" si="4"/>
        <v>296644626</v>
      </c>
      <c r="G36" s="11">
        <f t="shared" si="4"/>
        <v>0</v>
      </c>
      <c r="H36" s="11">
        <f t="shared" si="4"/>
        <v>1636633</v>
      </c>
      <c r="I36" s="11">
        <f t="shared" si="4"/>
        <v>33605296</v>
      </c>
      <c r="J36" s="11">
        <f t="shared" si="4"/>
        <v>35241929</v>
      </c>
      <c r="K36" s="11">
        <f t="shared" si="4"/>
        <v>19791674</v>
      </c>
      <c r="L36" s="11">
        <f t="shared" si="4"/>
        <v>25990962</v>
      </c>
      <c r="M36" s="11">
        <f t="shared" si="4"/>
        <v>58281566</v>
      </c>
      <c r="N36" s="11">
        <f t="shared" si="4"/>
        <v>104064202</v>
      </c>
      <c r="O36" s="11">
        <f t="shared" si="4"/>
        <v>3657066</v>
      </c>
      <c r="P36" s="11">
        <f t="shared" si="4"/>
        <v>562457</v>
      </c>
      <c r="Q36" s="11">
        <f t="shared" si="4"/>
        <v>21655341</v>
      </c>
      <c r="R36" s="11">
        <f t="shared" si="4"/>
        <v>25874864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165180995</v>
      </c>
      <c r="X36" s="11">
        <f t="shared" si="4"/>
        <v>222483470</v>
      </c>
      <c r="Y36" s="11">
        <f t="shared" si="4"/>
        <v>-57302475</v>
      </c>
      <c r="Z36" s="2">
        <f aca="true" t="shared" si="5" ref="Z36:Z49">+IF(X36&lt;&gt;0,+(Y36/X36)*100,0)</f>
        <v>-25.75583480426658</v>
      </c>
      <c r="AA36" s="15">
        <f>AA6+AA21</f>
        <v>296644626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32491058</v>
      </c>
      <c r="F37" s="11">
        <f t="shared" si="4"/>
        <v>47723990</v>
      </c>
      <c r="G37" s="11">
        <f t="shared" si="4"/>
        <v>0</v>
      </c>
      <c r="H37" s="11">
        <f t="shared" si="4"/>
        <v>1787868</v>
      </c>
      <c r="I37" s="11">
        <f t="shared" si="4"/>
        <v>5431903</v>
      </c>
      <c r="J37" s="11">
        <f t="shared" si="4"/>
        <v>7219771</v>
      </c>
      <c r="K37" s="11">
        <f t="shared" si="4"/>
        <v>1614279</v>
      </c>
      <c r="L37" s="11">
        <f t="shared" si="4"/>
        <v>2466513</v>
      </c>
      <c r="M37" s="11">
        <f t="shared" si="4"/>
        <v>16887773</v>
      </c>
      <c r="N37" s="11">
        <f t="shared" si="4"/>
        <v>20968565</v>
      </c>
      <c r="O37" s="11">
        <f t="shared" si="4"/>
        <v>0</v>
      </c>
      <c r="P37" s="11">
        <f t="shared" si="4"/>
        <v>430650</v>
      </c>
      <c r="Q37" s="11">
        <f t="shared" si="4"/>
        <v>2389767</v>
      </c>
      <c r="R37" s="11">
        <f t="shared" si="4"/>
        <v>2820417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31008753</v>
      </c>
      <c r="X37" s="11">
        <f t="shared" si="4"/>
        <v>35792993</v>
      </c>
      <c r="Y37" s="11">
        <f t="shared" si="4"/>
        <v>-4784240</v>
      </c>
      <c r="Z37" s="2">
        <f t="shared" si="5"/>
        <v>-13.366415041066837</v>
      </c>
      <c r="AA37" s="15">
        <f>AA7+AA22</f>
        <v>47723990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157636672</v>
      </c>
      <c r="F38" s="11">
        <f t="shared" si="4"/>
        <v>273151472</v>
      </c>
      <c r="G38" s="11">
        <f t="shared" si="4"/>
        <v>0</v>
      </c>
      <c r="H38" s="11">
        <f t="shared" si="4"/>
        <v>4584336</v>
      </c>
      <c r="I38" s="11">
        <f t="shared" si="4"/>
        <v>14163692</v>
      </c>
      <c r="J38" s="11">
        <f t="shared" si="4"/>
        <v>18748028</v>
      </c>
      <c r="K38" s="11">
        <f t="shared" si="4"/>
        <v>5715535</v>
      </c>
      <c r="L38" s="11">
        <f t="shared" si="4"/>
        <v>11995496</v>
      </c>
      <c r="M38" s="11">
        <f t="shared" si="4"/>
        <v>41773810</v>
      </c>
      <c r="N38" s="11">
        <f t="shared" si="4"/>
        <v>59484841</v>
      </c>
      <c r="O38" s="11">
        <f t="shared" si="4"/>
        <v>131398</v>
      </c>
      <c r="P38" s="11">
        <f t="shared" si="4"/>
        <v>29944226</v>
      </c>
      <c r="Q38" s="11">
        <f t="shared" si="4"/>
        <v>15709575</v>
      </c>
      <c r="R38" s="11">
        <f t="shared" si="4"/>
        <v>45785199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124018068</v>
      </c>
      <c r="X38" s="11">
        <f t="shared" si="4"/>
        <v>204863604</v>
      </c>
      <c r="Y38" s="11">
        <f t="shared" si="4"/>
        <v>-80845536</v>
      </c>
      <c r="Z38" s="2">
        <f t="shared" si="5"/>
        <v>-39.46310346077871</v>
      </c>
      <c r="AA38" s="15">
        <f>AA8+AA23</f>
        <v>273151472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41874736</v>
      </c>
      <c r="F39" s="11">
        <f t="shared" si="4"/>
        <v>39390096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723257</v>
      </c>
      <c r="L39" s="11">
        <f t="shared" si="4"/>
        <v>0</v>
      </c>
      <c r="M39" s="11">
        <f t="shared" si="4"/>
        <v>3351207</v>
      </c>
      <c r="N39" s="11">
        <f t="shared" si="4"/>
        <v>4074464</v>
      </c>
      <c r="O39" s="11">
        <f t="shared" si="4"/>
        <v>0</v>
      </c>
      <c r="P39" s="11">
        <f t="shared" si="4"/>
        <v>439480</v>
      </c>
      <c r="Q39" s="11">
        <f t="shared" si="4"/>
        <v>1329726</v>
      </c>
      <c r="R39" s="11">
        <f t="shared" si="4"/>
        <v>1769206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5843670</v>
      </c>
      <c r="X39" s="11">
        <f t="shared" si="4"/>
        <v>29542572</v>
      </c>
      <c r="Y39" s="11">
        <f t="shared" si="4"/>
        <v>-23698902</v>
      </c>
      <c r="Z39" s="2">
        <f t="shared" si="5"/>
        <v>-80.21949476843113</v>
      </c>
      <c r="AA39" s="15">
        <f>AA9+AA24</f>
        <v>39390096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1650000</v>
      </c>
      <c r="F40" s="11">
        <f t="shared" si="4"/>
        <v>22484802</v>
      </c>
      <c r="G40" s="11">
        <f t="shared" si="4"/>
        <v>0</v>
      </c>
      <c r="H40" s="11">
        <f t="shared" si="4"/>
        <v>1106477</v>
      </c>
      <c r="I40" s="11">
        <f t="shared" si="4"/>
        <v>0</v>
      </c>
      <c r="J40" s="11">
        <f t="shared" si="4"/>
        <v>1106477</v>
      </c>
      <c r="K40" s="11">
        <f t="shared" si="4"/>
        <v>0</v>
      </c>
      <c r="L40" s="11">
        <f t="shared" si="4"/>
        <v>0</v>
      </c>
      <c r="M40" s="11">
        <f t="shared" si="4"/>
        <v>350000</v>
      </c>
      <c r="N40" s="11">
        <f t="shared" si="4"/>
        <v>350000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1456477</v>
      </c>
      <c r="X40" s="11">
        <f t="shared" si="4"/>
        <v>16863602</v>
      </c>
      <c r="Y40" s="11">
        <f t="shared" si="4"/>
        <v>-15407125</v>
      </c>
      <c r="Z40" s="2">
        <f t="shared" si="5"/>
        <v>-91.36319156488632</v>
      </c>
      <c r="AA40" s="15">
        <f>AA10+AA25</f>
        <v>22484802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662733597</v>
      </c>
      <c r="F41" s="54">
        <f t="shared" si="6"/>
        <v>679394986</v>
      </c>
      <c r="G41" s="54">
        <f t="shared" si="6"/>
        <v>0</v>
      </c>
      <c r="H41" s="54">
        <f t="shared" si="6"/>
        <v>9115314</v>
      </c>
      <c r="I41" s="54">
        <f t="shared" si="6"/>
        <v>53200891</v>
      </c>
      <c r="J41" s="54">
        <f t="shared" si="6"/>
        <v>62316205</v>
      </c>
      <c r="K41" s="54">
        <f t="shared" si="6"/>
        <v>27844745</v>
      </c>
      <c r="L41" s="54">
        <f t="shared" si="6"/>
        <v>40452971</v>
      </c>
      <c r="M41" s="54">
        <f t="shared" si="6"/>
        <v>120644356</v>
      </c>
      <c r="N41" s="54">
        <f t="shared" si="6"/>
        <v>188942072</v>
      </c>
      <c r="O41" s="54">
        <f t="shared" si="6"/>
        <v>3788464</v>
      </c>
      <c r="P41" s="54">
        <f t="shared" si="6"/>
        <v>31376813</v>
      </c>
      <c r="Q41" s="54">
        <f t="shared" si="6"/>
        <v>41084409</v>
      </c>
      <c r="R41" s="54">
        <f t="shared" si="6"/>
        <v>76249686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327507963</v>
      </c>
      <c r="X41" s="54">
        <f t="shared" si="6"/>
        <v>509546241</v>
      </c>
      <c r="Y41" s="54">
        <f t="shared" si="6"/>
        <v>-182038278</v>
      </c>
      <c r="Z41" s="55">
        <f t="shared" si="5"/>
        <v>-35.72556587656193</v>
      </c>
      <c r="AA41" s="56">
        <f>SUM(AA36:AA40)</f>
        <v>679394986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33969629</v>
      </c>
      <c r="F42" s="70">
        <f t="shared" si="7"/>
        <v>23614027</v>
      </c>
      <c r="G42" s="70">
        <f t="shared" si="7"/>
        <v>0</v>
      </c>
      <c r="H42" s="70">
        <f t="shared" si="7"/>
        <v>1365579</v>
      </c>
      <c r="I42" s="70">
        <f t="shared" si="7"/>
        <v>3957673</v>
      </c>
      <c r="J42" s="70">
        <f t="shared" si="7"/>
        <v>5323252</v>
      </c>
      <c r="K42" s="70">
        <f t="shared" si="7"/>
        <v>1088512</v>
      </c>
      <c r="L42" s="70">
        <f t="shared" si="7"/>
        <v>1091925</v>
      </c>
      <c r="M42" s="70">
        <f t="shared" si="7"/>
        <v>1801517</v>
      </c>
      <c r="N42" s="70">
        <f t="shared" si="7"/>
        <v>3981954</v>
      </c>
      <c r="O42" s="70">
        <f t="shared" si="7"/>
        <v>0</v>
      </c>
      <c r="P42" s="70">
        <f t="shared" si="7"/>
        <v>339883</v>
      </c>
      <c r="Q42" s="70">
        <f t="shared" si="7"/>
        <v>3505928</v>
      </c>
      <c r="R42" s="70">
        <f t="shared" si="7"/>
        <v>3845811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13151017</v>
      </c>
      <c r="X42" s="70">
        <f t="shared" si="7"/>
        <v>17710521</v>
      </c>
      <c r="Y42" s="70">
        <f t="shared" si="7"/>
        <v>-4559504</v>
      </c>
      <c r="Z42" s="72">
        <f t="shared" si="5"/>
        <v>-25.74460683567694</v>
      </c>
      <c r="AA42" s="71">
        <f aca="true" t="shared" si="8" ref="AA42:AA48">AA12+AA27</f>
        <v>23614027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55016152</v>
      </c>
      <c r="F45" s="70">
        <f t="shared" si="7"/>
        <v>38414858</v>
      </c>
      <c r="G45" s="70">
        <f t="shared" si="7"/>
        <v>0</v>
      </c>
      <c r="H45" s="70">
        <f t="shared" si="7"/>
        <v>2592007</v>
      </c>
      <c r="I45" s="70">
        <f t="shared" si="7"/>
        <v>5046148</v>
      </c>
      <c r="J45" s="70">
        <f t="shared" si="7"/>
        <v>7638155</v>
      </c>
      <c r="K45" s="70">
        <f t="shared" si="7"/>
        <v>2859166</v>
      </c>
      <c r="L45" s="70">
        <f t="shared" si="7"/>
        <v>5289916</v>
      </c>
      <c r="M45" s="70">
        <f t="shared" si="7"/>
        <v>7371492</v>
      </c>
      <c r="N45" s="70">
        <f t="shared" si="7"/>
        <v>15520574</v>
      </c>
      <c r="O45" s="70">
        <f t="shared" si="7"/>
        <v>1609166</v>
      </c>
      <c r="P45" s="70">
        <f t="shared" si="7"/>
        <v>527581</v>
      </c>
      <c r="Q45" s="70">
        <f t="shared" si="7"/>
        <v>2187291</v>
      </c>
      <c r="R45" s="70">
        <f t="shared" si="7"/>
        <v>4324038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27482767</v>
      </c>
      <c r="X45" s="70">
        <f t="shared" si="7"/>
        <v>28811144</v>
      </c>
      <c r="Y45" s="70">
        <f t="shared" si="7"/>
        <v>-1328377</v>
      </c>
      <c r="Z45" s="72">
        <f t="shared" si="5"/>
        <v>-4.610636078872814</v>
      </c>
      <c r="AA45" s="71">
        <f t="shared" si="8"/>
        <v>38414858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268048</v>
      </c>
      <c r="J48" s="70">
        <f t="shared" si="7"/>
        <v>268048</v>
      </c>
      <c r="K48" s="70">
        <f t="shared" si="7"/>
        <v>0</v>
      </c>
      <c r="L48" s="70">
        <f t="shared" si="7"/>
        <v>0</v>
      </c>
      <c r="M48" s="70">
        <f t="shared" si="7"/>
        <v>6058331</v>
      </c>
      <c r="N48" s="70">
        <f t="shared" si="7"/>
        <v>6058331</v>
      </c>
      <c r="O48" s="70">
        <f t="shared" si="7"/>
        <v>9953</v>
      </c>
      <c r="P48" s="70">
        <f t="shared" si="7"/>
        <v>0</v>
      </c>
      <c r="Q48" s="70">
        <f t="shared" si="7"/>
        <v>0</v>
      </c>
      <c r="R48" s="70">
        <f t="shared" si="7"/>
        <v>9953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6336332</v>
      </c>
      <c r="X48" s="70">
        <f t="shared" si="7"/>
        <v>0</v>
      </c>
      <c r="Y48" s="70">
        <f t="shared" si="7"/>
        <v>6336332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751719378</v>
      </c>
      <c r="F49" s="82">
        <f t="shared" si="9"/>
        <v>741423871</v>
      </c>
      <c r="G49" s="82">
        <f t="shared" si="9"/>
        <v>0</v>
      </c>
      <c r="H49" s="82">
        <f t="shared" si="9"/>
        <v>13072900</v>
      </c>
      <c r="I49" s="82">
        <f t="shared" si="9"/>
        <v>62472760</v>
      </c>
      <c r="J49" s="82">
        <f t="shared" si="9"/>
        <v>75545660</v>
      </c>
      <c r="K49" s="82">
        <f t="shared" si="9"/>
        <v>31792423</v>
      </c>
      <c r="L49" s="82">
        <f t="shared" si="9"/>
        <v>46834812</v>
      </c>
      <c r="M49" s="82">
        <f t="shared" si="9"/>
        <v>135875696</v>
      </c>
      <c r="N49" s="82">
        <f t="shared" si="9"/>
        <v>214502931</v>
      </c>
      <c r="O49" s="82">
        <f t="shared" si="9"/>
        <v>5407583</v>
      </c>
      <c r="P49" s="82">
        <f t="shared" si="9"/>
        <v>32244277</v>
      </c>
      <c r="Q49" s="82">
        <f t="shared" si="9"/>
        <v>46777628</v>
      </c>
      <c r="R49" s="82">
        <f t="shared" si="9"/>
        <v>84429488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374478079</v>
      </c>
      <c r="X49" s="82">
        <f t="shared" si="9"/>
        <v>556067906</v>
      </c>
      <c r="Y49" s="82">
        <f t="shared" si="9"/>
        <v>-181589827</v>
      </c>
      <c r="Z49" s="83">
        <f t="shared" si="5"/>
        <v>-32.65605244263099</v>
      </c>
      <c r="AA49" s="84">
        <f>SUM(AA41:AA48)</f>
        <v>741423871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230908010</v>
      </c>
      <c r="F51" s="70">
        <f t="shared" si="10"/>
        <v>0</v>
      </c>
      <c r="G51" s="70">
        <f t="shared" si="10"/>
        <v>0</v>
      </c>
      <c r="H51" s="70">
        <f t="shared" si="10"/>
        <v>64823</v>
      </c>
      <c r="I51" s="70">
        <f t="shared" si="10"/>
        <v>0</v>
      </c>
      <c r="J51" s="70">
        <f t="shared" si="10"/>
        <v>64823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64823</v>
      </c>
      <c r="X51" s="70">
        <f t="shared" si="10"/>
        <v>0</v>
      </c>
      <c r="Y51" s="70">
        <f t="shared" si="10"/>
        <v>64823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75423023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55729629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25994920</v>
      </c>
      <c r="F54" s="11"/>
      <c r="G54" s="11"/>
      <c r="H54" s="11">
        <v>64823</v>
      </c>
      <c r="I54" s="11"/>
      <c r="J54" s="11">
        <v>64823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64823</v>
      </c>
      <c r="X54" s="11"/>
      <c r="Y54" s="11">
        <v>64823</v>
      </c>
      <c r="Z54" s="2"/>
      <c r="AA54" s="15"/>
    </row>
    <row r="55" spans="1:27" ht="12.75">
      <c r="A55" s="87" t="s">
        <v>35</v>
      </c>
      <c r="B55" s="50"/>
      <c r="C55" s="9"/>
      <c r="D55" s="10"/>
      <c r="E55" s="11">
        <v>5613860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2211403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164972835</v>
      </c>
      <c r="F57" s="54">
        <f t="shared" si="11"/>
        <v>0</v>
      </c>
      <c r="G57" s="54">
        <f t="shared" si="11"/>
        <v>0</v>
      </c>
      <c r="H57" s="54">
        <f t="shared" si="11"/>
        <v>64823</v>
      </c>
      <c r="I57" s="54">
        <f t="shared" si="11"/>
        <v>0</v>
      </c>
      <c r="J57" s="54">
        <f t="shared" si="11"/>
        <v>64823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64823</v>
      </c>
      <c r="X57" s="54">
        <f t="shared" si="11"/>
        <v>0</v>
      </c>
      <c r="Y57" s="54">
        <f t="shared" si="11"/>
        <v>64823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21377220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44557955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>
        <v>230099636</v>
      </c>
      <c r="E68" s="11">
        <v>230908009</v>
      </c>
      <c r="F68" s="11">
        <v>230099636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172574727</v>
      </c>
      <c r="Y68" s="11">
        <v>-172574727</v>
      </c>
      <c r="Z68" s="2">
        <v>-100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230099636</v>
      </c>
      <c r="E69" s="82">
        <f t="shared" si="12"/>
        <v>230908009</v>
      </c>
      <c r="F69" s="82">
        <f t="shared" si="12"/>
        <v>230099636</v>
      </c>
      <c r="G69" s="82">
        <f t="shared" si="12"/>
        <v>0</v>
      </c>
      <c r="H69" s="82">
        <f t="shared" si="12"/>
        <v>0</v>
      </c>
      <c r="I69" s="82">
        <f t="shared" si="12"/>
        <v>0</v>
      </c>
      <c r="J69" s="82">
        <f t="shared" si="12"/>
        <v>0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0</v>
      </c>
      <c r="X69" s="82">
        <f t="shared" si="12"/>
        <v>172574727</v>
      </c>
      <c r="Y69" s="82">
        <f t="shared" si="12"/>
        <v>-172574727</v>
      </c>
      <c r="Z69" s="83">
        <f>+IF(X69&lt;&gt;0,+(Y69/X69)*100,0)</f>
        <v>-100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44418644</v>
      </c>
      <c r="D5" s="45">
        <f t="shared" si="0"/>
        <v>0</v>
      </c>
      <c r="E5" s="46">
        <f t="shared" si="0"/>
        <v>76563810</v>
      </c>
      <c r="F5" s="46">
        <f t="shared" si="0"/>
        <v>76563810</v>
      </c>
      <c r="G5" s="46">
        <f t="shared" si="0"/>
        <v>0</v>
      </c>
      <c r="H5" s="46">
        <f t="shared" si="0"/>
        <v>1041756</v>
      </c>
      <c r="I5" s="46">
        <f t="shared" si="0"/>
        <v>3638441</v>
      </c>
      <c r="J5" s="46">
        <f t="shared" si="0"/>
        <v>4680197</v>
      </c>
      <c r="K5" s="46">
        <f t="shared" si="0"/>
        <v>825715</v>
      </c>
      <c r="L5" s="46">
        <f t="shared" si="0"/>
        <v>51930</v>
      </c>
      <c r="M5" s="46">
        <f t="shared" si="0"/>
        <v>5672928</v>
      </c>
      <c r="N5" s="46">
        <f t="shared" si="0"/>
        <v>6550573</v>
      </c>
      <c r="O5" s="46">
        <f t="shared" si="0"/>
        <v>0</v>
      </c>
      <c r="P5" s="46">
        <f t="shared" si="0"/>
        <v>4418201</v>
      </c>
      <c r="Q5" s="46">
        <f t="shared" si="0"/>
        <v>15943243</v>
      </c>
      <c r="R5" s="46">
        <f t="shared" si="0"/>
        <v>20361444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31592214</v>
      </c>
      <c r="X5" s="46">
        <f t="shared" si="0"/>
        <v>57422858</v>
      </c>
      <c r="Y5" s="46">
        <f t="shared" si="0"/>
        <v>-25830644</v>
      </c>
      <c r="Z5" s="47">
        <f>+IF(X5&lt;&gt;0,+(Y5/X5)*100,0)</f>
        <v>-44.9832086030967</v>
      </c>
      <c r="AA5" s="48">
        <f>SUM(AA11:AA18)</f>
        <v>76563810</v>
      </c>
    </row>
    <row r="6" spans="1:27" ht="12.75">
      <c r="A6" s="49" t="s">
        <v>32</v>
      </c>
      <c r="B6" s="50"/>
      <c r="C6" s="9">
        <v>4128290</v>
      </c>
      <c r="D6" s="10"/>
      <c r="E6" s="11"/>
      <c r="F6" s="11"/>
      <c r="G6" s="11"/>
      <c r="H6" s="11"/>
      <c r="I6" s="11">
        <v>597045</v>
      </c>
      <c r="J6" s="11">
        <v>597045</v>
      </c>
      <c r="K6" s="11"/>
      <c r="L6" s="11">
        <v>51930</v>
      </c>
      <c r="M6" s="11">
        <v>2664008</v>
      </c>
      <c r="N6" s="11">
        <v>2715938</v>
      </c>
      <c r="O6" s="11"/>
      <c r="P6" s="11">
        <v>1721920</v>
      </c>
      <c r="Q6" s="11">
        <v>4414960</v>
      </c>
      <c r="R6" s="11">
        <v>6136880</v>
      </c>
      <c r="S6" s="11"/>
      <c r="T6" s="11"/>
      <c r="U6" s="11"/>
      <c r="V6" s="11"/>
      <c r="W6" s="11">
        <v>9449863</v>
      </c>
      <c r="X6" s="11"/>
      <c r="Y6" s="11">
        <v>9449863</v>
      </c>
      <c r="Z6" s="2"/>
      <c r="AA6" s="15"/>
    </row>
    <row r="7" spans="1:27" ht="12.75">
      <c r="A7" s="49" t="s">
        <v>33</v>
      </c>
      <c r="B7" s="50"/>
      <c r="C7" s="9">
        <v>15322506</v>
      </c>
      <c r="D7" s="10"/>
      <c r="E7" s="11">
        <v>12000000</v>
      </c>
      <c r="F7" s="11">
        <v>12000000</v>
      </c>
      <c r="G7" s="11"/>
      <c r="H7" s="11"/>
      <c r="I7" s="11">
        <v>3023098</v>
      </c>
      <c r="J7" s="11">
        <v>3023098</v>
      </c>
      <c r="K7" s="11"/>
      <c r="L7" s="11"/>
      <c r="M7" s="11">
        <v>2720054</v>
      </c>
      <c r="N7" s="11">
        <v>2720054</v>
      </c>
      <c r="O7" s="11"/>
      <c r="P7" s="11"/>
      <c r="Q7" s="11">
        <v>6618061</v>
      </c>
      <c r="R7" s="11">
        <v>6618061</v>
      </c>
      <c r="S7" s="11"/>
      <c r="T7" s="11"/>
      <c r="U7" s="11"/>
      <c r="V7" s="11"/>
      <c r="W7" s="11">
        <v>12361213</v>
      </c>
      <c r="X7" s="11">
        <v>9000000</v>
      </c>
      <c r="Y7" s="11">
        <v>3361213</v>
      </c>
      <c r="Z7" s="2">
        <v>37.35</v>
      </c>
      <c r="AA7" s="15">
        <v>12000000</v>
      </c>
    </row>
    <row r="8" spans="1:27" ht="12.75">
      <c r="A8" s="49" t="s">
        <v>34</v>
      </c>
      <c r="B8" s="50"/>
      <c r="C8" s="9">
        <v>18100507</v>
      </c>
      <c r="D8" s="10"/>
      <c r="E8" s="11">
        <v>57563810</v>
      </c>
      <c r="F8" s="11">
        <v>57563810</v>
      </c>
      <c r="G8" s="11"/>
      <c r="H8" s="11"/>
      <c r="I8" s="11"/>
      <c r="J8" s="11"/>
      <c r="K8" s="11"/>
      <c r="L8" s="11"/>
      <c r="M8" s="11"/>
      <c r="N8" s="11"/>
      <c r="O8" s="11"/>
      <c r="P8" s="11">
        <v>1440563</v>
      </c>
      <c r="Q8" s="11">
        <v>1837022</v>
      </c>
      <c r="R8" s="11">
        <v>3277585</v>
      </c>
      <c r="S8" s="11"/>
      <c r="T8" s="11"/>
      <c r="U8" s="11"/>
      <c r="V8" s="11"/>
      <c r="W8" s="11">
        <v>3277585</v>
      </c>
      <c r="X8" s="11">
        <v>43172858</v>
      </c>
      <c r="Y8" s="11">
        <v>-39895273</v>
      </c>
      <c r="Z8" s="2">
        <v>-92.41</v>
      </c>
      <c r="AA8" s="15">
        <v>57563810</v>
      </c>
    </row>
    <row r="9" spans="1:27" ht="12.75">
      <c r="A9" s="49" t="s">
        <v>35</v>
      </c>
      <c r="B9" s="50"/>
      <c r="C9" s="9">
        <v>6024521</v>
      </c>
      <c r="D9" s="10"/>
      <c r="E9" s="11"/>
      <c r="F9" s="11"/>
      <c r="G9" s="11"/>
      <c r="H9" s="11"/>
      <c r="I9" s="11"/>
      <c r="J9" s="11"/>
      <c r="K9" s="11"/>
      <c r="L9" s="11"/>
      <c r="M9" s="11">
        <v>281752</v>
      </c>
      <c r="N9" s="11">
        <v>281752</v>
      </c>
      <c r="O9" s="11"/>
      <c r="P9" s="11">
        <v>876311</v>
      </c>
      <c r="Q9" s="11">
        <v>1409958</v>
      </c>
      <c r="R9" s="11">
        <v>2286269</v>
      </c>
      <c r="S9" s="11"/>
      <c r="T9" s="11"/>
      <c r="U9" s="11"/>
      <c r="V9" s="11"/>
      <c r="W9" s="11">
        <v>2568021</v>
      </c>
      <c r="X9" s="11"/>
      <c r="Y9" s="11">
        <v>2568021</v>
      </c>
      <c r="Z9" s="2"/>
      <c r="AA9" s="15"/>
    </row>
    <row r="10" spans="1:27" ht="12.75">
      <c r="A10" s="49" t="s">
        <v>36</v>
      </c>
      <c r="B10" s="50"/>
      <c r="C10" s="9">
        <v>-3489841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40085983</v>
      </c>
      <c r="D11" s="53">
        <f t="shared" si="1"/>
        <v>0</v>
      </c>
      <c r="E11" s="54">
        <f t="shared" si="1"/>
        <v>69563810</v>
      </c>
      <c r="F11" s="54">
        <f t="shared" si="1"/>
        <v>69563810</v>
      </c>
      <c r="G11" s="54">
        <f t="shared" si="1"/>
        <v>0</v>
      </c>
      <c r="H11" s="54">
        <f t="shared" si="1"/>
        <v>0</v>
      </c>
      <c r="I11" s="54">
        <f t="shared" si="1"/>
        <v>3620143</v>
      </c>
      <c r="J11" s="54">
        <f t="shared" si="1"/>
        <v>3620143</v>
      </c>
      <c r="K11" s="54">
        <f t="shared" si="1"/>
        <v>0</v>
      </c>
      <c r="L11" s="54">
        <f t="shared" si="1"/>
        <v>51930</v>
      </c>
      <c r="M11" s="54">
        <f t="shared" si="1"/>
        <v>5665814</v>
      </c>
      <c r="N11" s="54">
        <f t="shared" si="1"/>
        <v>5717744</v>
      </c>
      <c r="O11" s="54">
        <f t="shared" si="1"/>
        <v>0</v>
      </c>
      <c r="P11" s="54">
        <f t="shared" si="1"/>
        <v>4038794</v>
      </c>
      <c r="Q11" s="54">
        <f t="shared" si="1"/>
        <v>14280001</v>
      </c>
      <c r="R11" s="54">
        <f t="shared" si="1"/>
        <v>18318795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27656682</v>
      </c>
      <c r="X11" s="54">
        <f t="shared" si="1"/>
        <v>52172858</v>
      </c>
      <c r="Y11" s="54">
        <f t="shared" si="1"/>
        <v>-24516176</v>
      </c>
      <c r="Z11" s="55">
        <f>+IF(X11&lt;&gt;0,+(Y11/X11)*100,0)</f>
        <v>-46.99028755526485</v>
      </c>
      <c r="AA11" s="56">
        <f>SUM(AA6:AA10)</f>
        <v>69563810</v>
      </c>
    </row>
    <row r="12" spans="1:27" ht="12.75">
      <c r="A12" s="57" t="s">
        <v>38</v>
      </c>
      <c r="B12" s="38"/>
      <c r="C12" s="9">
        <v>4332661</v>
      </c>
      <c r="D12" s="10"/>
      <c r="E12" s="11"/>
      <c r="F12" s="11"/>
      <c r="G12" s="11"/>
      <c r="H12" s="11">
        <v>868779</v>
      </c>
      <c r="I12" s="11"/>
      <c r="J12" s="11">
        <v>868779</v>
      </c>
      <c r="K12" s="11">
        <v>803715</v>
      </c>
      <c r="L12" s="11"/>
      <c r="M12" s="11"/>
      <c r="N12" s="11">
        <v>803715</v>
      </c>
      <c r="O12" s="11"/>
      <c r="P12" s="11">
        <v>379407</v>
      </c>
      <c r="Q12" s="11">
        <v>1663242</v>
      </c>
      <c r="R12" s="11">
        <v>2042649</v>
      </c>
      <c r="S12" s="11"/>
      <c r="T12" s="11"/>
      <c r="U12" s="11"/>
      <c r="V12" s="11"/>
      <c r="W12" s="11">
        <v>3715143</v>
      </c>
      <c r="X12" s="11"/>
      <c r="Y12" s="11">
        <v>3715143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7000000</v>
      </c>
      <c r="F15" s="11">
        <v>7000000</v>
      </c>
      <c r="G15" s="11"/>
      <c r="H15" s="11">
        <v>172977</v>
      </c>
      <c r="I15" s="11">
        <v>18298</v>
      </c>
      <c r="J15" s="11">
        <v>191275</v>
      </c>
      <c r="K15" s="11">
        <v>22000</v>
      </c>
      <c r="L15" s="11"/>
      <c r="M15" s="11">
        <v>7114</v>
      </c>
      <c r="N15" s="11">
        <v>29114</v>
      </c>
      <c r="O15" s="11"/>
      <c r="P15" s="11"/>
      <c r="Q15" s="11"/>
      <c r="R15" s="11"/>
      <c r="S15" s="11"/>
      <c r="T15" s="11"/>
      <c r="U15" s="11"/>
      <c r="V15" s="11"/>
      <c r="W15" s="11">
        <v>220389</v>
      </c>
      <c r="X15" s="11">
        <v>5250000</v>
      </c>
      <c r="Y15" s="11">
        <v>-5029611</v>
      </c>
      <c r="Z15" s="2">
        <v>-95.8</v>
      </c>
      <c r="AA15" s="15">
        <v>7000000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4128290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597045</v>
      </c>
      <c r="J36" s="11">
        <f t="shared" si="4"/>
        <v>597045</v>
      </c>
      <c r="K36" s="11">
        <f t="shared" si="4"/>
        <v>0</v>
      </c>
      <c r="L36" s="11">
        <f t="shared" si="4"/>
        <v>51930</v>
      </c>
      <c r="M36" s="11">
        <f t="shared" si="4"/>
        <v>2664008</v>
      </c>
      <c r="N36" s="11">
        <f t="shared" si="4"/>
        <v>2715938</v>
      </c>
      <c r="O36" s="11">
        <f t="shared" si="4"/>
        <v>0</v>
      </c>
      <c r="P36" s="11">
        <f t="shared" si="4"/>
        <v>1721920</v>
      </c>
      <c r="Q36" s="11">
        <f t="shared" si="4"/>
        <v>4414960</v>
      </c>
      <c r="R36" s="11">
        <f t="shared" si="4"/>
        <v>6136880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9449863</v>
      </c>
      <c r="X36" s="11">
        <f t="shared" si="4"/>
        <v>0</v>
      </c>
      <c r="Y36" s="11">
        <f t="shared" si="4"/>
        <v>9449863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15322506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3023098</v>
      </c>
      <c r="J37" s="11">
        <f t="shared" si="4"/>
        <v>3023098</v>
      </c>
      <c r="K37" s="11">
        <f t="shared" si="4"/>
        <v>0</v>
      </c>
      <c r="L37" s="11">
        <f t="shared" si="4"/>
        <v>0</v>
      </c>
      <c r="M37" s="11">
        <f t="shared" si="4"/>
        <v>2720054</v>
      </c>
      <c r="N37" s="11">
        <f t="shared" si="4"/>
        <v>2720054</v>
      </c>
      <c r="O37" s="11">
        <f t="shared" si="4"/>
        <v>0</v>
      </c>
      <c r="P37" s="11">
        <f t="shared" si="4"/>
        <v>0</v>
      </c>
      <c r="Q37" s="11">
        <f t="shared" si="4"/>
        <v>6618061</v>
      </c>
      <c r="R37" s="11">
        <f t="shared" si="4"/>
        <v>6618061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12361213</v>
      </c>
      <c r="X37" s="11">
        <f t="shared" si="4"/>
        <v>9000000</v>
      </c>
      <c r="Y37" s="11">
        <f t="shared" si="4"/>
        <v>3361213</v>
      </c>
      <c r="Z37" s="2">
        <f t="shared" si="5"/>
        <v>37.34681111111111</v>
      </c>
      <c r="AA37" s="15">
        <f>AA7+AA22</f>
        <v>12000000</v>
      </c>
    </row>
    <row r="38" spans="1:27" ht="12.75">
      <c r="A38" s="49" t="s">
        <v>34</v>
      </c>
      <c r="B38" s="50"/>
      <c r="C38" s="9">
        <f t="shared" si="4"/>
        <v>18100507</v>
      </c>
      <c r="D38" s="10">
        <f t="shared" si="4"/>
        <v>0</v>
      </c>
      <c r="E38" s="11">
        <f t="shared" si="4"/>
        <v>57563810</v>
      </c>
      <c r="F38" s="11">
        <f t="shared" si="4"/>
        <v>57563810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1440563</v>
      </c>
      <c r="Q38" s="11">
        <f t="shared" si="4"/>
        <v>1837022</v>
      </c>
      <c r="R38" s="11">
        <f t="shared" si="4"/>
        <v>3277585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3277585</v>
      </c>
      <c r="X38" s="11">
        <f t="shared" si="4"/>
        <v>43172858</v>
      </c>
      <c r="Y38" s="11">
        <f t="shared" si="4"/>
        <v>-39895273</v>
      </c>
      <c r="Z38" s="2">
        <f t="shared" si="5"/>
        <v>-92.40822787316975</v>
      </c>
      <c r="AA38" s="15">
        <f>AA8+AA23</f>
        <v>57563810</v>
      </c>
    </row>
    <row r="39" spans="1:27" ht="12.75">
      <c r="A39" s="49" t="s">
        <v>35</v>
      </c>
      <c r="B39" s="50"/>
      <c r="C39" s="9">
        <f t="shared" si="4"/>
        <v>6024521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281752</v>
      </c>
      <c r="N39" s="11">
        <f t="shared" si="4"/>
        <v>281752</v>
      </c>
      <c r="O39" s="11">
        <f t="shared" si="4"/>
        <v>0</v>
      </c>
      <c r="P39" s="11">
        <f t="shared" si="4"/>
        <v>876311</v>
      </c>
      <c r="Q39" s="11">
        <f t="shared" si="4"/>
        <v>1409958</v>
      </c>
      <c r="R39" s="11">
        <f t="shared" si="4"/>
        <v>2286269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2568021</v>
      </c>
      <c r="X39" s="11">
        <f t="shared" si="4"/>
        <v>0</v>
      </c>
      <c r="Y39" s="11">
        <f t="shared" si="4"/>
        <v>2568021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-3489841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40085983</v>
      </c>
      <c r="D41" s="53">
        <f t="shared" si="6"/>
        <v>0</v>
      </c>
      <c r="E41" s="54">
        <f t="shared" si="6"/>
        <v>69563810</v>
      </c>
      <c r="F41" s="54">
        <f t="shared" si="6"/>
        <v>69563810</v>
      </c>
      <c r="G41" s="54">
        <f t="shared" si="6"/>
        <v>0</v>
      </c>
      <c r="H41" s="54">
        <f t="shared" si="6"/>
        <v>0</v>
      </c>
      <c r="I41" s="54">
        <f t="shared" si="6"/>
        <v>3620143</v>
      </c>
      <c r="J41" s="54">
        <f t="shared" si="6"/>
        <v>3620143</v>
      </c>
      <c r="K41" s="54">
        <f t="shared" si="6"/>
        <v>0</v>
      </c>
      <c r="L41" s="54">
        <f t="shared" si="6"/>
        <v>51930</v>
      </c>
      <c r="M41" s="54">
        <f t="shared" si="6"/>
        <v>5665814</v>
      </c>
      <c r="N41" s="54">
        <f t="shared" si="6"/>
        <v>5717744</v>
      </c>
      <c r="O41" s="54">
        <f t="shared" si="6"/>
        <v>0</v>
      </c>
      <c r="P41" s="54">
        <f t="shared" si="6"/>
        <v>4038794</v>
      </c>
      <c r="Q41" s="54">
        <f t="shared" si="6"/>
        <v>14280001</v>
      </c>
      <c r="R41" s="54">
        <f t="shared" si="6"/>
        <v>18318795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27656682</v>
      </c>
      <c r="X41" s="54">
        <f t="shared" si="6"/>
        <v>52172858</v>
      </c>
      <c r="Y41" s="54">
        <f t="shared" si="6"/>
        <v>-24516176</v>
      </c>
      <c r="Z41" s="55">
        <f t="shared" si="5"/>
        <v>-46.99028755526485</v>
      </c>
      <c r="AA41" s="56">
        <f>SUM(AA36:AA40)</f>
        <v>69563810</v>
      </c>
    </row>
    <row r="42" spans="1:27" ht="12.75">
      <c r="A42" s="57" t="s">
        <v>38</v>
      </c>
      <c r="B42" s="38"/>
      <c r="C42" s="68">
        <f aca="true" t="shared" si="7" ref="C42:Y48">C12+C27</f>
        <v>4332661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868779</v>
      </c>
      <c r="I42" s="70">
        <f t="shared" si="7"/>
        <v>0</v>
      </c>
      <c r="J42" s="70">
        <f t="shared" si="7"/>
        <v>868779</v>
      </c>
      <c r="K42" s="70">
        <f t="shared" si="7"/>
        <v>803715</v>
      </c>
      <c r="L42" s="70">
        <f t="shared" si="7"/>
        <v>0</v>
      </c>
      <c r="M42" s="70">
        <f t="shared" si="7"/>
        <v>0</v>
      </c>
      <c r="N42" s="70">
        <f t="shared" si="7"/>
        <v>803715</v>
      </c>
      <c r="O42" s="70">
        <f t="shared" si="7"/>
        <v>0</v>
      </c>
      <c r="P42" s="70">
        <f t="shared" si="7"/>
        <v>379407</v>
      </c>
      <c r="Q42" s="70">
        <f t="shared" si="7"/>
        <v>1663242</v>
      </c>
      <c r="R42" s="70">
        <f t="shared" si="7"/>
        <v>2042649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3715143</v>
      </c>
      <c r="X42" s="70">
        <f t="shared" si="7"/>
        <v>0</v>
      </c>
      <c r="Y42" s="70">
        <f t="shared" si="7"/>
        <v>3715143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7000000</v>
      </c>
      <c r="F45" s="70">
        <f t="shared" si="7"/>
        <v>7000000</v>
      </c>
      <c r="G45" s="70">
        <f t="shared" si="7"/>
        <v>0</v>
      </c>
      <c r="H45" s="70">
        <f t="shared" si="7"/>
        <v>172977</v>
      </c>
      <c r="I45" s="70">
        <f t="shared" si="7"/>
        <v>18298</v>
      </c>
      <c r="J45" s="70">
        <f t="shared" si="7"/>
        <v>191275</v>
      </c>
      <c r="K45" s="70">
        <f t="shared" si="7"/>
        <v>22000</v>
      </c>
      <c r="L45" s="70">
        <f t="shared" si="7"/>
        <v>0</v>
      </c>
      <c r="M45" s="70">
        <f t="shared" si="7"/>
        <v>7114</v>
      </c>
      <c r="N45" s="70">
        <f t="shared" si="7"/>
        <v>29114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220389</v>
      </c>
      <c r="X45" s="70">
        <f t="shared" si="7"/>
        <v>5250000</v>
      </c>
      <c r="Y45" s="70">
        <f t="shared" si="7"/>
        <v>-5029611</v>
      </c>
      <c r="Z45" s="72">
        <f t="shared" si="5"/>
        <v>-95.8021142857143</v>
      </c>
      <c r="AA45" s="71">
        <f t="shared" si="8"/>
        <v>7000000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44418644</v>
      </c>
      <c r="D49" s="81">
        <f t="shared" si="9"/>
        <v>0</v>
      </c>
      <c r="E49" s="82">
        <f t="shared" si="9"/>
        <v>76563810</v>
      </c>
      <c r="F49" s="82">
        <f t="shared" si="9"/>
        <v>76563810</v>
      </c>
      <c r="G49" s="82">
        <f t="shared" si="9"/>
        <v>0</v>
      </c>
      <c r="H49" s="82">
        <f t="shared" si="9"/>
        <v>1041756</v>
      </c>
      <c r="I49" s="82">
        <f t="shared" si="9"/>
        <v>3638441</v>
      </c>
      <c r="J49" s="82">
        <f t="shared" si="9"/>
        <v>4680197</v>
      </c>
      <c r="K49" s="82">
        <f t="shared" si="9"/>
        <v>825715</v>
      </c>
      <c r="L49" s="82">
        <f t="shared" si="9"/>
        <v>51930</v>
      </c>
      <c r="M49" s="82">
        <f t="shared" si="9"/>
        <v>5672928</v>
      </c>
      <c r="N49" s="82">
        <f t="shared" si="9"/>
        <v>6550573</v>
      </c>
      <c r="O49" s="82">
        <f t="shared" si="9"/>
        <v>0</v>
      </c>
      <c r="P49" s="82">
        <f t="shared" si="9"/>
        <v>4418201</v>
      </c>
      <c r="Q49" s="82">
        <f t="shared" si="9"/>
        <v>15943243</v>
      </c>
      <c r="R49" s="82">
        <f t="shared" si="9"/>
        <v>20361444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31592214</v>
      </c>
      <c r="X49" s="82">
        <f t="shared" si="9"/>
        <v>57422858</v>
      </c>
      <c r="Y49" s="82">
        <f t="shared" si="9"/>
        <v>-25830644</v>
      </c>
      <c r="Z49" s="83">
        <f t="shared" si="5"/>
        <v>-44.9832086030967</v>
      </c>
      <c r="AA49" s="84">
        <f>SUM(AA41:AA48)</f>
        <v>76563810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30194289</v>
      </c>
      <c r="D51" s="69">
        <f t="shared" si="10"/>
        <v>0</v>
      </c>
      <c r="E51" s="70">
        <f t="shared" si="10"/>
        <v>33214902</v>
      </c>
      <c r="F51" s="70">
        <f t="shared" si="10"/>
        <v>33214902</v>
      </c>
      <c r="G51" s="70">
        <f t="shared" si="10"/>
        <v>2147760</v>
      </c>
      <c r="H51" s="70">
        <f t="shared" si="10"/>
        <v>2276898</v>
      </c>
      <c r="I51" s="70">
        <f t="shared" si="10"/>
        <v>986425</v>
      </c>
      <c r="J51" s="70">
        <f t="shared" si="10"/>
        <v>5411083</v>
      </c>
      <c r="K51" s="70">
        <f t="shared" si="10"/>
        <v>2607466</v>
      </c>
      <c r="L51" s="70">
        <f t="shared" si="10"/>
        <v>1736777</v>
      </c>
      <c r="M51" s="70">
        <f t="shared" si="10"/>
        <v>4072637</v>
      </c>
      <c r="N51" s="70">
        <f t="shared" si="10"/>
        <v>8416880</v>
      </c>
      <c r="O51" s="70">
        <f t="shared" si="10"/>
        <v>550361</v>
      </c>
      <c r="P51" s="70">
        <f t="shared" si="10"/>
        <v>1847111</v>
      </c>
      <c r="Q51" s="70">
        <f t="shared" si="10"/>
        <v>2484133</v>
      </c>
      <c r="R51" s="70">
        <f t="shared" si="10"/>
        <v>4881605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18709568</v>
      </c>
      <c r="X51" s="70">
        <f t="shared" si="10"/>
        <v>24911177</v>
      </c>
      <c r="Y51" s="70">
        <f t="shared" si="10"/>
        <v>-6201609</v>
      </c>
      <c r="Z51" s="72">
        <f>+IF(X51&lt;&gt;0,+(Y51/X51)*100,0)</f>
        <v>-24.89488553672113</v>
      </c>
      <c r="AA51" s="71">
        <f>SUM(AA57:AA61)</f>
        <v>33214902</v>
      </c>
    </row>
    <row r="52" spans="1:27" ht="12.75">
      <c r="A52" s="87" t="s">
        <v>32</v>
      </c>
      <c r="B52" s="50"/>
      <c r="C52" s="9">
        <v>1638182</v>
      </c>
      <c r="D52" s="10"/>
      <c r="E52" s="11">
        <v>5206000</v>
      </c>
      <c r="F52" s="11">
        <v>5206000</v>
      </c>
      <c r="G52" s="11">
        <v>281822</v>
      </c>
      <c r="H52" s="11">
        <v>29947</v>
      </c>
      <c r="I52" s="11">
        <v>61722</v>
      </c>
      <c r="J52" s="11">
        <v>373491</v>
      </c>
      <c r="K52" s="11">
        <v>32900</v>
      </c>
      <c r="L52" s="11">
        <v>33108</v>
      </c>
      <c r="M52" s="11">
        <v>2255</v>
      </c>
      <c r="N52" s="11">
        <v>68263</v>
      </c>
      <c r="O52" s="11">
        <v>107225</v>
      </c>
      <c r="P52" s="11">
        <v>290164</v>
      </c>
      <c r="Q52" s="11">
        <v>1499</v>
      </c>
      <c r="R52" s="11">
        <v>398888</v>
      </c>
      <c r="S52" s="11"/>
      <c r="T52" s="11"/>
      <c r="U52" s="11"/>
      <c r="V52" s="11"/>
      <c r="W52" s="11">
        <v>840642</v>
      </c>
      <c r="X52" s="11">
        <v>3904500</v>
      </c>
      <c r="Y52" s="11">
        <v>-3063858</v>
      </c>
      <c r="Z52" s="2">
        <v>-78.47</v>
      </c>
      <c r="AA52" s="15">
        <v>5206000</v>
      </c>
    </row>
    <row r="53" spans="1:27" ht="12.75">
      <c r="A53" s="87" t="s">
        <v>33</v>
      </c>
      <c r="B53" s="50"/>
      <c r="C53" s="9">
        <v>12912964</v>
      </c>
      <c r="D53" s="10"/>
      <c r="E53" s="11">
        <v>14000000</v>
      </c>
      <c r="F53" s="11">
        <v>14000000</v>
      </c>
      <c r="G53" s="11">
        <v>721793</v>
      </c>
      <c r="H53" s="11">
        <v>878970</v>
      </c>
      <c r="I53" s="11">
        <v>357272</v>
      </c>
      <c r="J53" s="11">
        <v>1958035</v>
      </c>
      <c r="K53" s="11">
        <v>772543</v>
      </c>
      <c r="L53" s="11">
        <v>607557</v>
      </c>
      <c r="M53" s="11">
        <v>1980200</v>
      </c>
      <c r="N53" s="11">
        <v>3360300</v>
      </c>
      <c r="O53" s="11">
        <v>229766</v>
      </c>
      <c r="P53" s="11">
        <v>391676</v>
      </c>
      <c r="Q53" s="11">
        <v>977355</v>
      </c>
      <c r="R53" s="11">
        <v>1598797</v>
      </c>
      <c r="S53" s="11"/>
      <c r="T53" s="11"/>
      <c r="U53" s="11"/>
      <c r="V53" s="11"/>
      <c r="W53" s="11">
        <v>6917132</v>
      </c>
      <c r="X53" s="11">
        <v>10500000</v>
      </c>
      <c r="Y53" s="11">
        <v>-3582868</v>
      </c>
      <c r="Z53" s="2">
        <v>-34.12</v>
      </c>
      <c r="AA53" s="15">
        <v>14000000</v>
      </c>
    </row>
    <row r="54" spans="1:27" ht="12.75">
      <c r="A54" s="87" t="s">
        <v>34</v>
      </c>
      <c r="B54" s="50"/>
      <c r="C54" s="9">
        <v>7906105</v>
      </c>
      <c r="D54" s="10"/>
      <c r="E54" s="11">
        <v>2800000</v>
      </c>
      <c r="F54" s="11">
        <v>2800000</v>
      </c>
      <c r="G54" s="11">
        <v>213312</v>
      </c>
      <c r="H54" s="11">
        <v>661596</v>
      </c>
      <c r="I54" s="11">
        <v>88800</v>
      </c>
      <c r="J54" s="11">
        <v>963708</v>
      </c>
      <c r="K54" s="11">
        <v>370573</v>
      </c>
      <c r="L54" s="11">
        <v>258325</v>
      </c>
      <c r="M54" s="11">
        <v>1147813</v>
      </c>
      <c r="N54" s="11">
        <v>1776711</v>
      </c>
      <c r="O54" s="11"/>
      <c r="P54" s="11">
        <v>161185</v>
      </c>
      <c r="Q54" s="11">
        <v>811982</v>
      </c>
      <c r="R54" s="11">
        <v>973167</v>
      </c>
      <c r="S54" s="11"/>
      <c r="T54" s="11"/>
      <c r="U54" s="11"/>
      <c r="V54" s="11"/>
      <c r="W54" s="11">
        <v>3713586</v>
      </c>
      <c r="X54" s="11">
        <v>2100000</v>
      </c>
      <c r="Y54" s="11">
        <v>1613586</v>
      </c>
      <c r="Z54" s="2">
        <v>76.84</v>
      </c>
      <c r="AA54" s="15">
        <v>2800000</v>
      </c>
    </row>
    <row r="55" spans="1:27" ht="12.75">
      <c r="A55" s="87" t="s">
        <v>35</v>
      </c>
      <c r="B55" s="50"/>
      <c r="C55" s="9">
        <v>1173584</v>
      </c>
      <c r="D55" s="10"/>
      <c r="E55" s="11">
        <v>1450000</v>
      </c>
      <c r="F55" s="11">
        <v>1450000</v>
      </c>
      <c r="G55" s="11">
        <v>317318</v>
      </c>
      <c r="H55" s="11">
        <v>154027</v>
      </c>
      <c r="I55" s="11">
        <v>80889</v>
      </c>
      <c r="J55" s="11">
        <v>552234</v>
      </c>
      <c r="K55" s="11">
        <v>76249</v>
      </c>
      <c r="L55" s="11">
        <v>109279</v>
      </c>
      <c r="M55" s="11">
        <v>397840</v>
      </c>
      <c r="N55" s="11">
        <v>583368</v>
      </c>
      <c r="O55" s="11">
        <v>7008</v>
      </c>
      <c r="P55" s="11">
        <v>55708</v>
      </c>
      <c r="Q55" s="11">
        <v>57220</v>
      </c>
      <c r="R55" s="11">
        <v>119936</v>
      </c>
      <c r="S55" s="11"/>
      <c r="T55" s="11"/>
      <c r="U55" s="11"/>
      <c r="V55" s="11"/>
      <c r="W55" s="11">
        <v>1255538</v>
      </c>
      <c r="X55" s="11">
        <v>1087500</v>
      </c>
      <c r="Y55" s="11">
        <v>168038</v>
      </c>
      <c r="Z55" s="2">
        <v>15.45</v>
      </c>
      <c r="AA55" s="15">
        <v>1450000</v>
      </c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23630835</v>
      </c>
      <c r="D57" s="53">
        <f t="shared" si="11"/>
        <v>0</v>
      </c>
      <c r="E57" s="54">
        <f t="shared" si="11"/>
        <v>23456000</v>
      </c>
      <c r="F57" s="54">
        <f t="shared" si="11"/>
        <v>23456000</v>
      </c>
      <c r="G57" s="54">
        <f t="shared" si="11"/>
        <v>1534245</v>
      </c>
      <c r="H57" s="54">
        <f t="shared" si="11"/>
        <v>1724540</v>
      </c>
      <c r="I57" s="54">
        <f t="shared" si="11"/>
        <v>588683</v>
      </c>
      <c r="J57" s="54">
        <f t="shared" si="11"/>
        <v>3847468</v>
      </c>
      <c r="K57" s="54">
        <f t="shared" si="11"/>
        <v>1252265</v>
      </c>
      <c r="L57" s="54">
        <f t="shared" si="11"/>
        <v>1008269</v>
      </c>
      <c r="M57" s="54">
        <f t="shared" si="11"/>
        <v>3528108</v>
      </c>
      <c r="N57" s="54">
        <f t="shared" si="11"/>
        <v>5788642</v>
      </c>
      <c r="O57" s="54">
        <f t="shared" si="11"/>
        <v>343999</v>
      </c>
      <c r="P57" s="54">
        <f t="shared" si="11"/>
        <v>898733</v>
      </c>
      <c r="Q57" s="54">
        <f t="shared" si="11"/>
        <v>1848056</v>
      </c>
      <c r="R57" s="54">
        <f t="shared" si="11"/>
        <v>3090788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12726898</v>
      </c>
      <c r="X57" s="54">
        <f t="shared" si="11"/>
        <v>17592000</v>
      </c>
      <c r="Y57" s="54">
        <f t="shared" si="11"/>
        <v>-4865102</v>
      </c>
      <c r="Z57" s="55">
        <f>+IF(X57&lt;&gt;0,+(Y57/X57)*100,0)</f>
        <v>-27.655195543428828</v>
      </c>
      <c r="AA57" s="56">
        <f>SUM(AA52:AA56)</f>
        <v>23456000</v>
      </c>
    </row>
    <row r="58" spans="1:27" ht="12.75">
      <c r="A58" s="89" t="s">
        <v>38</v>
      </c>
      <c r="B58" s="38"/>
      <c r="C58" s="9">
        <v>1100720</v>
      </c>
      <c r="D58" s="10"/>
      <c r="E58" s="11">
        <v>1309700</v>
      </c>
      <c r="F58" s="11">
        <v>1309700</v>
      </c>
      <c r="G58" s="11">
        <v>12500</v>
      </c>
      <c r="H58" s="11">
        <v>113316</v>
      </c>
      <c r="I58" s="11">
        <v>71565</v>
      </c>
      <c r="J58" s="11">
        <v>197381</v>
      </c>
      <c r="K58" s="11">
        <v>472922</v>
      </c>
      <c r="L58" s="11">
        <v>44320</v>
      </c>
      <c r="M58" s="11">
        <v>176529</v>
      </c>
      <c r="N58" s="11">
        <v>693771</v>
      </c>
      <c r="O58" s="11"/>
      <c r="P58" s="11">
        <v>137920</v>
      </c>
      <c r="Q58" s="11">
        <v>55300</v>
      </c>
      <c r="R58" s="11">
        <v>193220</v>
      </c>
      <c r="S58" s="11"/>
      <c r="T58" s="11"/>
      <c r="U58" s="11"/>
      <c r="V58" s="11"/>
      <c r="W58" s="11">
        <v>1084372</v>
      </c>
      <c r="X58" s="11">
        <v>982275</v>
      </c>
      <c r="Y58" s="11">
        <v>102097</v>
      </c>
      <c r="Z58" s="2">
        <v>10.39</v>
      </c>
      <c r="AA58" s="15">
        <v>1309700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>
        <v>5462734</v>
      </c>
      <c r="D61" s="10"/>
      <c r="E61" s="11">
        <v>8449202</v>
      </c>
      <c r="F61" s="11">
        <v>8449202</v>
      </c>
      <c r="G61" s="11">
        <v>601015</v>
      </c>
      <c r="H61" s="11">
        <v>439042</v>
      </c>
      <c r="I61" s="11">
        <v>326177</v>
      </c>
      <c r="J61" s="11">
        <v>1366234</v>
      </c>
      <c r="K61" s="11">
        <v>882279</v>
      </c>
      <c r="L61" s="11">
        <v>684188</v>
      </c>
      <c r="M61" s="11">
        <v>368000</v>
      </c>
      <c r="N61" s="11">
        <v>1934467</v>
      </c>
      <c r="O61" s="11">
        <v>206362</v>
      </c>
      <c r="P61" s="11">
        <v>810458</v>
      </c>
      <c r="Q61" s="11">
        <v>580777</v>
      </c>
      <c r="R61" s="11">
        <v>1597597</v>
      </c>
      <c r="S61" s="11"/>
      <c r="T61" s="11"/>
      <c r="U61" s="11"/>
      <c r="V61" s="11"/>
      <c r="W61" s="11">
        <v>4898298</v>
      </c>
      <c r="X61" s="11">
        <v>6336902</v>
      </c>
      <c r="Y61" s="11">
        <v>-1438604</v>
      </c>
      <c r="Z61" s="2">
        <v>-22.7</v>
      </c>
      <c r="AA61" s="15">
        <v>8449202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</v>
      </c>
      <c r="Y67" s="11">
        <v>-1</v>
      </c>
      <c r="Z67" s="2">
        <v>-100</v>
      </c>
      <c r="AA67" s="15"/>
    </row>
    <row r="68" spans="1:27" ht="12.75">
      <c r="A68" s="89" t="s">
        <v>56</v>
      </c>
      <c r="B68" s="96"/>
      <c r="C68" s="9">
        <v>30194289</v>
      </c>
      <c r="D68" s="10">
        <v>17435216</v>
      </c>
      <c r="E68" s="11"/>
      <c r="F68" s="11">
        <v>36630481</v>
      </c>
      <c r="G68" s="11">
        <v>2147760</v>
      </c>
      <c r="H68" s="11">
        <v>2276900</v>
      </c>
      <c r="I68" s="11">
        <v>986426</v>
      </c>
      <c r="J68" s="11">
        <v>5411086</v>
      </c>
      <c r="K68" s="11">
        <v>2607466</v>
      </c>
      <c r="L68" s="11">
        <v>1736776</v>
      </c>
      <c r="M68" s="11">
        <v>4072636</v>
      </c>
      <c r="N68" s="11">
        <v>8416878</v>
      </c>
      <c r="O68" s="11">
        <v>550359</v>
      </c>
      <c r="P68" s="11">
        <v>1847112</v>
      </c>
      <c r="Q68" s="11"/>
      <c r="R68" s="11">
        <v>2397471</v>
      </c>
      <c r="S68" s="11"/>
      <c r="T68" s="11"/>
      <c r="U68" s="11"/>
      <c r="V68" s="11"/>
      <c r="W68" s="11">
        <v>16225435</v>
      </c>
      <c r="X68" s="11">
        <v>27472861</v>
      </c>
      <c r="Y68" s="11">
        <v>-11247426</v>
      </c>
      <c r="Z68" s="2">
        <v>-40.94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30194289</v>
      </c>
      <c r="D69" s="81">
        <f t="shared" si="12"/>
        <v>17435216</v>
      </c>
      <c r="E69" s="82">
        <f t="shared" si="12"/>
        <v>0</v>
      </c>
      <c r="F69" s="82">
        <f t="shared" si="12"/>
        <v>36630482</v>
      </c>
      <c r="G69" s="82">
        <f t="shared" si="12"/>
        <v>2147760</v>
      </c>
      <c r="H69" s="82">
        <f t="shared" si="12"/>
        <v>2276900</v>
      </c>
      <c r="I69" s="82">
        <f t="shared" si="12"/>
        <v>986426</v>
      </c>
      <c r="J69" s="82">
        <f t="shared" si="12"/>
        <v>5411086</v>
      </c>
      <c r="K69" s="82">
        <f t="shared" si="12"/>
        <v>2607466</v>
      </c>
      <c r="L69" s="82">
        <f t="shared" si="12"/>
        <v>1736776</v>
      </c>
      <c r="M69" s="82">
        <f t="shared" si="12"/>
        <v>4072636</v>
      </c>
      <c r="N69" s="82">
        <f t="shared" si="12"/>
        <v>8416878</v>
      </c>
      <c r="O69" s="82">
        <f t="shared" si="12"/>
        <v>550359</v>
      </c>
      <c r="P69" s="82">
        <f t="shared" si="12"/>
        <v>1847112</v>
      </c>
      <c r="Q69" s="82">
        <f t="shared" si="12"/>
        <v>0</v>
      </c>
      <c r="R69" s="82">
        <f t="shared" si="12"/>
        <v>2397471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16225435</v>
      </c>
      <c r="X69" s="82">
        <f t="shared" si="12"/>
        <v>27472862</v>
      </c>
      <c r="Y69" s="82">
        <f t="shared" si="12"/>
        <v>-11247427</v>
      </c>
      <c r="Z69" s="83">
        <f>+IF(X69&lt;&gt;0,+(Y69/X69)*100,0)</f>
        <v>-40.94013576015488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16437467</v>
      </c>
      <c r="D5" s="45">
        <f t="shared" si="0"/>
        <v>0</v>
      </c>
      <c r="E5" s="46">
        <f t="shared" si="0"/>
        <v>37058000</v>
      </c>
      <c r="F5" s="46">
        <f t="shared" si="0"/>
        <v>37058000</v>
      </c>
      <c r="G5" s="46">
        <f t="shared" si="0"/>
        <v>660723</v>
      </c>
      <c r="H5" s="46">
        <f t="shared" si="0"/>
        <v>2392040</v>
      </c>
      <c r="I5" s="46">
        <f t="shared" si="0"/>
        <v>374478</v>
      </c>
      <c r="J5" s="46">
        <f t="shared" si="0"/>
        <v>3427241</v>
      </c>
      <c r="K5" s="46">
        <f t="shared" si="0"/>
        <v>1166802</v>
      </c>
      <c r="L5" s="46">
        <f t="shared" si="0"/>
        <v>1502114</v>
      </c>
      <c r="M5" s="46">
        <f t="shared" si="0"/>
        <v>3915270</v>
      </c>
      <c r="N5" s="46">
        <f t="shared" si="0"/>
        <v>6584186</v>
      </c>
      <c r="O5" s="46">
        <f t="shared" si="0"/>
        <v>141790</v>
      </c>
      <c r="P5" s="46">
        <f t="shared" si="0"/>
        <v>734790</v>
      </c>
      <c r="Q5" s="46">
        <f t="shared" si="0"/>
        <v>8034523</v>
      </c>
      <c r="R5" s="46">
        <f t="shared" si="0"/>
        <v>8911103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18922530</v>
      </c>
      <c r="X5" s="46">
        <f t="shared" si="0"/>
        <v>27793500</v>
      </c>
      <c r="Y5" s="46">
        <f t="shared" si="0"/>
        <v>-8870970</v>
      </c>
      <c r="Z5" s="47">
        <f>+IF(X5&lt;&gt;0,+(Y5/X5)*100,0)</f>
        <v>-31.917426736467156</v>
      </c>
      <c r="AA5" s="48">
        <f>SUM(AA11:AA18)</f>
        <v>37058000</v>
      </c>
    </row>
    <row r="6" spans="1:27" ht="12.75">
      <c r="A6" s="49" t="s">
        <v>32</v>
      </c>
      <c r="B6" s="50"/>
      <c r="C6" s="9">
        <v>9276611</v>
      </c>
      <c r="D6" s="10"/>
      <c r="E6" s="11">
        <v>1958000</v>
      </c>
      <c r="F6" s="11">
        <v>1958000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2518707</v>
      </c>
      <c r="R6" s="11">
        <v>2518707</v>
      </c>
      <c r="S6" s="11"/>
      <c r="T6" s="11"/>
      <c r="U6" s="11"/>
      <c r="V6" s="11"/>
      <c r="W6" s="11">
        <v>2518707</v>
      </c>
      <c r="X6" s="11">
        <v>1468500</v>
      </c>
      <c r="Y6" s="11">
        <v>1050207</v>
      </c>
      <c r="Z6" s="2">
        <v>71.52</v>
      </c>
      <c r="AA6" s="15">
        <v>1958000</v>
      </c>
    </row>
    <row r="7" spans="1:27" ht="12.75">
      <c r="A7" s="49" t="s">
        <v>33</v>
      </c>
      <c r="B7" s="50"/>
      <c r="C7" s="9">
        <v>5614037</v>
      </c>
      <c r="D7" s="10"/>
      <c r="E7" s="11"/>
      <c r="F7" s="11"/>
      <c r="G7" s="11"/>
      <c r="H7" s="11"/>
      <c r="I7" s="11">
        <v>335532</v>
      </c>
      <c r="J7" s="11">
        <v>335532</v>
      </c>
      <c r="K7" s="11"/>
      <c r="L7" s="11"/>
      <c r="M7" s="11"/>
      <c r="N7" s="11"/>
      <c r="O7" s="11"/>
      <c r="P7" s="11"/>
      <c r="Q7" s="11">
        <v>4782250</v>
      </c>
      <c r="R7" s="11">
        <v>4782250</v>
      </c>
      <c r="S7" s="11"/>
      <c r="T7" s="11"/>
      <c r="U7" s="11"/>
      <c r="V7" s="11"/>
      <c r="W7" s="11">
        <v>5117782</v>
      </c>
      <c r="X7" s="11"/>
      <c r="Y7" s="11">
        <v>5117782</v>
      </c>
      <c r="Z7" s="2"/>
      <c r="AA7" s="15"/>
    </row>
    <row r="8" spans="1:27" ht="12.75">
      <c r="A8" s="49" t="s">
        <v>34</v>
      </c>
      <c r="B8" s="50"/>
      <c r="C8" s="9"/>
      <c r="D8" s="10"/>
      <c r="E8" s="11">
        <v>7200000</v>
      </c>
      <c r="F8" s="11">
        <v>7200000</v>
      </c>
      <c r="G8" s="11"/>
      <c r="H8" s="11"/>
      <c r="I8" s="11"/>
      <c r="J8" s="11"/>
      <c r="K8" s="11"/>
      <c r="L8" s="11"/>
      <c r="M8" s="11">
        <v>253830</v>
      </c>
      <c r="N8" s="11">
        <v>253830</v>
      </c>
      <c r="O8" s="11"/>
      <c r="P8" s="11"/>
      <c r="Q8" s="11">
        <v>47920</v>
      </c>
      <c r="R8" s="11">
        <v>47920</v>
      </c>
      <c r="S8" s="11"/>
      <c r="T8" s="11"/>
      <c r="U8" s="11"/>
      <c r="V8" s="11"/>
      <c r="W8" s="11">
        <v>301750</v>
      </c>
      <c r="X8" s="11">
        <v>5400000</v>
      </c>
      <c r="Y8" s="11">
        <v>-5098250</v>
      </c>
      <c r="Z8" s="2">
        <v>-94.41</v>
      </c>
      <c r="AA8" s="15">
        <v>7200000</v>
      </c>
    </row>
    <row r="9" spans="1:27" ht="12.75">
      <c r="A9" s="49" t="s">
        <v>35</v>
      </c>
      <c r="B9" s="50"/>
      <c r="C9" s="9"/>
      <c r="D9" s="10"/>
      <c r="E9" s="11">
        <v>6500000</v>
      </c>
      <c r="F9" s="11">
        <v>6500000</v>
      </c>
      <c r="G9" s="11">
        <v>503200</v>
      </c>
      <c r="H9" s="11"/>
      <c r="I9" s="11"/>
      <c r="J9" s="11">
        <v>503200</v>
      </c>
      <c r="K9" s="11"/>
      <c r="L9" s="11"/>
      <c r="M9" s="11">
        <v>66780</v>
      </c>
      <c r="N9" s="11">
        <v>66780</v>
      </c>
      <c r="O9" s="11"/>
      <c r="P9" s="11"/>
      <c r="Q9" s="11">
        <v>118140</v>
      </c>
      <c r="R9" s="11">
        <v>118140</v>
      </c>
      <c r="S9" s="11"/>
      <c r="T9" s="11"/>
      <c r="U9" s="11"/>
      <c r="V9" s="11"/>
      <c r="W9" s="11">
        <v>688120</v>
      </c>
      <c r="X9" s="11">
        <v>4875000</v>
      </c>
      <c r="Y9" s="11">
        <v>-4186880</v>
      </c>
      <c r="Z9" s="2">
        <v>-85.88</v>
      </c>
      <c r="AA9" s="15">
        <v>6500000</v>
      </c>
    </row>
    <row r="10" spans="1:27" ht="12.75">
      <c r="A10" s="49" t="s">
        <v>36</v>
      </c>
      <c r="B10" s="50"/>
      <c r="C10" s="9">
        <v>1546819</v>
      </c>
      <c r="D10" s="10"/>
      <c r="E10" s="11">
        <v>12500000</v>
      </c>
      <c r="F10" s="11">
        <v>12500000</v>
      </c>
      <c r="G10" s="11">
        <v>157523</v>
      </c>
      <c r="H10" s="11">
        <v>1483707</v>
      </c>
      <c r="I10" s="11">
        <v>38946</v>
      </c>
      <c r="J10" s="11">
        <v>1680176</v>
      </c>
      <c r="K10" s="11">
        <v>1162500</v>
      </c>
      <c r="L10" s="11">
        <v>1502114</v>
      </c>
      <c r="M10" s="11">
        <v>3594660</v>
      </c>
      <c r="N10" s="11">
        <v>6259274</v>
      </c>
      <c r="O10" s="11">
        <v>141790</v>
      </c>
      <c r="P10" s="11">
        <v>584315</v>
      </c>
      <c r="Q10" s="11">
        <v>381262</v>
      </c>
      <c r="R10" s="11">
        <v>1107367</v>
      </c>
      <c r="S10" s="11"/>
      <c r="T10" s="11"/>
      <c r="U10" s="11"/>
      <c r="V10" s="11"/>
      <c r="W10" s="11">
        <v>9046817</v>
      </c>
      <c r="X10" s="11">
        <v>9375000</v>
      </c>
      <c r="Y10" s="11">
        <v>-328183</v>
      </c>
      <c r="Z10" s="2">
        <v>-3.5</v>
      </c>
      <c r="AA10" s="15">
        <v>12500000</v>
      </c>
    </row>
    <row r="11" spans="1:27" ht="12.75">
      <c r="A11" s="51" t="s">
        <v>37</v>
      </c>
      <c r="B11" s="50"/>
      <c r="C11" s="52">
        <f aca="true" t="shared" si="1" ref="C11:Y11">SUM(C6:C10)</f>
        <v>16437467</v>
      </c>
      <c r="D11" s="53">
        <f t="shared" si="1"/>
        <v>0</v>
      </c>
      <c r="E11" s="54">
        <f t="shared" si="1"/>
        <v>28158000</v>
      </c>
      <c r="F11" s="54">
        <f t="shared" si="1"/>
        <v>28158000</v>
      </c>
      <c r="G11" s="54">
        <f t="shared" si="1"/>
        <v>660723</v>
      </c>
      <c r="H11" s="54">
        <f t="shared" si="1"/>
        <v>1483707</v>
      </c>
      <c r="I11" s="54">
        <f t="shared" si="1"/>
        <v>374478</v>
      </c>
      <c r="J11" s="54">
        <f t="shared" si="1"/>
        <v>2518908</v>
      </c>
      <c r="K11" s="54">
        <f t="shared" si="1"/>
        <v>1162500</v>
      </c>
      <c r="L11" s="54">
        <f t="shared" si="1"/>
        <v>1502114</v>
      </c>
      <c r="M11" s="54">
        <f t="shared" si="1"/>
        <v>3915270</v>
      </c>
      <c r="N11" s="54">
        <f t="shared" si="1"/>
        <v>6579884</v>
      </c>
      <c r="O11" s="54">
        <f t="shared" si="1"/>
        <v>141790</v>
      </c>
      <c r="P11" s="54">
        <f t="shared" si="1"/>
        <v>584315</v>
      </c>
      <c r="Q11" s="54">
        <f t="shared" si="1"/>
        <v>7848279</v>
      </c>
      <c r="R11" s="54">
        <f t="shared" si="1"/>
        <v>8574384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17673176</v>
      </c>
      <c r="X11" s="54">
        <f t="shared" si="1"/>
        <v>21118500</v>
      </c>
      <c r="Y11" s="54">
        <f t="shared" si="1"/>
        <v>-3445324</v>
      </c>
      <c r="Z11" s="55">
        <f>+IF(X11&lt;&gt;0,+(Y11/X11)*100,0)</f>
        <v>-16.31424580344248</v>
      </c>
      <c r="AA11" s="56">
        <f>SUM(AA6:AA10)</f>
        <v>28158000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8900000</v>
      </c>
      <c r="F15" s="11">
        <v>8900000</v>
      </c>
      <c r="G15" s="11"/>
      <c r="H15" s="11">
        <v>908333</v>
      </c>
      <c r="I15" s="11"/>
      <c r="J15" s="11">
        <v>908333</v>
      </c>
      <c r="K15" s="11">
        <v>4302</v>
      </c>
      <c r="L15" s="11"/>
      <c r="M15" s="11"/>
      <c r="N15" s="11">
        <v>4302</v>
      </c>
      <c r="O15" s="11"/>
      <c r="P15" s="11">
        <v>150475</v>
      </c>
      <c r="Q15" s="11">
        <v>186244</v>
      </c>
      <c r="R15" s="11">
        <v>336719</v>
      </c>
      <c r="S15" s="11"/>
      <c r="T15" s="11"/>
      <c r="U15" s="11"/>
      <c r="V15" s="11"/>
      <c r="W15" s="11">
        <v>1249354</v>
      </c>
      <c r="X15" s="11">
        <v>6675000</v>
      </c>
      <c r="Y15" s="11">
        <v>-5425646</v>
      </c>
      <c r="Z15" s="2">
        <v>-81.28</v>
      </c>
      <c r="AA15" s="15">
        <v>8900000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9276611</v>
      </c>
      <c r="D36" s="10">
        <f t="shared" si="4"/>
        <v>0</v>
      </c>
      <c r="E36" s="11">
        <f t="shared" si="4"/>
        <v>1958000</v>
      </c>
      <c r="F36" s="11">
        <f t="shared" si="4"/>
        <v>1958000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2518707</v>
      </c>
      <c r="R36" s="11">
        <f t="shared" si="4"/>
        <v>2518707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2518707</v>
      </c>
      <c r="X36" s="11">
        <f t="shared" si="4"/>
        <v>1468500</v>
      </c>
      <c r="Y36" s="11">
        <f t="shared" si="4"/>
        <v>1050207</v>
      </c>
      <c r="Z36" s="2">
        <f aca="true" t="shared" si="5" ref="Z36:Z49">+IF(X36&lt;&gt;0,+(Y36/X36)*100,0)</f>
        <v>71.5156281920327</v>
      </c>
      <c r="AA36" s="15">
        <f>AA6+AA21</f>
        <v>1958000</v>
      </c>
    </row>
    <row r="37" spans="1:27" ht="12.75">
      <c r="A37" s="49" t="s">
        <v>33</v>
      </c>
      <c r="B37" s="50"/>
      <c r="C37" s="9">
        <f t="shared" si="4"/>
        <v>5614037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335532</v>
      </c>
      <c r="J37" s="11">
        <f t="shared" si="4"/>
        <v>335532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4782250</v>
      </c>
      <c r="R37" s="11">
        <f t="shared" si="4"/>
        <v>4782250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5117782</v>
      </c>
      <c r="X37" s="11">
        <f t="shared" si="4"/>
        <v>0</v>
      </c>
      <c r="Y37" s="11">
        <f t="shared" si="4"/>
        <v>5117782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7200000</v>
      </c>
      <c r="F38" s="11">
        <f t="shared" si="4"/>
        <v>7200000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253830</v>
      </c>
      <c r="N38" s="11">
        <f t="shared" si="4"/>
        <v>253830</v>
      </c>
      <c r="O38" s="11">
        <f t="shared" si="4"/>
        <v>0</v>
      </c>
      <c r="P38" s="11">
        <f t="shared" si="4"/>
        <v>0</v>
      </c>
      <c r="Q38" s="11">
        <f t="shared" si="4"/>
        <v>47920</v>
      </c>
      <c r="R38" s="11">
        <f t="shared" si="4"/>
        <v>47920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301750</v>
      </c>
      <c r="X38" s="11">
        <f t="shared" si="4"/>
        <v>5400000</v>
      </c>
      <c r="Y38" s="11">
        <f t="shared" si="4"/>
        <v>-5098250</v>
      </c>
      <c r="Z38" s="2">
        <f t="shared" si="5"/>
        <v>-94.41203703703704</v>
      </c>
      <c r="AA38" s="15">
        <f>AA8+AA23</f>
        <v>7200000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6500000</v>
      </c>
      <c r="F39" s="11">
        <f t="shared" si="4"/>
        <v>6500000</v>
      </c>
      <c r="G39" s="11">
        <f t="shared" si="4"/>
        <v>503200</v>
      </c>
      <c r="H39" s="11">
        <f t="shared" si="4"/>
        <v>0</v>
      </c>
      <c r="I39" s="11">
        <f t="shared" si="4"/>
        <v>0</v>
      </c>
      <c r="J39" s="11">
        <f t="shared" si="4"/>
        <v>503200</v>
      </c>
      <c r="K39" s="11">
        <f t="shared" si="4"/>
        <v>0</v>
      </c>
      <c r="L39" s="11">
        <f t="shared" si="4"/>
        <v>0</v>
      </c>
      <c r="M39" s="11">
        <f t="shared" si="4"/>
        <v>66780</v>
      </c>
      <c r="N39" s="11">
        <f t="shared" si="4"/>
        <v>66780</v>
      </c>
      <c r="O39" s="11">
        <f t="shared" si="4"/>
        <v>0</v>
      </c>
      <c r="P39" s="11">
        <f t="shared" si="4"/>
        <v>0</v>
      </c>
      <c r="Q39" s="11">
        <f t="shared" si="4"/>
        <v>118140</v>
      </c>
      <c r="R39" s="11">
        <f t="shared" si="4"/>
        <v>118140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688120</v>
      </c>
      <c r="X39" s="11">
        <f t="shared" si="4"/>
        <v>4875000</v>
      </c>
      <c r="Y39" s="11">
        <f t="shared" si="4"/>
        <v>-4186880</v>
      </c>
      <c r="Z39" s="2">
        <f t="shared" si="5"/>
        <v>-85.88471794871795</v>
      </c>
      <c r="AA39" s="15">
        <f>AA9+AA24</f>
        <v>6500000</v>
      </c>
    </row>
    <row r="40" spans="1:27" ht="12.75">
      <c r="A40" s="49" t="s">
        <v>36</v>
      </c>
      <c r="B40" s="50"/>
      <c r="C40" s="9">
        <f t="shared" si="4"/>
        <v>1546819</v>
      </c>
      <c r="D40" s="10">
        <f t="shared" si="4"/>
        <v>0</v>
      </c>
      <c r="E40" s="11">
        <f t="shared" si="4"/>
        <v>12500000</v>
      </c>
      <c r="F40" s="11">
        <f t="shared" si="4"/>
        <v>12500000</v>
      </c>
      <c r="G40" s="11">
        <f t="shared" si="4"/>
        <v>157523</v>
      </c>
      <c r="H40" s="11">
        <f t="shared" si="4"/>
        <v>1483707</v>
      </c>
      <c r="I40" s="11">
        <f t="shared" si="4"/>
        <v>38946</v>
      </c>
      <c r="J40" s="11">
        <f t="shared" si="4"/>
        <v>1680176</v>
      </c>
      <c r="K40" s="11">
        <f t="shared" si="4"/>
        <v>1162500</v>
      </c>
      <c r="L40" s="11">
        <f t="shared" si="4"/>
        <v>1502114</v>
      </c>
      <c r="M40" s="11">
        <f t="shared" si="4"/>
        <v>3594660</v>
      </c>
      <c r="N40" s="11">
        <f t="shared" si="4"/>
        <v>6259274</v>
      </c>
      <c r="O40" s="11">
        <f t="shared" si="4"/>
        <v>141790</v>
      </c>
      <c r="P40" s="11">
        <f t="shared" si="4"/>
        <v>584315</v>
      </c>
      <c r="Q40" s="11">
        <f t="shared" si="4"/>
        <v>381262</v>
      </c>
      <c r="R40" s="11">
        <f t="shared" si="4"/>
        <v>1107367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9046817</v>
      </c>
      <c r="X40" s="11">
        <f t="shared" si="4"/>
        <v>9375000</v>
      </c>
      <c r="Y40" s="11">
        <f t="shared" si="4"/>
        <v>-328183</v>
      </c>
      <c r="Z40" s="2">
        <f t="shared" si="5"/>
        <v>-3.500618666666667</v>
      </c>
      <c r="AA40" s="15">
        <f>AA10+AA25</f>
        <v>12500000</v>
      </c>
    </row>
    <row r="41" spans="1:27" ht="12.75">
      <c r="A41" s="51" t="s">
        <v>37</v>
      </c>
      <c r="B41" s="50"/>
      <c r="C41" s="52">
        <f aca="true" t="shared" si="6" ref="C41:Y41">SUM(C36:C40)</f>
        <v>16437467</v>
      </c>
      <c r="D41" s="53">
        <f t="shared" si="6"/>
        <v>0</v>
      </c>
      <c r="E41" s="54">
        <f t="shared" si="6"/>
        <v>28158000</v>
      </c>
      <c r="F41" s="54">
        <f t="shared" si="6"/>
        <v>28158000</v>
      </c>
      <c r="G41" s="54">
        <f t="shared" si="6"/>
        <v>660723</v>
      </c>
      <c r="H41" s="54">
        <f t="shared" si="6"/>
        <v>1483707</v>
      </c>
      <c r="I41" s="54">
        <f t="shared" si="6"/>
        <v>374478</v>
      </c>
      <c r="J41" s="54">
        <f t="shared" si="6"/>
        <v>2518908</v>
      </c>
      <c r="K41" s="54">
        <f t="shared" si="6"/>
        <v>1162500</v>
      </c>
      <c r="L41" s="54">
        <f t="shared" si="6"/>
        <v>1502114</v>
      </c>
      <c r="M41" s="54">
        <f t="shared" si="6"/>
        <v>3915270</v>
      </c>
      <c r="N41" s="54">
        <f t="shared" si="6"/>
        <v>6579884</v>
      </c>
      <c r="O41" s="54">
        <f t="shared" si="6"/>
        <v>141790</v>
      </c>
      <c r="P41" s="54">
        <f t="shared" si="6"/>
        <v>584315</v>
      </c>
      <c r="Q41" s="54">
        <f t="shared" si="6"/>
        <v>7848279</v>
      </c>
      <c r="R41" s="54">
        <f t="shared" si="6"/>
        <v>8574384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17673176</v>
      </c>
      <c r="X41" s="54">
        <f t="shared" si="6"/>
        <v>21118500</v>
      </c>
      <c r="Y41" s="54">
        <f t="shared" si="6"/>
        <v>-3445324</v>
      </c>
      <c r="Z41" s="55">
        <f t="shared" si="5"/>
        <v>-16.31424580344248</v>
      </c>
      <c r="AA41" s="56">
        <f>SUM(AA36:AA40)</f>
        <v>28158000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8900000</v>
      </c>
      <c r="F45" s="70">
        <f t="shared" si="7"/>
        <v>8900000</v>
      </c>
      <c r="G45" s="70">
        <f t="shared" si="7"/>
        <v>0</v>
      </c>
      <c r="H45" s="70">
        <f t="shared" si="7"/>
        <v>908333</v>
      </c>
      <c r="I45" s="70">
        <f t="shared" si="7"/>
        <v>0</v>
      </c>
      <c r="J45" s="70">
        <f t="shared" si="7"/>
        <v>908333</v>
      </c>
      <c r="K45" s="70">
        <f t="shared" si="7"/>
        <v>4302</v>
      </c>
      <c r="L45" s="70">
        <f t="shared" si="7"/>
        <v>0</v>
      </c>
      <c r="M45" s="70">
        <f t="shared" si="7"/>
        <v>0</v>
      </c>
      <c r="N45" s="70">
        <f t="shared" si="7"/>
        <v>4302</v>
      </c>
      <c r="O45" s="70">
        <f t="shared" si="7"/>
        <v>0</v>
      </c>
      <c r="P45" s="70">
        <f t="shared" si="7"/>
        <v>150475</v>
      </c>
      <c r="Q45" s="70">
        <f t="shared" si="7"/>
        <v>186244</v>
      </c>
      <c r="R45" s="70">
        <f t="shared" si="7"/>
        <v>336719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1249354</v>
      </c>
      <c r="X45" s="70">
        <f t="shared" si="7"/>
        <v>6675000</v>
      </c>
      <c r="Y45" s="70">
        <f t="shared" si="7"/>
        <v>-5425646</v>
      </c>
      <c r="Z45" s="72">
        <f t="shared" si="5"/>
        <v>-81.28308614232209</v>
      </c>
      <c r="AA45" s="71">
        <f t="shared" si="8"/>
        <v>8900000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16437467</v>
      </c>
      <c r="D49" s="81">
        <f t="shared" si="9"/>
        <v>0</v>
      </c>
      <c r="E49" s="82">
        <f t="shared" si="9"/>
        <v>37058000</v>
      </c>
      <c r="F49" s="82">
        <f t="shared" si="9"/>
        <v>37058000</v>
      </c>
      <c r="G49" s="82">
        <f t="shared" si="9"/>
        <v>660723</v>
      </c>
      <c r="H49" s="82">
        <f t="shared" si="9"/>
        <v>2392040</v>
      </c>
      <c r="I49" s="82">
        <f t="shared" si="9"/>
        <v>374478</v>
      </c>
      <c r="J49" s="82">
        <f t="shared" si="9"/>
        <v>3427241</v>
      </c>
      <c r="K49" s="82">
        <f t="shared" si="9"/>
        <v>1166802</v>
      </c>
      <c r="L49" s="82">
        <f t="shared" si="9"/>
        <v>1502114</v>
      </c>
      <c r="M49" s="82">
        <f t="shared" si="9"/>
        <v>3915270</v>
      </c>
      <c r="N49" s="82">
        <f t="shared" si="9"/>
        <v>6584186</v>
      </c>
      <c r="O49" s="82">
        <f t="shared" si="9"/>
        <v>141790</v>
      </c>
      <c r="P49" s="82">
        <f t="shared" si="9"/>
        <v>734790</v>
      </c>
      <c r="Q49" s="82">
        <f t="shared" si="9"/>
        <v>8034523</v>
      </c>
      <c r="R49" s="82">
        <f t="shared" si="9"/>
        <v>8911103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18922530</v>
      </c>
      <c r="X49" s="82">
        <f t="shared" si="9"/>
        <v>27793500</v>
      </c>
      <c r="Y49" s="82">
        <f t="shared" si="9"/>
        <v>-8870970</v>
      </c>
      <c r="Z49" s="83">
        <f t="shared" si="5"/>
        <v>-31.917426736467156</v>
      </c>
      <c r="AA49" s="84">
        <f>SUM(AA41:AA48)</f>
        <v>37058000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2943000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>
        <v>191</v>
      </c>
      <c r="I68" s="11">
        <v>239601</v>
      </c>
      <c r="J68" s="11">
        <v>239792</v>
      </c>
      <c r="K68" s="11">
        <v>74570</v>
      </c>
      <c r="L68" s="11">
        <v>184648</v>
      </c>
      <c r="M68" s="11">
        <v>295057</v>
      </c>
      <c r="N68" s="11">
        <v>554275</v>
      </c>
      <c r="O68" s="11">
        <v>55170</v>
      </c>
      <c r="P68" s="11">
        <v>234567</v>
      </c>
      <c r="Q68" s="11">
        <v>98345</v>
      </c>
      <c r="R68" s="11">
        <v>388082</v>
      </c>
      <c r="S68" s="11"/>
      <c r="T68" s="11"/>
      <c r="U68" s="11"/>
      <c r="V68" s="11"/>
      <c r="W68" s="11">
        <v>1182149</v>
      </c>
      <c r="X68" s="11"/>
      <c r="Y68" s="11">
        <v>1182149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2943000</v>
      </c>
      <c r="F69" s="82">
        <f t="shared" si="12"/>
        <v>0</v>
      </c>
      <c r="G69" s="82">
        <f t="shared" si="12"/>
        <v>0</v>
      </c>
      <c r="H69" s="82">
        <f t="shared" si="12"/>
        <v>191</v>
      </c>
      <c r="I69" s="82">
        <f t="shared" si="12"/>
        <v>239601</v>
      </c>
      <c r="J69" s="82">
        <f t="shared" si="12"/>
        <v>239792</v>
      </c>
      <c r="K69" s="82">
        <f t="shared" si="12"/>
        <v>74570</v>
      </c>
      <c r="L69" s="82">
        <f t="shared" si="12"/>
        <v>184648</v>
      </c>
      <c r="M69" s="82">
        <f t="shared" si="12"/>
        <v>295057</v>
      </c>
      <c r="N69" s="82">
        <f t="shared" si="12"/>
        <v>554275</v>
      </c>
      <c r="O69" s="82">
        <f t="shared" si="12"/>
        <v>55170</v>
      </c>
      <c r="P69" s="82">
        <f t="shared" si="12"/>
        <v>234567</v>
      </c>
      <c r="Q69" s="82">
        <f t="shared" si="12"/>
        <v>98345</v>
      </c>
      <c r="R69" s="82">
        <f t="shared" si="12"/>
        <v>388082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1182149</v>
      </c>
      <c r="X69" s="82">
        <f t="shared" si="12"/>
        <v>0</v>
      </c>
      <c r="Y69" s="82">
        <f t="shared" si="12"/>
        <v>1182149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3588507508</v>
      </c>
      <c r="D5" s="45">
        <f t="shared" si="0"/>
        <v>0</v>
      </c>
      <c r="E5" s="46">
        <f t="shared" si="0"/>
        <v>2495183369</v>
      </c>
      <c r="F5" s="46">
        <f t="shared" si="0"/>
        <v>2256565180</v>
      </c>
      <c r="G5" s="46">
        <f t="shared" si="0"/>
        <v>120878888</v>
      </c>
      <c r="H5" s="46">
        <f t="shared" si="0"/>
        <v>103469657</v>
      </c>
      <c r="I5" s="46">
        <f t="shared" si="0"/>
        <v>153753742</v>
      </c>
      <c r="J5" s="46">
        <f t="shared" si="0"/>
        <v>378102287</v>
      </c>
      <c r="K5" s="46">
        <f t="shared" si="0"/>
        <v>104971030</v>
      </c>
      <c r="L5" s="46">
        <f t="shared" si="0"/>
        <v>129060305</v>
      </c>
      <c r="M5" s="46">
        <f t="shared" si="0"/>
        <v>248216447</v>
      </c>
      <c r="N5" s="46">
        <f t="shared" si="0"/>
        <v>482247782</v>
      </c>
      <c r="O5" s="46">
        <f t="shared" si="0"/>
        <v>73524070</v>
      </c>
      <c r="P5" s="46">
        <f t="shared" si="0"/>
        <v>70064850</v>
      </c>
      <c r="Q5" s="46">
        <f t="shared" si="0"/>
        <v>159765288</v>
      </c>
      <c r="R5" s="46">
        <f t="shared" si="0"/>
        <v>303354208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1163704277</v>
      </c>
      <c r="X5" s="46">
        <f t="shared" si="0"/>
        <v>1692423890</v>
      </c>
      <c r="Y5" s="46">
        <f t="shared" si="0"/>
        <v>-528719613</v>
      </c>
      <c r="Z5" s="47">
        <f>+IF(X5&lt;&gt;0,+(Y5/X5)*100,0)</f>
        <v>-31.240377551040122</v>
      </c>
      <c r="AA5" s="48">
        <f>SUM(AA11:AA18)</f>
        <v>2256565180</v>
      </c>
    </row>
    <row r="6" spans="1:27" ht="12.75">
      <c r="A6" s="49" t="s">
        <v>32</v>
      </c>
      <c r="B6" s="50"/>
      <c r="C6" s="9">
        <v>311941859</v>
      </c>
      <c r="D6" s="10"/>
      <c r="E6" s="11">
        <v>493305751</v>
      </c>
      <c r="F6" s="11">
        <v>325541382</v>
      </c>
      <c r="G6" s="11">
        <v>37352578</v>
      </c>
      <c r="H6" s="11">
        <v>23646287</v>
      </c>
      <c r="I6" s="11">
        <v>32570332</v>
      </c>
      <c r="J6" s="11">
        <v>93569197</v>
      </c>
      <c r="K6" s="11">
        <v>17272827</v>
      </c>
      <c r="L6" s="11">
        <v>21220866</v>
      </c>
      <c r="M6" s="11">
        <v>28863262</v>
      </c>
      <c r="N6" s="11">
        <v>67356955</v>
      </c>
      <c r="O6" s="11">
        <v>25502278</v>
      </c>
      <c r="P6" s="11">
        <v>4644846</v>
      </c>
      <c r="Q6" s="11">
        <v>31935278</v>
      </c>
      <c r="R6" s="11">
        <v>62082402</v>
      </c>
      <c r="S6" s="11"/>
      <c r="T6" s="11"/>
      <c r="U6" s="11"/>
      <c r="V6" s="11"/>
      <c r="W6" s="11">
        <v>223008554</v>
      </c>
      <c r="X6" s="11">
        <v>244156038</v>
      </c>
      <c r="Y6" s="11">
        <v>-21147484</v>
      </c>
      <c r="Z6" s="2">
        <v>-8.66</v>
      </c>
      <c r="AA6" s="15">
        <v>325541382</v>
      </c>
    </row>
    <row r="7" spans="1:27" ht="12.75">
      <c r="A7" s="49" t="s">
        <v>33</v>
      </c>
      <c r="B7" s="50"/>
      <c r="C7" s="9">
        <v>107965555</v>
      </c>
      <c r="D7" s="10"/>
      <c r="E7" s="11">
        <v>195082707</v>
      </c>
      <c r="F7" s="11">
        <v>244682357</v>
      </c>
      <c r="G7" s="11">
        <v>4715627</v>
      </c>
      <c r="H7" s="11">
        <v>6855703</v>
      </c>
      <c r="I7" s="11">
        <v>8767492</v>
      </c>
      <c r="J7" s="11">
        <v>20338822</v>
      </c>
      <c r="K7" s="11">
        <v>5925749</v>
      </c>
      <c r="L7" s="11">
        <v>16112520</v>
      </c>
      <c r="M7" s="11">
        <v>23946384</v>
      </c>
      <c r="N7" s="11">
        <v>45984653</v>
      </c>
      <c r="O7" s="11">
        <v>6710275</v>
      </c>
      <c r="P7" s="11">
        <v>5900480</v>
      </c>
      <c r="Q7" s="11">
        <v>31505063</v>
      </c>
      <c r="R7" s="11">
        <v>44115818</v>
      </c>
      <c r="S7" s="11"/>
      <c r="T7" s="11"/>
      <c r="U7" s="11"/>
      <c r="V7" s="11"/>
      <c r="W7" s="11">
        <v>110439293</v>
      </c>
      <c r="X7" s="11">
        <v>183511768</v>
      </c>
      <c r="Y7" s="11">
        <v>-73072475</v>
      </c>
      <c r="Z7" s="2">
        <v>-39.82</v>
      </c>
      <c r="AA7" s="15">
        <v>244682357</v>
      </c>
    </row>
    <row r="8" spans="1:27" ht="12.75">
      <c r="A8" s="49" t="s">
        <v>34</v>
      </c>
      <c r="B8" s="50"/>
      <c r="C8" s="9">
        <v>868968207</v>
      </c>
      <c r="D8" s="10"/>
      <c r="E8" s="11">
        <v>968816397</v>
      </c>
      <c r="F8" s="11">
        <v>898336271</v>
      </c>
      <c r="G8" s="11">
        <v>69755580</v>
      </c>
      <c r="H8" s="11">
        <v>37203398</v>
      </c>
      <c r="I8" s="11">
        <v>64496779</v>
      </c>
      <c r="J8" s="11">
        <v>171455757</v>
      </c>
      <c r="K8" s="11">
        <v>58923671</v>
      </c>
      <c r="L8" s="11">
        <v>56692845</v>
      </c>
      <c r="M8" s="11">
        <v>118058783</v>
      </c>
      <c r="N8" s="11">
        <v>233675299</v>
      </c>
      <c r="O8" s="11">
        <v>30751610</v>
      </c>
      <c r="P8" s="11">
        <v>25281904</v>
      </c>
      <c r="Q8" s="11">
        <v>33198521</v>
      </c>
      <c r="R8" s="11">
        <v>89232035</v>
      </c>
      <c r="S8" s="11"/>
      <c r="T8" s="11"/>
      <c r="U8" s="11"/>
      <c r="V8" s="11"/>
      <c r="W8" s="11">
        <v>494363091</v>
      </c>
      <c r="X8" s="11">
        <v>673752204</v>
      </c>
      <c r="Y8" s="11">
        <v>-179389113</v>
      </c>
      <c r="Z8" s="2">
        <v>-26.63</v>
      </c>
      <c r="AA8" s="15">
        <v>898336271</v>
      </c>
    </row>
    <row r="9" spans="1:27" ht="12.75">
      <c r="A9" s="49" t="s">
        <v>35</v>
      </c>
      <c r="B9" s="50"/>
      <c r="C9" s="9">
        <v>184276102</v>
      </c>
      <c r="D9" s="10"/>
      <c r="E9" s="11">
        <v>436941600</v>
      </c>
      <c r="F9" s="11">
        <v>379426270</v>
      </c>
      <c r="G9" s="11">
        <v>3215074</v>
      </c>
      <c r="H9" s="11">
        <v>7916999</v>
      </c>
      <c r="I9" s="11">
        <v>29900036</v>
      </c>
      <c r="J9" s="11">
        <v>41032109</v>
      </c>
      <c r="K9" s="11">
        <v>8220401</v>
      </c>
      <c r="L9" s="11">
        <v>17582330</v>
      </c>
      <c r="M9" s="11">
        <v>28816240</v>
      </c>
      <c r="N9" s="11">
        <v>54618971</v>
      </c>
      <c r="O9" s="11">
        <v>3630849</v>
      </c>
      <c r="P9" s="11">
        <v>18510819</v>
      </c>
      <c r="Q9" s="11">
        <v>24221772</v>
      </c>
      <c r="R9" s="11">
        <v>46363440</v>
      </c>
      <c r="S9" s="11"/>
      <c r="T9" s="11"/>
      <c r="U9" s="11"/>
      <c r="V9" s="11"/>
      <c r="W9" s="11">
        <v>142014520</v>
      </c>
      <c r="X9" s="11">
        <v>284569703</v>
      </c>
      <c r="Y9" s="11">
        <v>-142555183</v>
      </c>
      <c r="Z9" s="2">
        <v>-50.09</v>
      </c>
      <c r="AA9" s="15">
        <v>379426270</v>
      </c>
    </row>
    <row r="10" spans="1:27" ht="12.75">
      <c r="A10" s="49" t="s">
        <v>36</v>
      </c>
      <c r="B10" s="50"/>
      <c r="C10" s="9">
        <v>1168108144</v>
      </c>
      <c r="D10" s="10"/>
      <c r="E10" s="11">
        <v>38509702</v>
      </c>
      <c r="F10" s="11">
        <v>53410624</v>
      </c>
      <c r="G10" s="11">
        <v>2330365</v>
      </c>
      <c r="H10" s="11">
        <v>3235192</v>
      </c>
      <c r="I10" s="11">
        <v>380247</v>
      </c>
      <c r="J10" s="11">
        <v>5945804</v>
      </c>
      <c r="K10" s="11">
        <v>1947008</v>
      </c>
      <c r="L10" s="11">
        <v>2959631</v>
      </c>
      <c r="M10" s="11">
        <v>9120178</v>
      </c>
      <c r="N10" s="11">
        <v>14026817</v>
      </c>
      <c r="O10" s="11">
        <v>312481</v>
      </c>
      <c r="P10" s="11">
        <v>3722586</v>
      </c>
      <c r="Q10" s="11">
        <v>1694331</v>
      </c>
      <c r="R10" s="11">
        <v>5729398</v>
      </c>
      <c r="S10" s="11"/>
      <c r="T10" s="11"/>
      <c r="U10" s="11"/>
      <c r="V10" s="11"/>
      <c r="W10" s="11">
        <v>25702019</v>
      </c>
      <c r="X10" s="11">
        <v>40057969</v>
      </c>
      <c r="Y10" s="11">
        <v>-14355950</v>
      </c>
      <c r="Z10" s="2">
        <v>-35.84</v>
      </c>
      <c r="AA10" s="15">
        <v>53410624</v>
      </c>
    </row>
    <row r="11" spans="1:27" ht="12.75">
      <c r="A11" s="51" t="s">
        <v>37</v>
      </c>
      <c r="B11" s="50"/>
      <c r="C11" s="52">
        <f aca="true" t="shared" si="1" ref="C11:Y11">SUM(C6:C10)</f>
        <v>2641259867</v>
      </c>
      <c r="D11" s="53">
        <f t="shared" si="1"/>
        <v>0</v>
      </c>
      <c r="E11" s="54">
        <f t="shared" si="1"/>
        <v>2132656157</v>
      </c>
      <c r="F11" s="54">
        <f t="shared" si="1"/>
        <v>1901396904</v>
      </c>
      <c r="G11" s="54">
        <f t="shared" si="1"/>
        <v>117369224</v>
      </c>
      <c r="H11" s="54">
        <f t="shared" si="1"/>
        <v>78857579</v>
      </c>
      <c r="I11" s="54">
        <f t="shared" si="1"/>
        <v>136114886</v>
      </c>
      <c r="J11" s="54">
        <f t="shared" si="1"/>
        <v>332341689</v>
      </c>
      <c r="K11" s="54">
        <f t="shared" si="1"/>
        <v>92289656</v>
      </c>
      <c r="L11" s="54">
        <f t="shared" si="1"/>
        <v>114568192</v>
      </c>
      <c r="M11" s="54">
        <f t="shared" si="1"/>
        <v>208804847</v>
      </c>
      <c r="N11" s="54">
        <f t="shared" si="1"/>
        <v>415662695</v>
      </c>
      <c r="O11" s="54">
        <f t="shared" si="1"/>
        <v>66907493</v>
      </c>
      <c r="P11" s="54">
        <f t="shared" si="1"/>
        <v>58060635</v>
      </c>
      <c r="Q11" s="54">
        <f t="shared" si="1"/>
        <v>122554965</v>
      </c>
      <c r="R11" s="54">
        <f t="shared" si="1"/>
        <v>247523093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995527477</v>
      </c>
      <c r="X11" s="54">
        <f t="shared" si="1"/>
        <v>1426047682</v>
      </c>
      <c r="Y11" s="54">
        <f t="shared" si="1"/>
        <v>-430520205</v>
      </c>
      <c r="Z11" s="55">
        <f>+IF(X11&lt;&gt;0,+(Y11/X11)*100,0)</f>
        <v>-30.1897482415318</v>
      </c>
      <c r="AA11" s="56">
        <f>SUM(AA6:AA10)</f>
        <v>1901396904</v>
      </c>
    </row>
    <row r="12" spans="1:27" ht="12.75">
      <c r="A12" s="57" t="s">
        <v>38</v>
      </c>
      <c r="B12" s="38"/>
      <c r="C12" s="9">
        <v>132845635</v>
      </c>
      <c r="D12" s="10"/>
      <c r="E12" s="11">
        <v>151279060</v>
      </c>
      <c r="F12" s="11">
        <v>180770839</v>
      </c>
      <c r="G12" s="11">
        <v>1114665</v>
      </c>
      <c r="H12" s="11">
        <v>5178174</v>
      </c>
      <c r="I12" s="11">
        <v>2000020</v>
      </c>
      <c r="J12" s="11">
        <v>8292859</v>
      </c>
      <c r="K12" s="11">
        <v>1021271</v>
      </c>
      <c r="L12" s="11">
        <v>2272112</v>
      </c>
      <c r="M12" s="11">
        <v>8122238</v>
      </c>
      <c r="N12" s="11">
        <v>11415621</v>
      </c>
      <c r="O12" s="11">
        <v>2658976</v>
      </c>
      <c r="P12" s="11">
        <v>6201342</v>
      </c>
      <c r="Q12" s="11">
        <v>18450160</v>
      </c>
      <c r="R12" s="11">
        <v>27310478</v>
      </c>
      <c r="S12" s="11"/>
      <c r="T12" s="11"/>
      <c r="U12" s="11"/>
      <c r="V12" s="11"/>
      <c r="W12" s="11">
        <v>47018958</v>
      </c>
      <c r="X12" s="11">
        <v>135578130</v>
      </c>
      <c r="Y12" s="11">
        <v>-88559172</v>
      </c>
      <c r="Z12" s="2">
        <v>-65.32</v>
      </c>
      <c r="AA12" s="15">
        <v>180770839</v>
      </c>
    </row>
    <row r="13" spans="1:27" ht="12.75">
      <c r="A13" s="57" t="s">
        <v>39</v>
      </c>
      <c r="B13" s="38"/>
      <c r="C13" s="12">
        <v>197000</v>
      </c>
      <c r="D13" s="13"/>
      <c r="E13" s="14"/>
      <c r="F13" s="14">
        <v>510000</v>
      </c>
      <c r="G13" s="14"/>
      <c r="H13" s="14"/>
      <c r="I13" s="14">
        <v>508772</v>
      </c>
      <c r="J13" s="14">
        <v>508772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508772</v>
      </c>
      <c r="X13" s="14">
        <v>382500</v>
      </c>
      <c r="Y13" s="14">
        <v>126272</v>
      </c>
      <c r="Z13" s="2">
        <v>33.01</v>
      </c>
      <c r="AA13" s="22">
        <v>510000</v>
      </c>
    </row>
    <row r="14" spans="1:27" ht="12.75">
      <c r="A14" s="57" t="s">
        <v>40</v>
      </c>
      <c r="B14" s="38"/>
      <c r="C14" s="9">
        <v>214114107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598003572</v>
      </c>
      <c r="D15" s="10"/>
      <c r="E15" s="11">
        <v>200678152</v>
      </c>
      <c r="F15" s="11">
        <v>162737437</v>
      </c>
      <c r="G15" s="11">
        <v>2394999</v>
      </c>
      <c r="H15" s="11">
        <v>19433904</v>
      </c>
      <c r="I15" s="11">
        <v>14862016</v>
      </c>
      <c r="J15" s="11">
        <v>36690919</v>
      </c>
      <c r="K15" s="11">
        <v>11660103</v>
      </c>
      <c r="L15" s="11">
        <v>12204133</v>
      </c>
      <c r="M15" s="11">
        <v>25469207</v>
      </c>
      <c r="N15" s="11">
        <v>49333443</v>
      </c>
      <c r="O15" s="11">
        <v>3957601</v>
      </c>
      <c r="P15" s="11">
        <v>5802873</v>
      </c>
      <c r="Q15" s="11">
        <v>18720737</v>
      </c>
      <c r="R15" s="11">
        <v>28481211</v>
      </c>
      <c r="S15" s="11"/>
      <c r="T15" s="11"/>
      <c r="U15" s="11"/>
      <c r="V15" s="11"/>
      <c r="W15" s="11">
        <v>114505573</v>
      </c>
      <c r="X15" s="11">
        <v>122053078</v>
      </c>
      <c r="Y15" s="11">
        <v>-7547505</v>
      </c>
      <c r="Z15" s="2">
        <v>-6.18</v>
      </c>
      <c r="AA15" s="15">
        <v>162737437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>
        <v>2087327</v>
      </c>
      <c r="D18" s="17"/>
      <c r="E18" s="18">
        <v>10570000</v>
      </c>
      <c r="F18" s="18">
        <v>11150000</v>
      </c>
      <c r="G18" s="18"/>
      <c r="H18" s="18"/>
      <c r="I18" s="18">
        <v>268048</v>
      </c>
      <c r="J18" s="18">
        <v>268048</v>
      </c>
      <c r="K18" s="18"/>
      <c r="L18" s="18">
        <v>15868</v>
      </c>
      <c r="M18" s="18">
        <v>5820155</v>
      </c>
      <c r="N18" s="18">
        <v>5836023</v>
      </c>
      <c r="O18" s="18"/>
      <c r="P18" s="18"/>
      <c r="Q18" s="18">
        <v>39426</v>
      </c>
      <c r="R18" s="18">
        <v>39426</v>
      </c>
      <c r="S18" s="18"/>
      <c r="T18" s="18"/>
      <c r="U18" s="18"/>
      <c r="V18" s="18"/>
      <c r="W18" s="18">
        <v>6143497</v>
      </c>
      <c r="X18" s="18">
        <v>8362500</v>
      </c>
      <c r="Y18" s="18">
        <v>-2219003</v>
      </c>
      <c r="Z18" s="3">
        <v>-26.54</v>
      </c>
      <c r="AA18" s="23">
        <v>11150000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115844181</v>
      </c>
      <c r="D20" s="62">
        <f t="shared" si="2"/>
        <v>0</v>
      </c>
      <c r="E20" s="63">
        <f t="shared" si="2"/>
        <v>867774797</v>
      </c>
      <c r="F20" s="63">
        <f t="shared" si="2"/>
        <v>1129038899</v>
      </c>
      <c r="G20" s="63">
        <f t="shared" si="2"/>
        <v>50307</v>
      </c>
      <c r="H20" s="63">
        <f t="shared" si="2"/>
        <v>13121126</v>
      </c>
      <c r="I20" s="63">
        <f t="shared" si="2"/>
        <v>67625012</v>
      </c>
      <c r="J20" s="63">
        <f t="shared" si="2"/>
        <v>80796445</v>
      </c>
      <c r="K20" s="63">
        <f t="shared" si="2"/>
        <v>36196664</v>
      </c>
      <c r="L20" s="63">
        <f t="shared" si="2"/>
        <v>53331949</v>
      </c>
      <c r="M20" s="63">
        <f t="shared" si="2"/>
        <v>155531077</v>
      </c>
      <c r="N20" s="63">
        <f t="shared" si="2"/>
        <v>245059690</v>
      </c>
      <c r="O20" s="63">
        <f t="shared" si="2"/>
        <v>19692985</v>
      </c>
      <c r="P20" s="63">
        <f t="shared" si="2"/>
        <v>41264886</v>
      </c>
      <c r="Q20" s="63">
        <f t="shared" si="2"/>
        <v>61667291</v>
      </c>
      <c r="R20" s="63">
        <f t="shared" si="2"/>
        <v>122625162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448481297</v>
      </c>
      <c r="X20" s="63">
        <f t="shared" si="2"/>
        <v>846779177</v>
      </c>
      <c r="Y20" s="63">
        <f t="shared" si="2"/>
        <v>-398297880</v>
      </c>
      <c r="Z20" s="64">
        <f>+IF(X20&lt;&gt;0,+(Y20/X20)*100,0)</f>
        <v>-47.036806149521084</v>
      </c>
      <c r="AA20" s="65">
        <f>SUM(AA26:AA33)</f>
        <v>1129038899</v>
      </c>
    </row>
    <row r="21" spans="1:27" ht="12.75">
      <c r="A21" s="49" t="s">
        <v>32</v>
      </c>
      <c r="B21" s="50"/>
      <c r="C21" s="9">
        <v>65655328</v>
      </c>
      <c r="D21" s="10"/>
      <c r="E21" s="11">
        <v>312625495</v>
      </c>
      <c r="F21" s="11">
        <v>354734514</v>
      </c>
      <c r="G21" s="11"/>
      <c r="H21" s="11">
        <v>264494</v>
      </c>
      <c r="I21" s="11">
        <v>35356980</v>
      </c>
      <c r="J21" s="11">
        <v>35621474</v>
      </c>
      <c r="K21" s="11">
        <v>19568488</v>
      </c>
      <c r="L21" s="11">
        <v>30038004</v>
      </c>
      <c r="M21" s="11">
        <v>60110860</v>
      </c>
      <c r="N21" s="11">
        <v>109717352</v>
      </c>
      <c r="O21" s="11">
        <v>6609311</v>
      </c>
      <c r="P21" s="11">
        <v>2858441</v>
      </c>
      <c r="Q21" s="11">
        <v>24303527</v>
      </c>
      <c r="R21" s="11">
        <v>33771279</v>
      </c>
      <c r="S21" s="11"/>
      <c r="T21" s="11"/>
      <c r="U21" s="11"/>
      <c r="V21" s="11"/>
      <c r="W21" s="11">
        <v>179110105</v>
      </c>
      <c r="X21" s="11">
        <v>266050887</v>
      </c>
      <c r="Y21" s="11">
        <v>-86940782</v>
      </c>
      <c r="Z21" s="2">
        <v>-32.68</v>
      </c>
      <c r="AA21" s="15">
        <v>354734514</v>
      </c>
    </row>
    <row r="22" spans="1:27" ht="12.75">
      <c r="A22" s="49" t="s">
        <v>33</v>
      </c>
      <c r="B22" s="50"/>
      <c r="C22" s="9">
        <v>10289316</v>
      </c>
      <c r="D22" s="10"/>
      <c r="E22" s="11">
        <v>36646705</v>
      </c>
      <c r="F22" s="11">
        <v>31256052</v>
      </c>
      <c r="G22" s="11">
        <v>2388</v>
      </c>
      <c r="H22" s="11">
        <v>2684621</v>
      </c>
      <c r="I22" s="11">
        <v>5431903</v>
      </c>
      <c r="J22" s="11">
        <v>8118912</v>
      </c>
      <c r="K22" s="11">
        <v>1616198</v>
      </c>
      <c r="L22" s="11">
        <v>2547741</v>
      </c>
      <c r="M22" s="11">
        <v>18213431</v>
      </c>
      <c r="N22" s="11">
        <v>22377370</v>
      </c>
      <c r="O22" s="11">
        <v>40</v>
      </c>
      <c r="P22" s="11">
        <v>640800</v>
      </c>
      <c r="Q22" s="11">
        <v>7990473</v>
      </c>
      <c r="R22" s="11">
        <v>8631313</v>
      </c>
      <c r="S22" s="11"/>
      <c r="T22" s="11"/>
      <c r="U22" s="11"/>
      <c r="V22" s="11"/>
      <c r="W22" s="11">
        <v>39127595</v>
      </c>
      <c r="X22" s="11">
        <v>23442039</v>
      </c>
      <c r="Y22" s="11">
        <v>15685556</v>
      </c>
      <c r="Z22" s="2">
        <v>66.91</v>
      </c>
      <c r="AA22" s="15">
        <v>31256052</v>
      </c>
    </row>
    <row r="23" spans="1:27" ht="12.75">
      <c r="A23" s="49" t="s">
        <v>34</v>
      </c>
      <c r="B23" s="50"/>
      <c r="C23" s="9">
        <v>7162168</v>
      </c>
      <c r="D23" s="10"/>
      <c r="E23" s="11">
        <v>335529829</v>
      </c>
      <c r="F23" s="11">
        <v>452957901</v>
      </c>
      <c r="G23" s="11">
        <v>47859</v>
      </c>
      <c r="H23" s="11">
        <v>2351695</v>
      </c>
      <c r="I23" s="11">
        <v>14871116</v>
      </c>
      <c r="J23" s="11">
        <v>17270670</v>
      </c>
      <c r="K23" s="11">
        <v>10054151</v>
      </c>
      <c r="L23" s="11">
        <v>12518359</v>
      </c>
      <c r="M23" s="11">
        <v>64570455</v>
      </c>
      <c r="N23" s="11">
        <v>87142965</v>
      </c>
      <c r="O23" s="11">
        <v>8962244</v>
      </c>
      <c r="P23" s="11">
        <v>32779663</v>
      </c>
      <c r="Q23" s="11">
        <v>17833308</v>
      </c>
      <c r="R23" s="11">
        <v>59575215</v>
      </c>
      <c r="S23" s="11"/>
      <c r="T23" s="11"/>
      <c r="U23" s="11"/>
      <c r="V23" s="11"/>
      <c r="W23" s="11">
        <v>163988850</v>
      </c>
      <c r="X23" s="11">
        <v>339718426</v>
      </c>
      <c r="Y23" s="11">
        <v>-175729576</v>
      </c>
      <c r="Z23" s="2">
        <v>-51.73</v>
      </c>
      <c r="AA23" s="15">
        <v>452957901</v>
      </c>
    </row>
    <row r="24" spans="1:27" ht="12.75">
      <c r="A24" s="49" t="s">
        <v>35</v>
      </c>
      <c r="B24" s="50"/>
      <c r="C24" s="9">
        <v>2253530</v>
      </c>
      <c r="D24" s="10"/>
      <c r="E24" s="11">
        <v>89621945</v>
      </c>
      <c r="F24" s="11">
        <v>132641087</v>
      </c>
      <c r="G24" s="11"/>
      <c r="H24" s="11">
        <v>20</v>
      </c>
      <c r="I24" s="11">
        <v>86368</v>
      </c>
      <c r="J24" s="11">
        <v>86388</v>
      </c>
      <c r="K24" s="11">
        <v>821397</v>
      </c>
      <c r="L24" s="11">
        <v>338612</v>
      </c>
      <c r="M24" s="11">
        <v>4295745</v>
      </c>
      <c r="N24" s="11">
        <v>5455754</v>
      </c>
      <c r="O24" s="11">
        <v>557445</v>
      </c>
      <c r="P24" s="11">
        <v>1856762</v>
      </c>
      <c r="Q24" s="11">
        <v>2283580</v>
      </c>
      <c r="R24" s="11">
        <v>4697787</v>
      </c>
      <c r="S24" s="11"/>
      <c r="T24" s="11"/>
      <c r="U24" s="11"/>
      <c r="V24" s="11"/>
      <c r="W24" s="11">
        <v>10239929</v>
      </c>
      <c r="X24" s="11">
        <v>99480815</v>
      </c>
      <c r="Y24" s="11">
        <v>-89240886</v>
      </c>
      <c r="Z24" s="2">
        <v>-89.71</v>
      </c>
      <c r="AA24" s="15">
        <v>132641087</v>
      </c>
    </row>
    <row r="25" spans="1:27" ht="12.75">
      <c r="A25" s="49" t="s">
        <v>36</v>
      </c>
      <c r="B25" s="50"/>
      <c r="C25" s="9">
        <v>5497454</v>
      </c>
      <c r="D25" s="10"/>
      <c r="E25" s="11">
        <v>2719253</v>
      </c>
      <c r="F25" s="11">
        <v>10103000</v>
      </c>
      <c r="G25" s="11"/>
      <c r="H25" s="11"/>
      <c r="I25" s="11">
        <v>3959020</v>
      </c>
      <c r="J25" s="11">
        <v>3959020</v>
      </c>
      <c r="K25" s="11">
        <v>607875</v>
      </c>
      <c r="L25" s="11">
        <v>5289031</v>
      </c>
      <c r="M25" s="11">
        <v>512696</v>
      </c>
      <c r="N25" s="11">
        <v>6409602</v>
      </c>
      <c r="O25" s="11"/>
      <c r="P25" s="11"/>
      <c r="Q25" s="11">
        <v>294000</v>
      </c>
      <c r="R25" s="11">
        <v>294000</v>
      </c>
      <c r="S25" s="11"/>
      <c r="T25" s="11"/>
      <c r="U25" s="11"/>
      <c r="V25" s="11"/>
      <c r="W25" s="11">
        <v>10662622</v>
      </c>
      <c r="X25" s="11">
        <v>7577250</v>
      </c>
      <c r="Y25" s="11">
        <v>3085372</v>
      </c>
      <c r="Z25" s="2">
        <v>40.72</v>
      </c>
      <c r="AA25" s="15">
        <v>10103000</v>
      </c>
    </row>
    <row r="26" spans="1:27" ht="12.75">
      <c r="A26" s="51" t="s">
        <v>37</v>
      </c>
      <c r="B26" s="66"/>
      <c r="C26" s="52">
        <f aca="true" t="shared" si="3" ref="C26:Y26">SUM(C21:C25)</f>
        <v>90857796</v>
      </c>
      <c r="D26" s="53">
        <f t="shared" si="3"/>
        <v>0</v>
      </c>
      <c r="E26" s="54">
        <f t="shared" si="3"/>
        <v>777143227</v>
      </c>
      <c r="F26" s="54">
        <f t="shared" si="3"/>
        <v>981692554</v>
      </c>
      <c r="G26" s="54">
        <f t="shared" si="3"/>
        <v>50247</v>
      </c>
      <c r="H26" s="54">
        <f t="shared" si="3"/>
        <v>5300830</v>
      </c>
      <c r="I26" s="54">
        <f t="shared" si="3"/>
        <v>59705387</v>
      </c>
      <c r="J26" s="54">
        <f t="shared" si="3"/>
        <v>65056464</v>
      </c>
      <c r="K26" s="54">
        <f t="shared" si="3"/>
        <v>32668109</v>
      </c>
      <c r="L26" s="54">
        <f t="shared" si="3"/>
        <v>50731747</v>
      </c>
      <c r="M26" s="54">
        <f t="shared" si="3"/>
        <v>147703187</v>
      </c>
      <c r="N26" s="54">
        <f t="shared" si="3"/>
        <v>231103043</v>
      </c>
      <c r="O26" s="54">
        <f t="shared" si="3"/>
        <v>16129040</v>
      </c>
      <c r="P26" s="54">
        <f t="shared" si="3"/>
        <v>38135666</v>
      </c>
      <c r="Q26" s="54">
        <f t="shared" si="3"/>
        <v>52704888</v>
      </c>
      <c r="R26" s="54">
        <f t="shared" si="3"/>
        <v>106969594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403129101</v>
      </c>
      <c r="X26" s="54">
        <f t="shared" si="3"/>
        <v>736269417</v>
      </c>
      <c r="Y26" s="54">
        <f t="shared" si="3"/>
        <v>-333140316</v>
      </c>
      <c r="Z26" s="55">
        <f>+IF(X26&lt;&gt;0,+(Y26/X26)*100,0)</f>
        <v>-45.247066944246036</v>
      </c>
      <c r="AA26" s="56">
        <f>SUM(AA21:AA25)</f>
        <v>981692554</v>
      </c>
    </row>
    <row r="27" spans="1:27" ht="12.75">
      <c r="A27" s="57" t="s">
        <v>38</v>
      </c>
      <c r="B27" s="67"/>
      <c r="C27" s="9">
        <v>5929554</v>
      </c>
      <c r="D27" s="10"/>
      <c r="E27" s="11">
        <v>52826070</v>
      </c>
      <c r="F27" s="11">
        <v>48804759</v>
      </c>
      <c r="G27" s="11"/>
      <c r="H27" s="11"/>
      <c r="I27" s="11">
        <v>4037056</v>
      </c>
      <c r="J27" s="11">
        <v>4037056</v>
      </c>
      <c r="K27" s="11">
        <v>1088552</v>
      </c>
      <c r="L27" s="11">
        <v>1091925</v>
      </c>
      <c r="M27" s="11">
        <v>2221537</v>
      </c>
      <c r="N27" s="11">
        <v>4402014</v>
      </c>
      <c r="O27" s="11">
        <v>46997</v>
      </c>
      <c r="P27" s="11">
        <v>1701538</v>
      </c>
      <c r="Q27" s="11">
        <v>5746516</v>
      </c>
      <c r="R27" s="11">
        <v>7495051</v>
      </c>
      <c r="S27" s="11"/>
      <c r="T27" s="11"/>
      <c r="U27" s="11"/>
      <c r="V27" s="11"/>
      <c r="W27" s="11">
        <v>15934121</v>
      </c>
      <c r="X27" s="11">
        <v>36603570</v>
      </c>
      <c r="Y27" s="11">
        <v>-20669449</v>
      </c>
      <c r="Z27" s="2">
        <v>-56.47</v>
      </c>
      <c r="AA27" s="15">
        <v>48804759</v>
      </c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>
        <v>19056831</v>
      </c>
      <c r="D30" s="10"/>
      <c r="E30" s="11">
        <v>36105500</v>
      </c>
      <c r="F30" s="11">
        <v>94384819</v>
      </c>
      <c r="G30" s="11">
        <v>60</v>
      </c>
      <c r="H30" s="11">
        <v>7820296</v>
      </c>
      <c r="I30" s="11">
        <v>3882569</v>
      </c>
      <c r="J30" s="11">
        <v>11702925</v>
      </c>
      <c r="K30" s="11">
        <v>2440003</v>
      </c>
      <c r="L30" s="11">
        <v>1508277</v>
      </c>
      <c r="M30" s="11">
        <v>5368177</v>
      </c>
      <c r="N30" s="11">
        <v>9316457</v>
      </c>
      <c r="O30" s="11">
        <v>3506995</v>
      </c>
      <c r="P30" s="11">
        <v>1427682</v>
      </c>
      <c r="Q30" s="11">
        <v>3215887</v>
      </c>
      <c r="R30" s="11">
        <v>8150564</v>
      </c>
      <c r="S30" s="11"/>
      <c r="T30" s="11"/>
      <c r="U30" s="11"/>
      <c r="V30" s="11"/>
      <c r="W30" s="11">
        <v>29169946</v>
      </c>
      <c r="X30" s="11">
        <v>70788615</v>
      </c>
      <c r="Y30" s="11">
        <v>-41618669</v>
      </c>
      <c r="Z30" s="2">
        <v>-58.79</v>
      </c>
      <c r="AA30" s="15">
        <v>94384819</v>
      </c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>
        <v>1700000</v>
      </c>
      <c r="F33" s="18">
        <v>4156767</v>
      </c>
      <c r="G33" s="18"/>
      <c r="H33" s="18"/>
      <c r="I33" s="18"/>
      <c r="J33" s="18"/>
      <c r="K33" s="18"/>
      <c r="L33" s="18"/>
      <c r="M33" s="18">
        <v>238176</v>
      </c>
      <c r="N33" s="18">
        <v>238176</v>
      </c>
      <c r="O33" s="18">
        <v>9953</v>
      </c>
      <c r="P33" s="18"/>
      <c r="Q33" s="18"/>
      <c r="R33" s="18">
        <v>9953</v>
      </c>
      <c r="S33" s="18"/>
      <c r="T33" s="18"/>
      <c r="U33" s="18"/>
      <c r="V33" s="18"/>
      <c r="W33" s="18">
        <v>248129</v>
      </c>
      <c r="X33" s="18">
        <v>3117575</v>
      </c>
      <c r="Y33" s="18">
        <v>-2869446</v>
      </c>
      <c r="Z33" s="3">
        <v>-92.04</v>
      </c>
      <c r="AA33" s="23">
        <v>4156767</v>
      </c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377597187</v>
      </c>
      <c r="D36" s="10">
        <f t="shared" si="4"/>
        <v>0</v>
      </c>
      <c r="E36" s="11">
        <f t="shared" si="4"/>
        <v>805931246</v>
      </c>
      <c r="F36" s="11">
        <f t="shared" si="4"/>
        <v>680275896</v>
      </c>
      <c r="G36" s="11">
        <f t="shared" si="4"/>
        <v>37352578</v>
      </c>
      <c r="H36" s="11">
        <f t="shared" si="4"/>
        <v>23910781</v>
      </c>
      <c r="I36" s="11">
        <f t="shared" si="4"/>
        <v>67927312</v>
      </c>
      <c r="J36" s="11">
        <f t="shared" si="4"/>
        <v>129190671</v>
      </c>
      <c r="K36" s="11">
        <f t="shared" si="4"/>
        <v>36841315</v>
      </c>
      <c r="L36" s="11">
        <f t="shared" si="4"/>
        <v>51258870</v>
      </c>
      <c r="M36" s="11">
        <f t="shared" si="4"/>
        <v>88974122</v>
      </c>
      <c r="N36" s="11">
        <f t="shared" si="4"/>
        <v>177074307</v>
      </c>
      <c r="O36" s="11">
        <f t="shared" si="4"/>
        <v>32111589</v>
      </c>
      <c r="P36" s="11">
        <f t="shared" si="4"/>
        <v>7503287</v>
      </c>
      <c r="Q36" s="11">
        <f t="shared" si="4"/>
        <v>56238805</v>
      </c>
      <c r="R36" s="11">
        <f t="shared" si="4"/>
        <v>95853681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402118659</v>
      </c>
      <c r="X36" s="11">
        <f t="shared" si="4"/>
        <v>510206925</v>
      </c>
      <c r="Y36" s="11">
        <f t="shared" si="4"/>
        <v>-108088266</v>
      </c>
      <c r="Z36" s="2">
        <f aca="true" t="shared" si="5" ref="Z36:Z49">+IF(X36&lt;&gt;0,+(Y36/X36)*100,0)</f>
        <v>-21.185182070980318</v>
      </c>
      <c r="AA36" s="15">
        <f>AA6+AA21</f>
        <v>680275896</v>
      </c>
    </row>
    <row r="37" spans="1:27" ht="12.75">
      <c r="A37" s="49" t="s">
        <v>33</v>
      </c>
      <c r="B37" s="50"/>
      <c r="C37" s="9">
        <f t="shared" si="4"/>
        <v>118254871</v>
      </c>
      <c r="D37" s="10">
        <f t="shared" si="4"/>
        <v>0</v>
      </c>
      <c r="E37" s="11">
        <f t="shared" si="4"/>
        <v>231729412</v>
      </c>
      <c r="F37" s="11">
        <f t="shared" si="4"/>
        <v>275938409</v>
      </c>
      <c r="G37" s="11">
        <f t="shared" si="4"/>
        <v>4718015</v>
      </c>
      <c r="H37" s="11">
        <f t="shared" si="4"/>
        <v>9540324</v>
      </c>
      <c r="I37" s="11">
        <f t="shared" si="4"/>
        <v>14199395</v>
      </c>
      <c r="J37" s="11">
        <f t="shared" si="4"/>
        <v>28457734</v>
      </c>
      <c r="K37" s="11">
        <f t="shared" si="4"/>
        <v>7541947</v>
      </c>
      <c r="L37" s="11">
        <f t="shared" si="4"/>
        <v>18660261</v>
      </c>
      <c r="M37" s="11">
        <f t="shared" si="4"/>
        <v>42159815</v>
      </c>
      <c r="N37" s="11">
        <f t="shared" si="4"/>
        <v>68362023</v>
      </c>
      <c r="O37" s="11">
        <f t="shared" si="4"/>
        <v>6710315</v>
      </c>
      <c r="P37" s="11">
        <f t="shared" si="4"/>
        <v>6541280</v>
      </c>
      <c r="Q37" s="11">
        <f t="shared" si="4"/>
        <v>39495536</v>
      </c>
      <c r="R37" s="11">
        <f t="shared" si="4"/>
        <v>52747131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149566888</v>
      </c>
      <c r="X37" s="11">
        <f t="shared" si="4"/>
        <v>206953807</v>
      </c>
      <c r="Y37" s="11">
        <f t="shared" si="4"/>
        <v>-57386919</v>
      </c>
      <c r="Z37" s="2">
        <f t="shared" si="5"/>
        <v>-27.729337204219682</v>
      </c>
      <c r="AA37" s="15">
        <f>AA7+AA22</f>
        <v>275938409</v>
      </c>
    </row>
    <row r="38" spans="1:27" ht="12.75">
      <c r="A38" s="49" t="s">
        <v>34</v>
      </c>
      <c r="B38" s="50"/>
      <c r="C38" s="9">
        <f t="shared" si="4"/>
        <v>876130375</v>
      </c>
      <c r="D38" s="10">
        <f t="shared" si="4"/>
        <v>0</v>
      </c>
      <c r="E38" s="11">
        <f t="shared" si="4"/>
        <v>1304346226</v>
      </c>
      <c r="F38" s="11">
        <f t="shared" si="4"/>
        <v>1351294172</v>
      </c>
      <c r="G38" s="11">
        <f t="shared" si="4"/>
        <v>69803439</v>
      </c>
      <c r="H38" s="11">
        <f t="shared" si="4"/>
        <v>39555093</v>
      </c>
      <c r="I38" s="11">
        <f t="shared" si="4"/>
        <v>79367895</v>
      </c>
      <c r="J38" s="11">
        <f t="shared" si="4"/>
        <v>188726427</v>
      </c>
      <c r="K38" s="11">
        <f t="shared" si="4"/>
        <v>68977822</v>
      </c>
      <c r="L38" s="11">
        <f t="shared" si="4"/>
        <v>69211204</v>
      </c>
      <c r="M38" s="11">
        <f t="shared" si="4"/>
        <v>182629238</v>
      </c>
      <c r="N38" s="11">
        <f t="shared" si="4"/>
        <v>320818264</v>
      </c>
      <c r="O38" s="11">
        <f t="shared" si="4"/>
        <v>39713854</v>
      </c>
      <c r="P38" s="11">
        <f t="shared" si="4"/>
        <v>58061567</v>
      </c>
      <c r="Q38" s="11">
        <f t="shared" si="4"/>
        <v>51031829</v>
      </c>
      <c r="R38" s="11">
        <f t="shared" si="4"/>
        <v>148807250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658351941</v>
      </c>
      <c r="X38" s="11">
        <f t="shared" si="4"/>
        <v>1013470630</v>
      </c>
      <c r="Y38" s="11">
        <f t="shared" si="4"/>
        <v>-355118689</v>
      </c>
      <c r="Z38" s="2">
        <f t="shared" si="5"/>
        <v>-35.03985991187529</v>
      </c>
      <c r="AA38" s="15">
        <f>AA8+AA23</f>
        <v>1351294172</v>
      </c>
    </row>
    <row r="39" spans="1:27" ht="12.75">
      <c r="A39" s="49" t="s">
        <v>35</v>
      </c>
      <c r="B39" s="50"/>
      <c r="C39" s="9">
        <f t="shared" si="4"/>
        <v>186529632</v>
      </c>
      <c r="D39" s="10">
        <f t="shared" si="4"/>
        <v>0</v>
      </c>
      <c r="E39" s="11">
        <f t="shared" si="4"/>
        <v>526563545</v>
      </c>
      <c r="F39" s="11">
        <f t="shared" si="4"/>
        <v>512067357</v>
      </c>
      <c r="G39" s="11">
        <f t="shared" si="4"/>
        <v>3215074</v>
      </c>
      <c r="H39" s="11">
        <f t="shared" si="4"/>
        <v>7917019</v>
      </c>
      <c r="I39" s="11">
        <f t="shared" si="4"/>
        <v>29986404</v>
      </c>
      <c r="J39" s="11">
        <f t="shared" si="4"/>
        <v>41118497</v>
      </c>
      <c r="K39" s="11">
        <f t="shared" si="4"/>
        <v>9041798</v>
      </c>
      <c r="L39" s="11">
        <f t="shared" si="4"/>
        <v>17920942</v>
      </c>
      <c r="M39" s="11">
        <f t="shared" si="4"/>
        <v>33111985</v>
      </c>
      <c r="N39" s="11">
        <f t="shared" si="4"/>
        <v>60074725</v>
      </c>
      <c r="O39" s="11">
        <f t="shared" si="4"/>
        <v>4188294</v>
      </c>
      <c r="P39" s="11">
        <f t="shared" si="4"/>
        <v>20367581</v>
      </c>
      <c r="Q39" s="11">
        <f t="shared" si="4"/>
        <v>26505352</v>
      </c>
      <c r="R39" s="11">
        <f t="shared" si="4"/>
        <v>51061227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152254449</v>
      </c>
      <c r="X39" s="11">
        <f t="shared" si="4"/>
        <v>384050518</v>
      </c>
      <c r="Y39" s="11">
        <f t="shared" si="4"/>
        <v>-231796069</v>
      </c>
      <c r="Z39" s="2">
        <f t="shared" si="5"/>
        <v>-60.35561941358976</v>
      </c>
      <c r="AA39" s="15">
        <f>AA9+AA24</f>
        <v>512067357</v>
      </c>
    </row>
    <row r="40" spans="1:27" ht="12.75">
      <c r="A40" s="49" t="s">
        <v>36</v>
      </c>
      <c r="B40" s="50"/>
      <c r="C40" s="9">
        <f t="shared" si="4"/>
        <v>1173605598</v>
      </c>
      <c r="D40" s="10">
        <f t="shared" si="4"/>
        <v>0</v>
      </c>
      <c r="E40" s="11">
        <f t="shared" si="4"/>
        <v>41228955</v>
      </c>
      <c r="F40" s="11">
        <f t="shared" si="4"/>
        <v>63513624</v>
      </c>
      <c r="G40" s="11">
        <f t="shared" si="4"/>
        <v>2330365</v>
      </c>
      <c r="H40" s="11">
        <f t="shared" si="4"/>
        <v>3235192</v>
      </c>
      <c r="I40" s="11">
        <f t="shared" si="4"/>
        <v>4339267</v>
      </c>
      <c r="J40" s="11">
        <f t="shared" si="4"/>
        <v>9904824</v>
      </c>
      <c r="K40" s="11">
        <f t="shared" si="4"/>
        <v>2554883</v>
      </c>
      <c r="L40" s="11">
        <f t="shared" si="4"/>
        <v>8248662</v>
      </c>
      <c r="M40" s="11">
        <f t="shared" si="4"/>
        <v>9632874</v>
      </c>
      <c r="N40" s="11">
        <f t="shared" si="4"/>
        <v>20436419</v>
      </c>
      <c r="O40" s="11">
        <f t="shared" si="4"/>
        <v>312481</v>
      </c>
      <c r="P40" s="11">
        <f t="shared" si="4"/>
        <v>3722586</v>
      </c>
      <c r="Q40" s="11">
        <f t="shared" si="4"/>
        <v>1988331</v>
      </c>
      <c r="R40" s="11">
        <f t="shared" si="4"/>
        <v>6023398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36364641</v>
      </c>
      <c r="X40" s="11">
        <f t="shared" si="4"/>
        <v>47635219</v>
      </c>
      <c r="Y40" s="11">
        <f t="shared" si="4"/>
        <v>-11270578</v>
      </c>
      <c r="Z40" s="2">
        <f t="shared" si="5"/>
        <v>-23.660178826930554</v>
      </c>
      <c r="AA40" s="15">
        <f>AA10+AA25</f>
        <v>63513624</v>
      </c>
    </row>
    <row r="41" spans="1:27" ht="12.75">
      <c r="A41" s="51" t="s">
        <v>37</v>
      </c>
      <c r="B41" s="50"/>
      <c r="C41" s="52">
        <f aca="true" t="shared" si="6" ref="C41:Y41">SUM(C36:C40)</f>
        <v>2732117663</v>
      </c>
      <c r="D41" s="53">
        <f t="shared" si="6"/>
        <v>0</v>
      </c>
      <c r="E41" s="54">
        <f t="shared" si="6"/>
        <v>2909799384</v>
      </c>
      <c r="F41" s="54">
        <f t="shared" si="6"/>
        <v>2883089458</v>
      </c>
      <c r="G41" s="54">
        <f t="shared" si="6"/>
        <v>117419471</v>
      </c>
      <c r="H41" s="54">
        <f t="shared" si="6"/>
        <v>84158409</v>
      </c>
      <c r="I41" s="54">
        <f t="shared" si="6"/>
        <v>195820273</v>
      </c>
      <c r="J41" s="54">
        <f t="shared" si="6"/>
        <v>397398153</v>
      </c>
      <c r="K41" s="54">
        <f t="shared" si="6"/>
        <v>124957765</v>
      </c>
      <c r="L41" s="54">
        <f t="shared" si="6"/>
        <v>165299939</v>
      </c>
      <c r="M41" s="54">
        <f t="shared" si="6"/>
        <v>356508034</v>
      </c>
      <c r="N41" s="54">
        <f t="shared" si="6"/>
        <v>646765738</v>
      </c>
      <c r="O41" s="54">
        <f t="shared" si="6"/>
        <v>83036533</v>
      </c>
      <c r="P41" s="54">
        <f t="shared" si="6"/>
        <v>96196301</v>
      </c>
      <c r="Q41" s="54">
        <f t="shared" si="6"/>
        <v>175259853</v>
      </c>
      <c r="R41" s="54">
        <f t="shared" si="6"/>
        <v>354492687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1398656578</v>
      </c>
      <c r="X41" s="54">
        <f t="shared" si="6"/>
        <v>2162317099</v>
      </c>
      <c r="Y41" s="54">
        <f t="shared" si="6"/>
        <v>-763660521</v>
      </c>
      <c r="Z41" s="55">
        <f t="shared" si="5"/>
        <v>-35.316768357109495</v>
      </c>
      <c r="AA41" s="56">
        <f>SUM(AA36:AA40)</f>
        <v>2883089458</v>
      </c>
    </row>
    <row r="42" spans="1:27" ht="12.75">
      <c r="A42" s="57" t="s">
        <v>38</v>
      </c>
      <c r="B42" s="38"/>
      <c r="C42" s="68">
        <f aca="true" t="shared" si="7" ref="C42:Y48">C12+C27</f>
        <v>138775189</v>
      </c>
      <c r="D42" s="69">
        <f t="shared" si="7"/>
        <v>0</v>
      </c>
      <c r="E42" s="70">
        <f t="shared" si="7"/>
        <v>204105130</v>
      </c>
      <c r="F42" s="70">
        <f t="shared" si="7"/>
        <v>229575598</v>
      </c>
      <c r="G42" s="70">
        <f t="shared" si="7"/>
        <v>1114665</v>
      </c>
      <c r="H42" s="70">
        <f t="shared" si="7"/>
        <v>5178174</v>
      </c>
      <c r="I42" s="70">
        <f t="shared" si="7"/>
        <v>6037076</v>
      </c>
      <c r="J42" s="70">
        <f t="shared" si="7"/>
        <v>12329915</v>
      </c>
      <c r="K42" s="70">
        <f t="shared" si="7"/>
        <v>2109823</v>
      </c>
      <c r="L42" s="70">
        <f t="shared" si="7"/>
        <v>3364037</v>
      </c>
      <c r="M42" s="70">
        <f t="shared" si="7"/>
        <v>10343775</v>
      </c>
      <c r="N42" s="70">
        <f t="shared" si="7"/>
        <v>15817635</v>
      </c>
      <c r="O42" s="70">
        <f t="shared" si="7"/>
        <v>2705973</v>
      </c>
      <c r="P42" s="70">
        <f t="shared" si="7"/>
        <v>7902880</v>
      </c>
      <c r="Q42" s="70">
        <f t="shared" si="7"/>
        <v>24196676</v>
      </c>
      <c r="R42" s="70">
        <f t="shared" si="7"/>
        <v>34805529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62953079</v>
      </c>
      <c r="X42" s="70">
        <f t="shared" si="7"/>
        <v>172181700</v>
      </c>
      <c r="Y42" s="70">
        <f t="shared" si="7"/>
        <v>-109228621</v>
      </c>
      <c r="Z42" s="72">
        <f t="shared" si="5"/>
        <v>-63.437996604749515</v>
      </c>
      <c r="AA42" s="71">
        <f aca="true" t="shared" si="8" ref="AA42:AA48">AA12+AA27</f>
        <v>229575598</v>
      </c>
    </row>
    <row r="43" spans="1:27" ht="12.75">
      <c r="A43" s="57" t="s">
        <v>39</v>
      </c>
      <c r="B43" s="38"/>
      <c r="C43" s="73">
        <f t="shared" si="7"/>
        <v>197000</v>
      </c>
      <c r="D43" s="74">
        <f t="shared" si="7"/>
        <v>0</v>
      </c>
      <c r="E43" s="75">
        <f t="shared" si="7"/>
        <v>0</v>
      </c>
      <c r="F43" s="75">
        <f t="shared" si="7"/>
        <v>510000</v>
      </c>
      <c r="G43" s="75">
        <f t="shared" si="7"/>
        <v>0</v>
      </c>
      <c r="H43" s="75">
        <f t="shared" si="7"/>
        <v>0</v>
      </c>
      <c r="I43" s="75">
        <f t="shared" si="7"/>
        <v>508772</v>
      </c>
      <c r="J43" s="75">
        <f t="shared" si="7"/>
        <v>508772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508772</v>
      </c>
      <c r="X43" s="75">
        <f t="shared" si="7"/>
        <v>382500</v>
      </c>
      <c r="Y43" s="75">
        <f t="shared" si="7"/>
        <v>126272</v>
      </c>
      <c r="Z43" s="76">
        <f t="shared" si="5"/>
        <v>33.01228758169935</v>
      </c>
      <c r="AA43" s="77">
        <f t="shared" si="8"/>
        <v>510000</v>
      </c>
    </row>
    <row r="44" spans="1:27" ht="12.75">
      <c r="A44" s="57" t="s">
        <v>40</v>
      </c>
      <c r="B44" s="38"/>
      <c r="C44" s="68">
        <f t="shared" si="7"/>
        <v>214114107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617060403</v>
      </c>
      <c r="D45" s="69">
        <f t="shared" si="7"/>
        <v>0</v>
      </c>
      <c r="E45" s="70">
        <f t="shared" si="7"/>
        <v>236783652</v>
      </c>
      <c r="F45" s="70">
        <f t="shared" si="7"/>
        <v>257122256</v>
      </c>
      <c r="G45" s="70">
        <f t="shared" si="7"/>
        <v>2395059</v>
      </c>
      <c r="H45" s="70">
        <f t="shared" si="7"/>
        <v>27254200</v>
      </c>
      <c r="I45" s="70">
        <f t="shared" si="7"/>
        <v>18744585</v>
      </c>
      <c r="J45" s="70">
        <f t="shared" si="7"/>
        <v>48393844</v>
      </c>
      <c r="K45" s="70">
        <f t="shared" si="7"/>
        <v>14100106</v>
      </c>
      <c r="L45" s="70">
        <f t="shared" si="7"/>
        <v>13712410</v>
      </c>
      <c r="M45" s="70">
        <f t="shared" si="7"/>
        <v>30837384</v>
      </c>
      <c r="N45" s="70">
        <f t="shared" si="7"/>
        <v>58649900</v>
      </c>
      <c r="O45" s="70">
        <f t="shared" si="7"/>
        <v>7464596</v>
      </c>
      <c r="P45" s="70">
        <f t="shared" si="7"/>
        <v>7230555</v>
      </c>
      <c r="Q45" s="70">
        <f t="shared" si="7"/>
        <v>21936624</v>
      </c>
      <c r="R45" s="70">
        <f t="shared" si="7"/>
        <v>36631775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143675519</v>
      </c>
      <c r="X45" s="70">
        <f t="shared" si="7"/>
        <v>192841693</v>
      </c>
      <c r="Y45" s="70">
        <f t="shared" si="7"/>
        <v>-49166174</v>
      </c>
      <c r="Z45" s="72">
        <f t="shared" si="5"/>
        <v>-25.495614166797427</v>
      </c>
      <c r="AA45" s="71">
        <f t="shared" si="8"/>
        <v>257122256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2087327</v>
      </c>
      <c r="D48" s="69">
        <f t="shared" si="7"/>
        <v>0</v>
      </c>
      <c r="E48" s="70">
        <f t="shared" si="7"/>
        <v>12270000</v>
      </c>
      <c r="F48" s="70">
        <f t="shared" si="7"/>
        <v>15306767</v>
      </c>
      <c r="G48" s="70">
        <f t="shared" si="7"/>
        <v>0</v>
      </c>
      <c r="H48" s="70">
        <f t="shared" si="7"/>
        <v>0</v>
      </c>
      <c r="I48" s="70">
        <f t="shared" si="7"/>
        <v>268048</v>
      </c>
      <c r="J48" s="70">
        <f t="shared" si="7"/>
        <v>268048</v>
      </c>
      <c r="K48" s="70">
        <f t="shared" si="7"/>
        <v>0</v>
      </c>
      <c r="L48" s="70">
        <f t="shared" si="7"/>
        <v>15868</v>
      </c>
      <c r="M48" s="70">
        <f t="shared" si="7"/>
        <v>6058331</v>
      </c>
      <c r="N48" s="70">
        <f t="shared" si="7"/>
        <v>6074199</v>
      </c>
      <c r="O48" s="70">
        <f t="shared" si="7"/>
        <v>9953</v>
      </c>
      <c r="P48" s="70">
        <f t="shared" si="7"/>
        <v>0</v>
      </c>
      <c r="Q48" s="70">
        <f t="shared" si="7"/>
        <v>39426</v>
      </c>
      <c r="R48" s="70">
        <f t="shared" si="7"/>
        <v>49379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6391626</v>
      </c>
      <c r="X48" s="70">
        <f t="shared" si="7"/>
        <v>11480075</v>
      </c>
      <c r="Y48" s="70">
        <f t="shared" si="7"/>
        <v>-5088449</v>
      </c>
      <c r="Z48" s="72">
        <f t="shared" si="5"/>
        <v>-44.32417906677439</v>
      </c>
      <c r="AA48" s="71">
        <f t="shared" si="8"/>
        <v>15306767</v>
      </c>
    </row>
    <row r="49" spans="1:27" ht="12.75">
      <c r="A49" s="78" t="s">
        <v>49</v>
      </c>
      <c r="B49" s="79"/>
      <c r="C49" s="80">
        <f aca="true" t="shared" si="9" ref="C49:Y49">SUM(C41:C48)</f>
        <v>3704351689</v>
      </c>
      <c r="D49" s="81">
        <f t="shared" si="9"/>
        <v>0</v>
      </c>
      <c r="E49" s="82">
        <f t="shared" si="9"/>
        <v>3362958166</v>
      </c>
      <c r="F49" s="82">
        <f t="shared" si="9"/>
        <v>3385604079</v>
      </c>
      <c r="G49" s="82">
        <f t="shared" si="9"/>
        <v>120929195</v>
      </c>
      <c r="H49" s="82">
        <f t="shared" si="9"/>
        <v>116590783</v>
      </c>
      <c r="I49" s="82">
        <f t="shared" si="9"/>
        <v>221378754</v>
      </c>
      <c r="J49" s="82">
        <f t="shared" si="9"/>
        <v>458898732</v>
      </c>
      <c r="K49" s="82">
        <f t="shared" si="9"/>
        <v>141167694</v>
      </c>
      <c r="L49" s="82">
        <f t="shared" si="9"/>
        <v>182392254</v>
      </c>
      <c r="M49" s="82">
        <f t="shared" si="9"/>
        <v>403747524</v>
      </c>
      <c r="N49" s="82">
        <f t="shared" si="9"/>
        <v>727307472</v>
      </c>
      <c r="O49" s="82">
        <f t="shared" si="9"/>
        <v>93217055</v>
      </c>
      <c r="P49" s="82">
        <f t="shared" si="9"/>
        <v>111329736</v>
      </c>
      <c r="Q49" s="82">
        <f t="shared" si="9"/>
        <v>221432579</v>
      </c>
      <c r="R49" s="82">
        <f t="shared" si="9"/>
        <v>425979370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1612185574</v>
      </c>
      <c r="X49" s="82">
        <f t="shared" si="9"/>
        <v>2539203067</v>
      </c>
      <c r="Y49" s="82">
        <f t="shared" si="9"/>
        <v>-927017493</v>
      </c>
      <c r="Z49" s="83">
        <f t="shared" si="5"/>
        <v>-36.50820625761319</v>
      </c>
      <c r="AA49" s="84">
        <f>SUM(AA41:AA48)</f>
        <v>3385604079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154263406</v>
      </c>
      <c r="D51" s="69">
        <f t="shared" si="10"/>
        <v>0</v>
      </c>
      <c r="E51" s="70">
        <f t="shared" si="10"/>
        <v>657498183</v>
      </c>
      <c r="F51" s="70">
        <f t="shared" si="10"/>
        <v>256760037</v>
      </c>
      <c r="G51" s="70">
        <f t="shared" si="10"/>
        <v>7090918</v>
      </c>
      <c r="H51" s="70">
        <f t="shared" si="10"/>
        <v>9216496</v>
      </c>
      <c r="I51" s="70">
        <f t="shared" si="10"/>
        <v>12850373</v>
      </c>
      <c r="J51" s="70">
        <f t="shared" si="10"/>
        <v>29157787</v>
      </c>
      <c r="K51" s="70">
        <f t="shared" si="10"/>
        <v>11882181</v>
      </c>
      <c r="L51" s="70">
        <f t="shared" si="10"/>
        <v>14271830</v>
      </c>
      <c r="M51" s="70">
        <f t="shared" si="10"/>
        <v>16469925</v>
      </c>
      <c r="N51" s="70">
        <f t="shared" si="10"/>
        <v>42623936</v>
      </c>
      <c r="O51" s="70">
        <f t="shared" si="10"/>
        <v>11318582</v>
      </c>
      <c r="P51" s="70">
        <f t="shared" si="10"/>
        <v>12712636</v>
      </c>
      <c r="Q51" s="70">
        <f t="shared" si="10"/>
        <v>26347517</v>
      </c>
      <c r="R51" s="70">
        <f t="shared" si="10"/>
        <v>50378735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122160458</v>
      </c>
      <c r="X51" s="70">
        <f t="shared" si="10"/>
        <v>192570029</v>
      </c>
      <c r="Y51" s="70">
        <f t="shared" si="10"/>
        <v>-70409571</v>
      </c>
      <c r="Z51" s="72">
        <f>+IF(X51&lt;&gt;0,+(Y51/X51)*100,0)</f>
        <v>-36.563099338786515</v>
      </c>
      <c r="AA51" s="71">
        <f>SUM(AA57:AA61)</f>
        <v>256760037</v>
      </c>
    </row>
    <row r="52" spans="1:27" ht="12.75">
      <c r="A52" s="87" t="s">
        <v>32</v>
      </c>
      <c r="B52" s="50"/>
      <c r="C52" s="9">
        <v>13378676</v>
      </c>
      <c r="D52" s="10"/>
      <c r="E52" s="11">
        <v>128760616</v>
      </c>
      <c r="F52" s="11">
        <v>35329900</v>
      </c>
      <c r="G52" s="11">
        <v>388249</v>
      </c>
      <c r="H52" s="11">
        <v>313460</v>
      </c>
      <c r="I52" s="11">
        <v>674898</v>
      </c>
      <c r="J52" s="11">
        <v>1376607</v>
      </c>
      <c r="K52" s="11">
        <v>616771</v>
      </c>
      <c r="L52" s="11">
        <v>700437</v>
      </c>
      <c r="M52" s="11">
        <v>1384802</v>
      </c>
      <c r="N52" s="11">
        <v>2702010</v>
      </c>
      <c r="O52" s="11">
        <v>824377</v>
      </c>
      <c r="P52" s="11">
        <v>648913</v>
      </c>
      <c r="Q52" s="11">
        <v>1412444</v>
      </c>
      <c r="R52" s="11">
        <v>2885734</v>
      </c>
      <c r="S52" s="11"/>
      <c r="T52" s="11"/>
      <c r="U52" s="11"/>
      <c r="V52" s="11"/>
      <c r="W52" s="11">
        <v>6964351</v>
      </c>
      <c r="X52" s="11">
        <v>26497426</v>
      </c>
      <c r="Y52" s="11">
        <v>-19533075</v>
      </c>
      <c r="Z52" s="2">
        <v>-73.72</v>
      </c>
      <c r="AA52" s="15">
        <v>35329900</v>
      </c>
    </row>
    <row r="53" spans="1:27" ht="12.75">
      <c r="A53" s="87" t="s">
        <v>33</v>
      </c>
      <c r="B53" s="50"/>
      <c r="C53" s="9">
        <v>47722661</v>
      </c>
      <c r="D53" s="10"/>
      <c r="E53" s="11">
        <v>161392832</v>
      </c>
      <c r="F53" s="11">
        <v>51842246</v>
      </c>
      <c r="G53" s="11">
        <v>1102006</v>
      </c>
      <c r="H53" s="11">
        <v>1727688</v>
      </c>
      <c r="I53" s="11">
        <v>1939491</v>
      </c>
      <c r="J53" s="11">
        <v>4769185</v>
      </c>
      <c r="K53" s="11">
        <v>2450361</v>
      </c>
      <c r="L53" s="11">
        <v>3432598</v>
      </c>
      <c r="M53" s="11">
        <v>6162060</v>
      </c>
      <c r="N53" s="11">
        <v>12045019</v>
      </c>
      <c r="O53" s="11">
        <v>1358022</v>
      </c>
      <c r="P53" s="11">
        <v>3246514</v>
      </c>
      <c r="Q53" s="11">
        <v>1449846</v>
      </c>
      <c r="R53" s="11">
        <v>6054382</v>
      </c>
      <c r="S53" s="11"/>
      <c r="T53" s="11"/>
      <c r="U53" s="11"/>
      <c r="V53" s="11"/>
      <c r="W53" s="11">
        <v>22868586</v>
      </c>
      <c r="X53" s="11">
        <v>38881685</v>
      </c>
      <c r="Y53" s="11">
        <v>-16013099</v>
      </c>
      <c r="Z53" s="2">
        <v>-41.18</v>
      </c>
      <c r="AA53" s="15">
        <v>51842246</v>
      </c>
    </row>
    <row r="54" spans="1:27" ht="12.75">
      <c r="A54" s="87" t="s">
        <v>34</v>
      </c>
      <c r="B54" s="50"/>
      <c r="C54" s="9">
        <v>22109188</v>
      </c>
      <c r="D54" s="10"/>
      <c r="E54" s="11">
        <v>83718978</v>
      </c>
      <c r="F54" s="11">
        <v>28083538</v>
      </c>
      <c r="G54" s="11">
        <v>1511214</v>
      </c>
      <c r="H54" s="11">
        <v>1310439</v>
      </c>
      <c r="I54" s="11">
        <v>3858613</v>
      </c>
      <c r="J54" s="11">
        <v>6680266</v>
      </c>
      <c r="K54" s="11">
        <v>952657</v>
      </c>
      <c r="L54" s="11">
        <v>1610024</v>
      </c>
      <c r="M54" s="11">
        <v>2115695</v>
      </c>
      <c r="N54" s="11">
        <v>4678376</v>
      </c>
      <c r="O54" s="11">
        <v>2296593</v>
      </c>
      <c r="P54" s="11">
        <v>1531934</v>
      </c>
      <c r="Q54" s="11">
        <v>9239404</v>
      </c>
      <c r="R54" s="11">
        <v>13067931</v>
      </c>
      <c r="S54" s="11"/>
      <c r="T54" s="11"/>
      <c r="U54" s="11"/>
      <c r="V54" s="11"/>
      <c r="W54" s="11">
        <v>24426573</v>
      </c>
      <c r="X54" s="11">
        <v>21062654</v>
      </c>
      <c r="Y54" s="11">
        <v>3363919</v>
      </c>
      <c r="Z54" s="2">
        <v>15.97</v>
      </c>
      <c r="AA54" s="15">
        <v>28083538</v>
      </c>
    </row>
    <row r="55" spans="1:27" ht="12.75">
      <c r="A55" s="87" t="s">
        <v>35</v>
      </c>
      <c r="B55" s="50"/>
      <c r="C55" s="9">
        <v>4367972</v>
      </c>
      <c r="D55" s="10"/>
      <c r="E55" s="11">
        <v>52100649</v>
      </c>
      <c r="F55" s="11">
        <v>28254786</v>
      </c>
      <c r="G55" s="11">
        <v>395035</v>
      </c>
      <c r="H55" s="11">
        <v>233710</v>
      </c>
      <c r="I55" s="11">
        <v>1035587</v>
      </c>
      <c r="J55" s="11">
        <v>1664332</v>
      </c>
      <c r="K55" s="11">
        <v>400034</v>
      </c>
      <c r="L55" s="11">
        <v>555945</v>
      </c>
      <c r="M55" s="11">
        <v>797464</v>
      </c>
      <c r="N55" s="11">
        <v>1753443</v>
      </c>
      <c r="O55" s="11">
        <v>952895</v>
      </c>
      <c r="P55" s="11">
        <v>357884</v>
      </c>
      <c r="Q55" s="11">
        <v>1426653</v>
      </c>
      <c r="R55" s="11">
        <v>2737432</v>
      </c>
      <c r="S55" s="11"/>
      <c r="T55" s="11"/>
      <c r="U55" s="11"/>
      <c r="V55" s="11"/>
      <c r="W55" s="11">
        <v>6155207</v>
      </c>
      <c r="X55" s="11">
        <v>21191089</v>
      </c>
      <c r="Y55" s="11">
        <v>-15035882</v>
      </c>
      <c r="Z55" s="2">
        <v>-70.95</v>
      </c>
      <c r="AA55" s="15">
        <v>28254786</v>
      </c>
    </row>
    <row r="56" spans="1:27" ht="12.75">
      <c r="A56" s="87" t="s">
        <v>36</v>
      </c>
      <c r="B56" s="50"/>
      <c r="C56" s="9">
        <v>2382419</v>
      </c>
      <c r="D56" s="10"/>
      <c r="E56" s="11">
        <v>9331662</v>
      </c>
      <c r="F56" s="11">
        <v>6717574</v>
      </c>
      <c r="G56" s="11">
        <v>167345</v>
      </c>
      <c r="H56" s="11">
        <v>383195</v>
      </c>
      <c r="I56" s="11">
        <v>348180</v>
      </c>
      <c r="J56" s="11">
        <v>898720</v>
      </c>
      <c r="K56" s="11">
        <v>514532</v>
      </c>
      <c r="L56" s="11">
        <v>581901</v>
      </c>
      <c r="M56" s="11">
        <v>473277</v>
      </c>
      <c r="N56" s="11">
        <v>1569710</v>
      </c>
      <c r="O56" s="11">
        <v>308253</v>
      </c>
      <c r="P56" s="11">
        <v>286400</v>
      </c>
      <c r="Q56" s="11">
        <v>277620</v>
      </c>
      <c r="R56" s="11">
        <v>872273</v>
      </c>
      <c r="S56" s="11"/>
      <c r="T56" s="11"/>
      <c r="U56" s="11"/>
      <c r="V56" s="11"/>
      <c r="W56" s="11">
        <v>3340703</v>
      </c>
      <c r="X56" s="11">
        <v>5038180</v>
      </c>
      <c r="Y56" s="11">
        <v>-1697477</v>
      </c>
      <c r="Z56" s="2">
        <v>-33.69</v>
      </c>
      <c r="AA56" s="15">
        <v>6717574</v>
      </c>
    </row>
    <row r="57" spans="1:27" ht="12.75">
      <c r="A57" s="88" t="s">
        <v>37</v>
      </c>
      <c r="B57" s="50"/>
      <c r="C57" s="52">
        <f aca="true" t="shared" si="11" ref="C57:Y57">SUM(C52:C56)</f>
        <v>89960916</v>
      </c>
      <c r="D57" s="53">
        <f t="shared" si="11"/>
        <v>0</v>
      </c>
      <c r="E57" s="54">
        <f t="shared" si="11"/>
        <v>435304737</v>
      </c>
      <c r="F57" s="54">
        <f t="shared" si="11"/>
        <v>150228044</v>
      </c>
      <c r="G57" s="54">
        <f t="shared" si="11"/>
        <v>3563849</v>
      </c>
      <c r="H57" s="54">
        <f t="shared" si="11"/>
        <v>3968492</v>
      </c>
      <c r="I57" s="54">
        <f t="shared" si="11"/>
        <v>7856769</v>
      </c>
      <c r="J57" s="54">
        <f t="shared" si="11"/>
        <v>15389110</v>
      </c>
      <c r="K57" s="54">
        <f t="shared" si="11"/>
        <v>4934355</v>
      </c>
      <c r="L57" s="54">
        <f t="shared" si="11"/>
        <v>6880905</v>
      </c>
      <c r="M57" s="54">
        <f t="shared" si="11"/>
        <v>10933298</v>
      </c>
      <c r="N57" s="54">
        <f t="shared" si="11"/>
        <v>22748558</v>
      </c>
      <c r="O57" s="54">
        <f t="shared" si="11"/>
        <v>5740140</v>
      </c>
      <c r="P57" s="54">
        <f t="shared" si="11"/>
        <v>6071645</v>
      </c>
      <c r="Q57" s="54">
        <f t="shared" si="11"/>
        <v>13805967</v>
      </c>
      <c r="R57" s="54">
        <f t="shared" si="11"/>
        <v>25617752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63755420</v>
      </c>
      <c r="X57" s="54">
        <f t="shared" si="11"/>
        <v>112671034</v>
      </c>
      <c r="Y57" s="54">
        <f t="shared" si="11"/>
        <v>-48915614</v>
      </c>
      <c r="Z57" s="55">
        <f>+IF(X57&lt;&gt;0,+(Y57/X57)*100,0)</f>
        <v>-43.414542552258816</v>
      </c>
      <c r="AA57" s="56">
        <f>SUM(AA52:AA56)</f>
        <v>150228044</v>
      </c>
    </row>
    <row r="58" spans="1:27" ht="12.75">
      <c r="A58" s="89" t="s">
        <v>38</v>
      </c>
      <c r="B58" s="38"/>
      <c r="C58" s="9">
        <v>3092823</v>
      </c>
      <c r="D58" s="10"/>
      <c r="E58" s="11">
        <v>43017639</v>
      </c>
      <c r="F58" s="11">
        <v>13354069</v>
      </c>
      <c r="G58" s="11">
        <v>62687</v>
      </c>
      <c r="H58" s="11">
        <v>124094</v>
      </c>
      <c r="I58" s="11">
        <v>150466</v>
      </c>
      <c r="J58" s="11">
        <v>337247</v>
      </c>
      <c r="K58" s="11">
        <v>631339</v>
      </c>
      <c r="L58" s="11">
        <v>319857</v>
      </c>
      <c r="M58" s="11">
        <v>380370</v>
      </c>
      <c r="N58" s="11">
        <v>1331566</v>
      </c>
      <c r="O58" s="11">
        <v>156083</v>
      </c>
      <c r="P58" s="11">
        <v>351912</v>
      </c>
      <c r="Q58" s="11">
        <v>331739</v>
      </c>
      <c r="R58" s="11">
        <v>839734</v>
      </c>
      <c r="S58" s="11"/>
      <c r="T58" s="11"/>
      <c r="U58" s="11"/>
      <c r="V58" s="11"/>
      <c r="W58" s="11">
        <v>2508547</v>
      </c>
      <c r="X58" s="11">
        <v>10015552</v>
      </c>
      <c r="Y58" s="11">
        <v>-7507005</v>
      </c>
      <c r="Z58" s="2">
        <v>-74.95</v>
      </c>
      <c r="AA58" s="15">
        <v>13354069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15457</v>
      </c>
      <c r="F60" s="11">
        <v>15457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11593</v>
      </c>
      <c r="Y60" s="11">
        <v>-11593</v>
      </c>
      <c r="Z60" s="2">
        <v>-100</v>
      </c>
      <c r="AA60" s="15">
        <v>15457</v>
      </c>
    </row>
    <row r="61" spans="1:27" ht="12.75">
      <c r="A61" s="89" t="s">
        <v>41</v>
      </c>
      <c r="B61" s="38" t="s">
        <v>51</v>
      </c>
      <c r="C61" s="9">
        <v>61209667</v>
      </c>
      <c r="D61" s="10"/>
      <c r="E61" s="11">
        <v>179160350</v>
      </c>
      <c r="F61" s="11">
        <v>93162467</v>
      </c>
      <c r="G61" s="11">
        <v>3464382</v>
      </c>
      <c r="H61" s="11">
        <v>5123910</v>
      </c>
      <c r="I61" s="11">
        <v>4843138</v>
      </c>
      <c r="J61" s="11">
        <v>13431430</v>
      </c>
      <c r="K61" s="11">
        <v>6316487</v>
      </c>
      <c r="L61" s="11">
        <v>7071068</v>
      </c>
      <c r="M61" s="11">
        <v>5156257</v>
      </c>
      <c r="N61" s="11">
        <v>18543812</v>
      </c>
      <c r="O61" s="11">
        <v>5422359</v>
      </c>
      <c r="P61" s="11">
        <v>6289079</v>
      </c>
      <c r="Q61" s="11">
        <v>12209811</v>
      </c>
      <c r="R61" s="11">
        <v>23921249</v>
      </c>
      <c r="S61" s="11"/>
      <c r="T61" s="11"/>
      <c r="U61" s="11"/>
      <c r="V61" s="11"/>
      <c r="W61" s="11">
        <v>55896491</v>
      </c>
      <c r="X61" s="11">
        <v>69871850</v>
      </c>
      <c r="Y61" s="11">
        <v>-13975359</v>
      </c>
      <c r="Z61" s="2">
        <v>-20</v>
      </c>
      <c r="AA61" s="15">
        <v>93162467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>
        <v>166056000</v>
      </c>
      <c r="E65" s="11">
        <v>192050000</v>
      </c>
      <c r="F65" s="11">
        <v>166056000</v>
      </c>
      <c r="G65" s="11">
        <v>28763529</v>
      </c>
      <c r="H65" s="11">
        <v>30163183</v>
      </c>
      <c r="I65" s="11">
        <v>31005008</v>
      </c>
      <c r="J65" s="11">
        <v>89931720</v>
      </c>
      <c r="K65" s="11">
        <v>30624972</v>
      </c>
      <c r="L65" s="11">
        <v>30420613</v>
      </c>
      <c r="M65" s="11">
        <v>30369156</v>
      </c>
      <c r="N65" s="11">
        <v>91414741</v>
      </c>
      <c r="O65" s="11">
        <v>30477293</v>
      </c>
      <c r="P65" s="11">
        <v>17263994</v>
      </c>
      <c r="Q65" s="11">
        <v>32465936</v>
      </c>
      <c r="R65" s="11">
        <v>80207223</v>
      </c>
      <c r="S65" s="11"/>
      <c r="T65" s="11"/>
      <c r="U65" s="11"/>
      <c r="V65" s="11"/>
      <c r="W65" s="11">
        <v>261553684</v>
      </c>
      <c r="X65" s="11">
        <v>124542000</v>
      </c>
      <c r="Y65" s="11">
        <v>137011684</v>
      </c>
      <c r="Z65" s="2">
        <v>110.01</v>
      </c>
      <c r="AA65" s="15"/>
    </row>
    <row r="66" spans="1:27" ht="12.75">
      <c r="A66" s="89" t="s">
        <v>54</v>
      </c>
      <c r="B66" s="96"/>
      <c r="C66" s="12">
        <v>98183033</v>
      </c>
      <c r="D66" s="13">
        <v>24855237</v>
      </c>
      <c r="E66" s="14">
        <v>361965733</v>
      </c>
      <c r="F66" s="14">
        <v>24855237</v>
      </c>
      <c r="G66" s="14">
        <v>4206056</v>
      </c>
      <c r="H66" s="14">
        <v>15746925</v>
      </c>
      <c r="I66" s="14">
        <v>21801436</v>
      </c>
      <c r="J66" s="14">
        <v>41754417</v>
      </c>
      <c r="K66" s="14">
        <v>20715232</v>
      </c>
      <c r="L66" s="14">
        <v>16289511</v>
      </c>
      <c r="M66" s="14">
        <v>31717769</v>
      </c>
      <c r="N66" s="14">
        <v>68722512</v>
      </c>
      <c r="O66" s="14">
        <v>18397443</v>
      </c>
      <c r="P66" s="14">
        <v>20883181</v>
      </c>
      <c r="Q66" s="14">
        <v>27336104</v>
      </c>
      <c r="R66" s="14">
        <v>66616728</v>
      </c>
      <c r="S66" s="14"/>
      <c r="T66" s="14"/>
      <c r="U66" s="14"/>
      <c r="V66" s="14"/>
      <c r="W66" s="14">
        <v>177093657</v>
      </c>
      <c r="X66" s="14">
        <v>18641428</v>
      </c>
      <c r="Y66" s="14">
        <v>158452229</v>
      </c>
      <c r="Z66" s="2">
        <v>850</v>
      </c>
      <c r="AA66" s="22"/>
    </row>
    <row r="67" spans="1:27" ht="12.75">
      <c r="A67" s="89" t="s">
        <v>55</v>
      </c>
      <c r="B67" s="96"/>
      <c r="C67" s="9"/>
      <c r="D67" s="10">
        <v>28891000</v>
      </c>
      <c r="E67" s="11">
        <v>49173165</v>
      </c>
      <c r="F67" s="11">
        <v>28891001</v>
      </c>
      <c r="G67" s="11">
        <v>4770636</v>
      </c>
      <c r="H67" s="11">
        <v>6670545</v>
      </c>
      <c r="I67" s="11">
        <v>18230372</v>
      </c>
      <c r="J67" s="11">
        <v>29671553</v>
      </c>
      <c r="K67" s="11">
        <v>4750987</v>
      </c>
      <c r="L67" s="11">
        <v>5891162</v>
      </c>
      <c r="M67" s="11">
        <v>9001491</v>
      </c>
      <c r="N67" s="11">
        <v>19643640</v>
      </c>
      <c r="O67" s="11">
        <v>7119401</v>
      </c>
      <c r="P67" s="11">
        <v>5660834</v>
      </c>
      <c r="Q67" s="11">
        <v>6584007</v>
      </c>
      <c r="R67" s="11">
        <v>19364242</v>
      </c>
      <c r="S67" s="11"/>
      <c r="T67" s="11"/>
      <c r="U67" s="11"/>
      <c r="V67" s="11"/>
      <c r="W67" s="11">
        <v>68679435</v>
      </c>
      <c r="X67" s="11">
        <v>21668251</v>
      </c>
      <c r="Y67" s="11">
        <v>47011184</v>
      </c>
      <c r="Z67" s="2">
        <v>216.96</v>
      </c>
      <c r="AA67" s="15"/>
    </row>
    <row r="68" spans="1:27" ht="12.75">
      <c r="A68" s="89" t="s">
        <v>56</v>
      </c>
      <c r="B68" s="96"/>
      <c r="C68" s="9">
        <v>145355754</v>
      </c>
      <c r="D68" s="10">
        <v>510330268</v>
      </c>
      <c r="E68" s="11">
        <v>648248242</v>
      </c>
      <c r="F68" s="11">
        <v>622657745</v>
      </c>
      <c r="G68" s="11">
        <v>22943193</v>
      </c>
      <c r="H68" s="11">
        <v>56494760</v>
      </c>
      <c r="I68" s="11">
        <v>65705841</v>
      </c>
      <c r="J68" s="11">
        <v>145143794</v>
      </c>
      <c r="K68" s="11">
        <v>49633482</v>
      </c>
      <c r="L68" s="11">
        <v>61308915</v>
      </c>
      <c r="M68" s="11">
        <v>65123571</v>
      </c>
      <c r="N68" s="11">
        <v>176065968</v>
      </c>
      <c r="O68" s="11">
        <v>39946343</v>
      </c>
      <c r="P68" s="11">
        <v>25378411</v>
      </c>
      <c r="Q68" s="11">
        <v>72892816</v>
      </c>
      <c r="R68" s="11">
        <v>138217570</v>
      </c>
      <c r="S68" s="11"/>
      <c r="T68" s="11"/>
      <c r="U68" s="11"/>
      <c r="V68" s="11"/>
      <c r="W68" s="11">
        <v>459427332</v>
      </c>
      <c r="X68" s="11">
        <v>466993309</v>
      </c>
      <c r="Y68" s="11">
        <v>-7565977</v>
      </c>
      <c r="Z68" s="2">
        <v>-1.62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243538787</v>
      </c>
      <c r="D69" s="81">
        <f t="shared" si="12"/>
        <v>730132505</v>
      </c>
      <c r="E69" s="82">
        <f t="shared" si="12"/>
        <v>1251437140</v>
      </c>
      <c r="F69" s="82">
        <f t="shared" si="12"/>
        <v>842459983</v>
      </c>
      <c r="G69" s="82">
        <f t="shared" si="12"/>
        <v>60683414</v>
      </c>
      <c r="H69" s="82">
        <f t="shared" si="12"/>
        <v>109075413</v>
      </c>
      <c r="I69" s="82">
        <f t="shared" si="12"/>
        <v>136742657</v>
      </c>
      <c r="J69" s="82">
        <f t="shared" si="12"/>
        <v>306501484</v>
      </c>
      <c r="K69" s="82">
        <f t="shared" si="12"/>
        <v>105724673</v>
      </c>
      <c r="L69" s="82">
        <f t="shared" si="12"/>
        <v>113910201</v>
      </c>
      <c r="M69" s="82">
        <f t="shared" si="12"/>
        <v>136211987</v>
      </c>
      <c r="N69" s="82">
        <f t="shared" si="12"/>
        <v>355846861</v>
      </c>
      <c r="O69" s="82">
        <f t="shared" si="12"/>
        <v>95940480</v>
      </c>
      <c r="P69" s="82">
        <f t="shared" si="12"/>
        <v>69186420</v>
      </c>
      <c r="Q69" s="82">
        <f t="shared" si="12"/>
        <v>139278863</v>
      </c>
      <c r="R69" s="82">
        <f t="shared" si="12"/>
        <v>304405763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966754108</v>
      </c>
      <c r="X69" s="82">
        <f t="shared" si="12"/>
        <v>631844988</v>
      </c>
      <c r="Y69" s="82">
        <f t="shared" si="12"/>
        <v>334909120</v>
      </c>
      <c r="Z69" s="83">
        <f>+IF(X69&lt;&gt;0,+(Y69/X69)*100,0)</f>
        <v>53.004950005237674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212634667</v>
      </c>
      <c r="D5" s="45">
        <f t="shared" si="0"/>
        <v>0</v>
      </c>
      <c r="E5" s="46">
        <f t="shared" si="0"/>
        <v>77266000</v>
      </c>
      <c r="F5" s="46">
        <f t="shared" si="0"/>
        <v>103605335</v>
      </c>
      <c r="G5" s="46">
        <f t="shared" si="0"/>
        <v>1485522</v>
      </c>
      <c r="H5" s="46">
        <f t="shared" si="0"/>
        <v>5550504</v>
      </c>
      <c r="I5" s="46">
        <f t="shared" si="0"/>
        <v>8321567</v>
      </c>
      <c r="J5" s="46">
        <f t="shared" si="0"/>
        <v>15357593</v>
      </c>
      <c r="K5" s="46">
        <f t="shared" si="0"/>
        <v>6701601</v>
      </c>
      <c r="L5" s="46">
        <f t="shared" si="0"/>
        <v>4024477</v>
      </c>
      <c r="M5" s="46">
        <f t="shared" si="0"/>
        <v>26616071</v>
      </c>
      <c r="N5" s="46">
        <f t="shared" si="0"/>
        <v>37342149</v>
      </c>
      <c r="O5" s="46">
        <f t="shared" si="0"/>
        <v>776670</v>
      </c>
      <c r="P5" s="46">
        <f t="shared" si="0"/>
        <v>3957328</v>
      </c>
      <c r="Q5" s="46">
        <f t="shared" si="0"/>
        <v>7059616</v>
      </c>
      <c r="R5" s="46">
        <f t="shared" si="0"/>
        <v>11793614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64493356</v>
      </c>
      <c r="X5" s="46">
        <f t="shared" si="0"/>
        <v>77704001</v>
      </c>
      <c r="Y5" s="46">
        <f t="shared" si="0"/>
        <v>-13210645</v>
      </c>
      <c r="Z5" s="47">
        <f>+IF(X5&lt;&gt;0,+(Y5/X5)*100,0)</f>
        <v>-17.001241673514343</v>
      </c>
      <c r="AA5" s="48">
        <f>SUM(AA11:AA18)</f>
        <v>103605335</v>
      </c>
    </row>
    <row r="6" spans="1:27" ht="12.75">
      <c r="A6" s="49" t="s">
        <v>32</v>
      </c>
      <c r="B6" s="50"/>
      <c r="C6" s="9">
        <v>25831816</v>
      </c>
      <c r="D6" s="10"/>
      <c r="E6" s="11">
        <v>29808121</v>
      </c>
      <c r="F6" s="11">
        <v>41629761</v>
      </c>
      <c r="G6" s="11"/>
      <c r="H6" s="11">
        <v>3771124</v>
      </c>
      <c r="I6" s="11">
        <v>1646160</v>
      </c>
      <c r="J6" s="11">
        <v>5417284</v>
      </c>
      <c r="K6" s="11">
        <v>3053872</v>
      </c>
      <c r="L6" s="11"/>
      <c r="M6" s="11">
        <v>4269859</v>
      </c>
      <c r="N6" s="11">
        <v>7323731</v>
      </c>
      <c r="O6" s="11">
        <v>400000</v>
      </c>
      <c r="P6" s="11"/>
      <c r="Q6" s="11">
        <v>2730951</v>
      </c>
      <c r="R6" s="11">
        <v>3130951</v>
      </c>
      <c r="S6" s="11"/>
      <c r="T6" s="11"/>
      <c r="U6" s="11"/>
      <c r="V6" s="11"/>
      <c r="W6" s="11">
        <v>15871966</v>
      </c>
      <c r="X6" s="11">
        <v>31222321</v>
      </c>
      <c r="Y6" s="11">
        <v>-15350355</v>
      </c>
      <c r="Z6" s="2">
        <v>-49.16</v>
      </c>
      <c r="AA6" s="15">
        <v>41629761</v>
      </c>
    </row>
    <row r="7" spans="1:27" ht="12.75">
      <c r="A7" s="49" t="s">
        <v>33</v>
      </c>
      <c r="B7" s="50"/>
      <c r="C7" s="9">
        <v>17924421</v>
      </c>
      <c r="D7" s="10"/>
      <c r="E7" s="11">
        <v>4000000</v>
      </c>
      <c r="F7" s="11">
        <v>19472635</v>
      </c>
      <c r="G7" s="11"/>
      <c r="H7" s="11">
        <v>1753682</v>
      </c>
      <c r="I7" s="11"/>
      <c r="J7" s="11">
        <v>1753682</v>
      </c>
      <c r="K7" s="11">
        <v>150000</v>
      </c>
      <c r="L7" s="11">
        <v>1496546</v>
      </c>
      <c r="M7" s="11">
        <v>5510743</v>
      </c>
      <c r="N7" s="11">
        <v>7157289</v>
      </c>
      <c r="O7" s="11"/>
      <c r="P7" s="11">
        <v>1500000</v>
      </c>
      <c r="Q7" s="11"/>
      <c r="R7" s="11">
        <v>1500000</v>
      </c>
      <c r="S7" s="11"/>
      <c r="T7" s="11"/>
      <c r="U7" s="11"/>
      <c r="V7" s="11"/>
      <c r="W7" s="11">
        <v>10410971</v>
      </c>
      <c r="X7" s="11">
        <v>14604476</v>
      </c>
      <c r="Y7" s="11">
        <v>-4193505</v>
      </c>
      <c r="Z7" s="2">
        <v>-28.71</v>
      </c>
      <c r="AA7" s="15">
        <v>19472635</v>
      </c>
    </row>
    <row r="8" spans="1:27" ht="12.75">
      <c r="A8" s="49" t="s">
        <v>34</v>
      </c>
      <c r="B8" s="50"/>
      <c r="C8" s="9">
        <v>154974283</v>
      </c>
      <c r="D8" s="10"/>
      <c r="E8" s="11">
        <v>41357879</v>
      </c>
      <c r="F8" s="11">
        <v>27728487</v>
      </c>
      <c r="G8" s="11"/>
      <c r="H8" s="11"/>
      <c r="I8" s="11"/>
      <c r="J8" s="11"/>
      <c r="K8" s="11">
        <v>3269127</v>
      </c>
      <c r="L8" s="11">
        <v>1273612</v>
      </c>
      <c r="M8" s="11">
        <v>9247362</v>
      </c>
      <c r="N8" s="11">
        <v>13790101</v>
      </c>
      <c r="O8" s="11">
        <v>336600</v>
      </c>
      <c r="P8" s="11"/>
      <c r="Q8" s="11">
        <v>3422055</v>
      </c>
      <c r="R8" s="11">
        <v>3758655</v>
      </c>
      <c r="S8" s="11"/>
      <c r="T8" s="11"/>
      <c r="U8" s="11"/>
      <c r="V8" s="11"/>
      <c r="W8" s="11">
        <v>17548756</v>
      </c>
      <c r="X8" s="11">
        <v>20796365</v>
      </c>
      <c r="Y8" s="11">
        <v>-3247609</v>
      </c>
      <c r="Z8" s="2">
        <v>-15.62</v>
      </c>
      <c r="AA8" s="15">
        <v>27728487</v>
      </c>
    </row>
    <row r="9" spans="1:27" ht="12.75">
      <c r="A9" s="49" t="s">
        <v>35</v>
      </c>
      <c r="B9" s="50"/>
      <c r="C9" s="9">
        <v>12738778</v>
      </c>
      <c r="D9" s="10"/>
      <c r="E9" s="11"/>
      <c r="F9" s="11">
        <v>11574452</v>
      </c>
      <c r="G9" s="11"/>
      <c r="H9" s="11"/>
      <c r="I9" s="11">
        <v>6028524</v>
      </c>
      <c r="J9" s="11">
        <v>6028524</v>
      </c>
      <c r="K9" s="11"/>
      <c r="L9" s="11"/>
      <c r="M9" s="11">
        <v>2026899</v>
      </c>
      <c r="N9" s="11">
        <v>2026899</v>
      </c>
      <c r="O9" s="11"/>
      <c r="P9" s="11"/>
      <c r="Q9" s="11"/>
      <c r="R9" s="11"/>
      <c r="S9" s="11"/>
      <c r="T9" s="11"/>
      <c r="U9" s="11"/>
      <c r="V9" s="11"/>
      <c r="W9" s="11">
        <v>8055423</v>
      </c>
      <c r="X9" s="11">
        <v>8680839</v>
      </c>
      <c r="Y9" s="11">
        <v>-625416</v>
      </c>
      <c r="Z9" s="2">
        <v>-7.2</v>
      </c>
      <c r="AA9" s="15">
        <v>11574452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>
        <v>1465286</v>
      </c>
      <c r="H10" s="11"/>
      <c r="I10" s="11">
        <v>323016</v>
      </c>
      <c r="J10" s="11">
        <v>1788302</v>
      </c>
      <c r="K10" s="11"/>
      <c r="L10" s="11">
        <v>61280</v>
      </c>
      <c r="M10" s="11">
        <v>5518608</v>
      </c>
      <c r="N10" s="11">
        <v>5579888</v>
      </c>
      <c r="O10" s="11"/>
      <c r="P10" s="11">
        <v>2453028</v>
      </c>
      <c r="Q10" s="11"/>
      <c r="R10" s="11">
        <v>2453028</v>
      </c>
      <c r="S10" s="11"/>
      <c r="T10" s="11"/>
      <c r="U10" s="11"/>
      <c r="V10" s="11"/>
      <c r="W10" s="11">
        <v>9821218</v>
      </c>
      <c r="X10" s="11"/>
      <c r="Y10" s="11">
        <v>9821218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211469298</v>
      </c>
      <c r="D11" s="53">
        <f t="shared" si="1"/>
        <v>0</v>
      </c>
      <c r="E11" s="54">
        <f t="shared" si="1"/>
        <v>75166000</v>
      </c>
      <c r="F11" s="54">
        <f t="shared" si="1"/>
        <v>100405335</v>
      </c>
      <c r="G11" s="54">
        <f t="shared" si="1"/>
        <v>1465286</v>
      </c>
      <c r="H11" s="54">
        <f t="shared" si="1"/>
        <v>5524806</v>
      </c>
      <c r="I11" s="54">
        <f t="shared" si="1"/>
        <v>7997700</v>
      </c>
      <c r="J11" s="54">
        <f t="shared" si="1"/>
        <v>14987792</v>
      </c>
      <c r="K11" s="54">
        <f t="shared" si="1"/>
        <v>6472999</v>
      </c>
      <c r="L11" s="54">
        <f t="shared" si="1"/>
        <v>2831438</v>
      </c>
      <c r="M11" s="54">
        <f t="shared" si="1"/>
        <v>26573471</v>
      </c>
      <c r="N11" s="54">
        <f t="shared" si="1"/>
        <v>35877908</v>
      </c>
      <c r="O11" s="54">
        <f t="shared" si="1"/>
        <v>736600</v>
      </c>
      <c r="P11" s="54">
        <f t="shared" si="1"/>
        <v>3953028</v>
      </c>
      <c r="Q11" s="54">
        <f t="shared" si="1"/>
        <v>6153006</v>
      </c>
      <c r="R11" s="54">
        <f t="shared" si="1"/>
        <v>10842634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61708334</v>
      </c>
      <c r="X11" s="54">
        <f t="shared" si="1"/>
        <v>75304001</v>
      </c>
      <c r="Y11" s="54">
        <f t="shared" si="1"/>
        <v>-13595667</v>
      </c>
      <c r="Z11" s="55">
        <f>+IF(X11&lt;&gt;0,+(Y11/X11)*100,0)</f>
        <v>-18.05437535782461</v>
      </c>
      <c r="AA11" s="56">
        <f>SUM(AA6:AA10)</f>
        <v>100405335</v>
      </c>
    </row>
    <row r="12" spans="1:27" ht="12.75">
      <c r="A12" s="57" t="s">
        <v>38</v>
      </c>
      <c r="B12" s="38"/>
      <c r="C12" s="9"/>
      <c r="D12" s="10"/>
      <c r="E12" s="11"/>
      <c r="F12" s="11">
        <v>300000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858504</v>
      </c>
      <c r="R12" s="11">
        <v>858504</v>
      </c>
      <c r="S12" s="11"/>
      <c r="T12" s="11"/>
      <c r="U12" s="11"/>
      <c r="V12" s="11"/>
      <c r="W12" s="11">
        <v>858504</v>
      </c>
      <c r="X12" s="11">
        <v>225000</v>
      </c>
      <c r="Y12" s="11">
        <v>633504</v>
      </c>
      <c r="Z12" s="2">
        <v>281.56</v>
      </c>
      <c r="AA12" s="15">
        <v>300000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1165369</v>
      </c>
      <c r="D15" s="10"/>
      <c r="E15" s="11">
        <v>2100000</v>
      </c>
      <c r="F15" s="11">
        <v>2900000</v>
      </c>
      <c r="G15" s="11">
        <v>20236</v>
      </c>
      <c r="H15" s="11">
        <v>25698</v>
      </c>
      <c r="I15" s="11">
        <v>323867</v>
      </c>
      <c r="J15" s="11">
        <v>369801</v>
      </c>
      <c r="K15" s="11">
        <v>228602</v>
      </c>
      <c r="L15" s="11">
        <v>1193039</v>
      </c>
      <c r="M15" s="11">
        <v>42600</v>
      </c>
      <c r="N15" s="11">
        <v>1464241</v>
      </c>
      <c r="O15" s="11">
        <v>40070</v>
      </c>
      <c r="P15" s="11">
        <v>4300</v>
      </c>
      <c r="Q15" s="11">
        <v>48106</v>
      </c>
      <c r="R15" s="11">
        <v>92476</v>
      </c>
      <c r="S15" s="11"/>
      <c r="T15" s="11"/>
      <c r="U15" s="11"/>
      <c r="V15" s="11"/>
      <c r="W15" s="11">
        <v>1926518</v>
      </c>
      <c r="X15" s="11">
        <v>2175000</v>
      </c>
      <c r="Y15" s="11">
        <v>-248482</v>
      </c>
      <c r="Z15" s="2">
        <v>-11.42</v>
      </c>
      <c r="AA15" s="15">
        <v>2900000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25831816</v>
      </c>
      <c r="D36" s="10">
        <f t="shared" si="4"/>
        <v>0</v>
      </c>
      <c r="E36" s="11">
        <f t="shared" si="4"/>
        <v>29808121</v>
      </c>
      <c r="F36" s="11">
        <f t="shared" si="4"/>
        <v>41629761</v>
      </c>
      <c r="G36" s="11">
        <f t="shared" si="4"/>
        <v>0</v>
      </c>
      <c r="H36" s="11">
        <f t="shared" si="4"/>
        <v>3771124</v>
      </c>
      <c r="I36" s="11">
        <f t="shared" si="4"/>
        <v>1646160</v>
      </c>
      <c r="J36" s="11">
        <f t="shared" si="4"/>
        <v>5417284</v>
      </c>
      <c r="K36" s="11">
        <f t="shared" si="4"/>
        <v>3053872</v>
      </c>
      <c r="L36" s="11">
        <f t="shared" si="4"/>
        <v>0</v>
      </c>
      <c r="M36" s="11">
        <f t="shared" si="4"/>
        <v>4269859</v>
      </c>
      <c r="N36" s="11">
        <f t="shared" si="4"/>
        <v>7323731</v>
      </c>
      <c r="O36" s="11">
        <f t="shared" si="4"/>
        <v>400000</v>
      </c>
      <c r="P36" s="11">
        <f t="shared" si="4"/>
        <v>0</v>
      </c>
      <c r="Q36" s="11">
        <f t="shared" si="4"/>
        <v>2730951</v>
      </c>
      <c r="R36" s="11">
        <f t="shared" si="4"/>
        <v>3130951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15871966</v>
      </c>
      <c r="X36" s="11">
        <f t="shared" si="4"/>
        <v>31222321</v>
      </c>
      <c r="Y36" s="11">
        <f t="shared" si="4"/>
        <v>-15350355</v>
      </c>
      <c r="Z36" s="2">
        <f aca="true" t="shared" si="5" ref="Z36:Z49">+IF(X36&lt;&gt;0,+(Y36/X36)*100,0)</f>
        <v>-49.16468253593319</v>
      </c>
      <c r="AA36" s="15">
        <f>AA6+AA21</f>
        <v>41629761</v>
      </c>
    </row>
    <row r="37" spans="1:27" ht="12.75">
      <c r="A37" s="49" t="s">
        <v>33</v>
      </c>
      <c r="B37" s="50"/>
      <c r="C37" s="9">
        <f t="shared" si="4"/>
        <v>17924421</v>
      </c>
      <c r="D37" s="10">
        <f t="shared" si="4"/>
        <v>0</v>
      </c>
      <c r="E37" s="11">
        <f t="shared" si="4"/>
        <v>4000000</v>
      </c>
      <c r="F37" s="11">
        <f t="shared" si="4"/>
        <v>19472635</v>
      </c>
      <c r="G37" s="11">
        <f t="shared" si="4"/>
        <v>0</v>
      </c>
      <c r="H37" s="11">
        <f t="shared" si="4"/>
        <v>1753682</v>
      </c>
      <c r="I37" s="11">
        <f t="shared" si="4"/>
        <v>0</v>
      </c>
      <c r="J37" s="11">
        <f t="shared" si="4"/>
        <v>1753682</v>
      </c>
      <c r="K37" s="11">
        <f t="shared" si="4"/>
        <v>150000</v>
      </c>
      <c r="L37" s="11">
        <f t="shared" si="4"/>
        <v>1496546</v>
      </c>
      <c r="M37" s="11">
        <f t="shared" si="4"/>
        <v>5510743</v>
      </c>
      <c r="N37" s="11">
        <f t="shared" si="4"/>
        <v>7157289</v>
      </c>
      <c r="O37" s="11">
        <f t="shared" si="4"/>
        <v>0</v>
      </c>
      <c r="P37" s="11">
        <f t="shared" si="4"/>
        <v>1500000</v>
      </c>
      <c r="Q37" s="11">
        <f t="shared" si="4"/>
        <v>0</v>
      </c>
      <c r="R37" s="11">
        <f t="shared" si="4"/>
        <v>1500000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10410971</v>
      </c>
      <c r="X37" s="11">
        <f t="shared" si="4"/>
        <v>14604476</v>
      </c>
      <c r="Y37" s="11">
        <f t="shared" si="4"/>
        <v>-4193505</v>
      </c>
      <c r="Z37" s="2">
        <f t="shared" si="5"/>
        <v>-28.713834032799255</v>
      </c>
      <c r="AA37" s="15">
        <f>AA7+AA22</f>
        <v>19472635</v>
      </c>
    </row>
    <row r="38" spans="1:27" ht="12.75">
      <c r="A38" s="49" t="s">
        <v>34</v>
      </c>
      <c r="B38" s="50"/>
      <c r="C38" s="9">
        <f t="shared" si="4"/>
        <v>154974283</v>
      </c>
      <c r="D38" s="10">
        <f t="shared" si="4"/>
        <v>0</v>
      </c>
      <c r="E38" s="11">
        <f t="shared" si="4"/>
        <v>41357879</v>
      </c>
      <c r="F38" s="11">
        <f t="shared" si="4"/>
        <v>27728487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3269127</v>
      </c>
      <c r="L38" s="11">
        <f t="shared" si="4"/>
        <v>1273612</v>
      </c>
      <c r="M38" s="11">
        <f t="shared" si="4"/>
        <v>9247362</v>
      </c>
      <c r="N38" s="11">
        <f t="shared" si="4"/>
        <v>13790101</v>
      </c>
      <c r="O38" s="11">
        <f t="shared" si="4"/>
        <v>336600</v>
      </c>
      <c r="P38" s="11">
        <f t="shared" si="4"/>
        <v>0</v>
      </c>
      <c r="Q38" s="11">
        <f t="shared" si="4"/>
        <v>3422055</v>
      </c>
      <c r="R38" s="11">
        <f t="shared" si="4"/>
        <v>3758655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17548756</v>
      </c>
      <c r="X38" s="11">
        <f t="shared" si="4"/>
        <v>20796365</v>
      </c>
      <c r="Y38" s="11">
        <f t="shared" si="4"/>
        <v>-3247609</v>
      </c>
      <c r="Z38" s="2">
        <f t="shared" si="5"/>
        <v>-15.616233894721507</v>
      </c>
      <c r="AA38" s="15">
        <f>AA8+AA23</f>
        <v>27728487</v>
      </c>
    </row>
    <row r="39" spans="1:27" ht="12.75">
      <c r="A39" s="49" t="s">
        <v>35</v>
      </c>
      <c r="B39" s="50"/>
      <c r="C39" s="9">
        <f t="shared" si="4"/>
        <v>12738778</v>
      </c>
      <c r="D39" s="10">
        <f t="shared" si="4"/>
        <v>0</v>
      </c>
      <c r="E39" s="11">
        <f t="shared" si="4"/>
        <v>0</v>
      </c>
      <c r="F39" s="11">
        <f t="shared" si="4"/>
        <v>11574452</v>
      </c>
      <c r="G39" s="11">
        <f t="shared" si="4"/>
        <v>0</v>
      </c>
      <c r="H39" s="11">
        <f t="shared" si="4"/>
        <v>0</v>
      </c>
      <c r="I39" s="11">
        <f t="shared" si="4"/>
        <v>6028524</v>
      </c>
      <c r="J39" s="11">
        <f t="shared" si="4"/>
        <v>6028524</v>
      </c>
      <c r="K39" s="11">
        <f t="shared" si="4"/>
        <v>0</v>
      </c>
      <c r="L39" s="11">
        <f t="shared" si="4"/>
        <v>0</v>
      </c>
      <c r="M39" s="11">
        <f t="shared" si="4"/>
        <v>2026899</v>
      </c>
      <c r="N39" s="11">
        <f t="shared" si="4"/>
        <v>2026899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8055423</v>
      </c>
      <c r="X39" s="11">
        <f t="shared" si="4"/>
        <v>8680839</v>
      </c>
      <c r="Y39" s="11">
        <f t="shared" si="4"/>
        <v>-625416</v>
      </c>
      <c r="Z39" s="2">
        <f t="shared" si="5"/>
        <v>-7.204557071038871</v>
      </c>
      <c r="AA39" s="15">
        <f>AA9+AA24</f>
        <v>11574452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1465286</v>
      </c>
      <c r="H40" s="11">
        <f t="shared" si="4"/>
        <v>0</v>
      </c>
      <c r="I40" s="11">
        <f t="shared" si="4"/>
        <v>323016</v>
      </c>
      <c r="J40" s="11">
        <f t="shared" si="4"/>
        <v>1788302</v>
      </c>
      <c r="K40" s="11">
        <f t="shared" si="4"/>
        <v>0</v>
      </c>
      <c r="L40" s="11">
        <f t="shared" si="4"/>
        <v>61280</v>
      </c>
      <c r="M40" s="11">
        <f t="shared" si="4"/>
        <v>5518608</v>
      </c>
      <c r="N40" s="11">
        <f t="shared" si="4"/>
        <v>5579888</v>
      </c>
      <c r="O40" s="11">
        <f t="shared" si="4"/>
        <v>0</v>
      </c>
      <c r="P40" s="11">
        <f t="shared" si="4"/>
        <v>2453028</v>
      </c>
      <c r="Q40" s="11">
        <f t="shared" si="4"/>
        <v>0</v>
      </c>
      <c r="R40" s="11">
        <f t="shared" si="4"/>
        <v>2453028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9821218</v>
      </c>
      <c r="X40" s="11">
        <f t="shared" si="4"/>
        <v>0</v>
      </c>
      <c r="Y40" s="11">
        <f t="shared" si="4"/>
        <v>9821218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211469298</v>
      </c>
      <c r="D41" s="53">
        <f t="shared" si="6"/>
        <v>0</v>
      </c>
      <c r="E41" s="54">
        <f t="shared" si="6"/>
        <v>75166000</v>
      </c>
      <c r="F41" s="54">
        <f t="shared" si="6"/>
        <v>100405335</v>
      </c>
      <c r="G41" s="54">
        <f t="shared" si="6"/>
        <v>1465286</v>
      </c>
      <c r="H41" s="54">
        <f t="shared" si="6"/>
        <v>5524806</v>
      </c>
      <c r="I41" s="54">
        <f t="shared" si="6"/>
        <v>7997700</v>
      </c>
      <c r="J41" s="54">
        <f t="shared" si="6"/>
        <v>14987792</v>
      </c>
      <c r="K41" s="54">
        <f t="shared" si="6"/>
        <v>6472999</v>
      </c>
      <c r="L41" s="54">
        <f t="shared" si="6"/>
        <v>2831438</v>
      </c>
      <c r="M41" s="54">
        <f t="shared" si="6"/>
        <v>26573471</v>
      </c>
      <c r="N41" s="54">
        <f t="shared" si="6"/>
        <v>35877908</v>
      </c>
      <c r="O41" s="54">
        <f t="shared" si="6"/>
        <v>736600</v>
      </c>
      <c r="P41" s="54">
        <f t="shared" si="6"/>
        <v>3953028</v>
      </c>
      <c r="Q41" s="54">
        <f t="shared" si="6"/>
        <v>6153006</v>
      </c>
      <c r="R41" s="54">
        <f t="shared" si="6"/>
        <v>10842634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61708334</v>
      </c>
      <c r="X41" s="54">
        <f t="shared" si="6"/>
        <v>75304001</v>
      </c>
      <c r="Y41" s="54">
        <f t="shared" si="6"/>
        <v>-13595667</v>
      </c>
      <c r="Z41" s="55">
        <f t="shared" si="5"/>
        <v>-18.05437535782461</v>
      </c>
      <c r="AA41" s="56">
        <f>SUM(AA36:AA40)</f>
        <v>100405335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300000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858504</v>
      </c>
      <c r="R42" s="70">
        <f t="shared" si="7"/>
        <v>858504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858504</v>
      </c>
      <c r="X42" s="70">
        <f t="shared" si="7"/>
        <v>225000</v>
      </c>
      <c r="Y42" s="70">
        <f t="shared" si="7"/>
        <v>633504</v>
      </c>
      <c r="Z42" s="72">
        <f t="shared" si="5"/>
        <v>281.55733333333336</v>
      </c>
      <c r="AA42" s="71">
        <f aca="true" t="shared" si="8" ref="AA42:AA48">AA12+AA27</f>
        <v>300000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1165369</v>
      </c>
      <c r="D45" s="69">
        <f t="shared" si="7"/>
        <v>0</v>
      </c>
      <c r="E45" s="70">
        <f t="shared" si="7"/>
        <v>2100000</v>
      </c>
      <c r="F45" s="70">
        <f t="shared" si="7"/>
        <v>2900000</v>
      </c>
      <c r="G45" s="70">
        <f t="shared" si="7"/>
        <v>20236</v>
      </c>
      <c r="H45" s="70">
        <f t="shared" si="7"/>
        <v>25698</v>
      </c>
      <c r="I45" s="70">
        <f t="shared" si="7"/>
        <v>323867</v>
      </c>
      <c r="J45" s="70">
        <f t="shared" si="7"/>
        <v>369801</v>
      </c>
      <c r="K45" s="70">
        <f t="shared" si="7"/>
        <v>228602</v>
      </c>
      <c r="L45" s="70">
        <f t="shared" si="7"/>
        <v>1193039</v>
      </c>
      <c r="M45" s="70">
        <f t="shared" si="7"/>
        <v>42600</v>
      </c>
      <c r="N45" s="70">
        <f t="shared" si="7"/>
        <v>1464241</v>
      </c>
      <c r="O45" s="70">
        <f t="shared" si="7"/>
        <v>40070</v>
      </c>
      <c r="P45" s="70">
        <f t="shared" si="7"/>
        <v>4300</v>
      </c>
      <c r="Q45" s="70">
        <f t="shared" si="7"/>
        <v>48106</v>
      </c>
      <c r="R45" s="70">
        <f t="shared" si="7"/>
        <v>92476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1926518</v>
      </c>
      <c r="X45" s="70">
        <f t="shared" si="7"/>
        <v>2175000</v>
      </c>
      <c r="Y45" s="70">
        <f t="shared" si="7"/>
        <v>-248482</v>
      </c>
      <c r="Z45" s="72">
        <f t="shared" si="5"/>
        <v>-11.424459770114941</v>
      </c>
      <c r="AA45" s="71">
        <f t="shared" si="8"/>
        <v>2900000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212634667</v>
      </c>
      <c r="D49" s="81">
        <f t="shared" si="9"/>
        <v>0</v>
      </c>
      <c r="E49" s="82">
        <f t="shared" si="9"/>
        <v>77266000</v>
      </c>
      <c r="F49" s="82">
        <f t="shared" si="9"/>
        <v>103605335</v>
      </c>
      <c r="G49" s="82">
        <f t="shared" si="9"/>
        <v>1485522</v>
      </c>
      <c r="H49" s="82">
        <f t="shared" si="9"/>
        <v>5550504</v>
      </c>
      <c r="I49" s="82">
        <f t="shared" si="9"/>
        <v>8321567</v>
      </c>
      <c r="J49" s="82">
        <f t="shared" si="9"/>
        <v>15357593</v>
      </c>
      <c r="K49" s="82">
        <f t="shared" si="9"/>
        <v>6701601</v>
      </c>
      <c r="L49" s="82">
        <f t="shared" si="9"/>
        <v>4024477</v>
      </c>
      <c r="M49" s="82">
        <f t="shared" si="9"/>
        <v>26616071</v>
      </c>
      <c r="N49" s="82">
        <f t="shared" si="9"/>
        <v>37342149</v>
      </c>
      <c r="O49" s="82">
        <f t="shared" si="9"/>
        <v>776670</v>
      </c>
      <c r="P49" s="82">
        <f t="shared" si="9"/>
        <v>3957328</v>
      </c>
      <c r="Q49" s="82">
        <f t="shared" si="9"/>
        <v>7059616</v>
      </c>
      <c r="R49" s="82">
        <f t="shared" si="9"/>
        <v>11793614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64493356</v>
      </c>
      <c r="X49" s="82">
        <f t="shared" si="9"/>
        <v>77704001</v>
      </c>
      <c r="Y49" s="82">
        <f t="shared" si="9"/>
        <v>-13210645</v>
      </c>
      <c r="Z49" s="83">
        <f t="shared" si="5"/>
        <v>-17.001241673514343</v>
      </c>
      <c r="AA49" s="84">
        <f>SUM(AA41:AA48)</f>
        <v>103605335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17496520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>
        <v>3535132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>
        <v>7226255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>
        <v>4284811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>
        <v>328285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>
        <v>921294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16295777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>
        <v>865728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335015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19726520</v>
      </c>
      <c r="F66" s="14"/>
      <c r="G66" s="14">
        <v>1070391</v>
      </c>
      <c r="H66" s="14"/>
      <c r="I66" s="14"/>
      <c r="J66" s="14">
        <v>1070391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1070391</v>
      </c>
      <c r="X66" s="14"/>
      <c r="Y66" s="14">
        <v>1070391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34513029</v>
      </c>
      <c r="D68" s="10"/>
      <c r="E68" s="11"/>
      <c r="F68" s="11">
        <v>20880151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15660113</v>
      </c>
      <c r="Y68" s="11">
        <v>-15660113</v>
      </c>
      <c r="Z68" s="2">
        <v>-100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34513029</v>
      </c>
      <c r="D69" s="81">
        <f t="shared" si="12"/>
        <v>0</v>
      </c>
      <c r="E69" s="82">
        <f t="shared" si="12"/>
        <v>19726520</v>
      </c>
      <c r="F69" s="82">
        <f t="shared" si="12"/>
        <v>20880151</v>
      </c>
      <c r="G69" s="82">
        <f t="shared" si="12"/>
        <v>1070391</v>
      </c>
      <c r="H69" s="82">
        <f t="shared" si="12"/>
        <v>0</v>
      </c>
      <c r="I69" s="82">
        <f t="shared" si="12"/>
        <v>0</v>
      </c>
      <c r="J69" s="82">
        <f t="shared" si="12"/>
        <v>1070391</v>
      </c>
      <c r="K69" s="82">
        <f t="shared" si="12"/>
        <v>0</v>
      </c>
      <c r="L69" s="82">
        <f t="shared" si="12"/>
        <v>0</v>
      </c>
      <c r="M69" s="82">
        <f t="shared" si="12"/>
        <v>0</v>
      </c>
      <c r="N69" s="82">
        <f t="shared" si="12"/>
        <v>0</v>
      </c>
      <c r="O69" s="82">
        <f t="shared" si="12"/>
        <v>0</v>
      </c>
      <c r="P69" s="82">
        <f t="shared" si="12"/>
        <v>0</v>
      </c>
      <c r="Q69" s="82">
        <f t="shared" si="12"/>
        <v>0</v>
      </c>
      <c r="R69" s="82">
        <f t="shared" si="12"/>
        <v>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1070391</v>
      </c>
      <c r="X69" s="82">
        <f t="shared" si="12"/>
        <v>15660113</v>
      </c>
      <c r="Y69" s="82">
        <f t="shared" si="12"/>
        <v>-14589722</v>
      </c>
      <c r="Z69" s="83">
        <f>+IF(X69&lt;&gt;0,+(Y69/X69)*100,0)</f>
        <v>-93.16485775038788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30959000</v>
      </c>
      <c r="F5" s="46">
        <f t="shared" si="0"/>
        <v>30959000</v>
      </c>
      <c r="G5" s="46">
        <f t="shared" si="0"/>
        <v>0</v>
      </c>
      <c r="H5" s="46">
        <f t="shared" si="0"/>
        <v>0</v>
      </c>
      <c r="I5" s="46">
        <f t="shared" si="0"/>
        <v>4768874</v>
      </c>
      <c r="J5" s="46">
        <f t="shared" si="0"/>
        <v>4768874</v>
      </c>
      <c r="K5" s="46">
        <f t="shared" si="0"/>
        <v>3667287</v>
      </c>
      <c r="L5" s="46">
        <f t="shared" si="0"/>
        <v>3823254</v>
      </c>
      <c r="M5" s="46">
        <f t="shared" si="0"/>
        <v>2637410</v>
      </c>
      <c r="N5" s="46">
        <f t="shared" si="0"/>
        <v>10127951</v>
      </c>
      <c r="O5" s="46">
        <f t="shared" si="0"/>
        <v>617038</v>
      </c>
      <c r="P5" s="46">
        <f t="shared" si="0"/>
        <v>2321295</v>
      </c>
      <c r="Q5" s="46">
        <f t="shared" si="0"/>
        <v>3843042</v>
      </c>
      <c r="R5" s="46">
        <f t="shared" si="0"/>
        <v>6781375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21678200</v>
      </c>
      <c r="X5" s="46">
        <f t="shared" si="0"/>
        <v>23219250</v>
      </c>
      <c r="Y5" s="46">
        <f t="shared" si="0"/>
        <v>-1541050</v>
      </c>
      <c r="Z5" s="47">
        <f>+IF(X5&lt;&gt;0,+(Y5/X5)*100,0)</f>
        <v>-6.636949944550318</v>
      </c>
      <c r="AA5" s="48">
        <f>SUM(AA11:AA18)</f>
        <v>30959000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>
        <v>11483000</v>
      </c>
      <c r="F7" s="11">
        <v>11483000</v>
      </c>
      <c r="G7" s="11"/>
      <c r="H7" s="11"/>
      <c r="I7" s="11">
        <v>1347180</v>
      </c>
      <c r="J7" s="11">
        <v>1347180</v>
      </c>
      <c r="K7" s="11">
        <v>1615923</v>
      </c>
      <c r="L7" s="11">
        <v>977794</v>
      </c>
      <c r="M7" s="11">
        <v>742464</v>
      </c>
      <c r="N7" s="11">
        <v>3336181</v>
      </c>
      <c r="O7" s="11"/>
      <c r="P7" s="11">
        <v>858033</v>
      </c>
      <c r="Q7" s="11">
        <v>635927</v>
      </c>
      <c r="R7" s="11">
        <v>1493960</v>
      </c>
      <c r="S7" s="11"/>
      <c r="T7" s="11"/>
      <c r="U7" s="11"/>
      <c r="V7" s="11"/>
      <c r="W7" s="11">
        <v>6177321</v>
      </c>
      <c r="X7" s="11">
        <v>8612250</v>
      </c>
      <c r="Y7" s="11">
        <v>-2434929</v>
      </c>
      <c r="Z7" s="2">
        <v>-28.27</v>
      </c>
      <c r="AA7" s="15">
        <v>11483000</v>
      </c>
    </row>
    <row r="8" spans="1:27" ht="12.75">
      <c r="A8" s="49" t="s">
        <v>34</v>
      </c>
      <c r="B8" s="50"/>
      <c r="C8" s="9"/>
      <c r="D8" s="10"/>
      <c r="E8" s="11">
        <v>6500000</v>
      </c>
      <c r="F8" s="11">
        <v>6500000</v>
      </c>
      <c r="G8" s="11"/>
      <c r="H8" s="11"/>
      <c r="I8" s="11">
        <v>999717</v>
      </c>
      <c r="J8" s="11">
        <v>999717</v>
      </c>
      <c r="K8" s="11"/>
      <c r="L8" s="11">
        <v>1487662</v>
      </c>
      <c r="M8" s="11">
        <v>448614</v>
      </c>
      <c r="N8" s="11">
        <v>1936276</v>
      </c>
      <c r="O8" s="11"/>
      <c r="P8" s="11"/>
      <c r="Q8" s="11"/>
      <c r="R8" s="11"/>
      <c r="S8" s="11"/>
      <c r="T8" s="11"/>
      <c r="U8" s="11"/>
      <c r="V8" s="11"/>
      <c r="W8" s="11">
        <v>2935993</v>
      </c>
      <c r="X8" s="11">
        <v>4875000</v>
      </c>
      <c r="Y8" s="11">
        <v>-1939007</v>
      </c>
      <c r="Z8" s="2">
        <v>-39.77</v>
      </c>
      <c r="AA8" s="15">
        <v>6500000</v>
      </c>
    </row>
    <row r="9" spans="1:27" ht="12.75">
      <c r="A9" s="49" t="s">
        <v>35</v>
      </c>
      <c r="B9" s="50"/>
      <c r="C9" s="9"/>
      <c r="D9" s="10"/>
      <c r="E9" s="11">
        <v>12476000</v>
      </c>
      <c r="F9" s="11">
        <v>12476000</v>
      </c>
      <c r="G9" s="11"/>
      <c r="H9" s="11"/>
      <c r="I9" s="11">
        <v>2421977</v>
      </c>
      <c r="J9" s="11">
        <v>2421977</v>
      </c>
      <c r="K9" s="11">
        <v>2051364</v>
      </c>
      <c r="L9" s="11">
        <v>1357798</v>
      </c>
      <c r="M9" s="11">
        <v>1446332</v>
      </c>
      <c r="N9" s="11">
        <v>4855494</v>
      </c>
      <c r="O9" s="11">
        <v>617038</v>
      </c>
      <c r="P9" s="11">
        <v>1463262</v>
      </c>
      <c r="Q9" s="11">
        <v>3207115</v>
      </c>
      <c r="R9" s="11">
        <v>5287415</v>
      </c>
      <c r="S9" s="11"/>
      <c r="T9" s="11"/>
      <c r="U9" s="11"/>
      <c r="V9" s="11"/>
      <c r="W9" s="11">
        <v>12564886</v>
      </c>
      <c r="X9" s="11">
        <v>9357000</v>
      </c>
      <c r="Y9" s="11">
        <v>3207886</v>
      </c>
      <c r="Z9" s="2">
        <v>34.28</v>
      </c>
      <c r="AA9" s="15">
        <v>12476000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30459000</v>
      </c>
      <c r="F11" s="54">
        <f t="shared" si="1"/>
        <v>30459000</v>
      </c>
      <c r="G11" s="54">
        <f t="shared" si="1"/>
        <v>0</v>
      </c>
      <c r="H11" s="54">
        <f t="shared" si="1"/>
        <v>0</v>
      </c>
      <c r="I11" s="54">
        <f t="shared" si="1"/>
        <v>4768874</v>
      </c>
      <c r="J11" s="54">
        <f t="shared" si="1"/>
        <v>4768874</v>
      </c>
      <c r="K11" s="54">
        <f t="shared" si="1"/>
        <v>3667287</v>
      </c>
      <c r="L11" s="54">
        <f t="shared" si="1"/>
        <v>3823254</v>
      </c>
      <c r="M11" s="54">
        <f t="shared" si="1"/>
        <v>2637410</v>
      </c>
      <c r="N11" s="54">
        <f t="shared" si="1"/>
        <v>10127951</v>
      </c>
      <c r="O11" s="54">
        <f t="shared" si="1"/>
        <v>617038</v>
      </c>
      <c r="P11" s="54">
        <f t="shared" si="1"/>
        <v>2321295</v>
      </c>
      <c r="Q11" s="54">
        <f t="shared" si="1"/>
        <v>3843042</v>
      </c>
      <c r="R11" s="54">
        <f t="shared" si="1"/>
        <v>6781375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21678200</v>
      </c>
      <c r="X11" s="54">
        <f t="shared" si="1"/>
        <v>22844250</v>
      </c>
      <c r="Y11" s="54">
        <f t="shared" si="1"/>
        <v>-1166050</v>
      </c>
      <c r="Z11" s="55">
        <f>+IF(X11&lt;&gt;0,+(Y11/X11)*100,0)</f>
        <v>-5.10434792124933</v>
      </c>
      <c r="AA11" s="56">
        <f>SUM(AA6:AA10)</f>
        <v>30459000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500000</v>
      </c>
      <c r="F15" s="11">
        <v>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375000</v>
      </c>
      <c r="Y15" s="11">
        <v>-375000</v>
      </c>
      <c r="Z15" s="2">
        <v>-100</v>
      </c>
      <c r="AA15" s="15">
        <v>500000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11483000</v>
      </c>
      <c r="F37" s="11">
        <f t="shared" si="4"/>
        <v>11483000</v>
      </c>
      <c r="G37" s="11">
        <f t="shared" si="4"/>
        <v>0</v>
      </c>
      <c r="H37" s="11">
        <f t="shared" si="4"/>
        <v>0</v>
      </c>
      <c r="I37" s="11">
        <f t="shared" si="4"/>
        <v>1347180</v>
      </c>
      <c r="J37" s="11">
        <f t="shared" si="4"/>
        <v>1347180</v>
      </c>
      <c r="K37" s="11">
        <f t="shared" si="4"/>
        <v>1615923</v>
      </c>
      <c r="L37" s="11">
        <f t="shared" si="4"/>
        <v>977794</v>
      </c>
      <c r="M37" s="11">
        <f t="shared" si="4"/>
        <v>742464</v>
      </c>
      <c r="N37" s="11">
        <f t="shared" si="4"/>
        <v>3336181</v>
      </c>
      <c r="O37" s="11">
        <f t="shared" si="4"/>
        <v>0</v>
      </c>
      <c r="P37" s="11">
        <f t="shared" si="4"/>
        <v>858033</v>
      </c>
      <c r="Q37" s="11">
        <f t="shared" si="4"/>
        <v>635927</v>
      </c>
      <c r="R37" s="11">
        <f t="shared" si="4"/>
        <v>1493960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6177321</v>
      </c>
      <c r="X37" s="11">
        <f t="shared" si="4"/>
        <v>8612250</v>
      </c>
      <c r="Y37" s="11">
        <f t="shared" si="4"/>
        <v>-2434929</v>
      </c>
      <c r="Z37" s="2">
        <f t="shared" si="5"/>
        <v>-28.27285552555952</v>
      </c>
      <c r="AA37" s="15">
        <f>AA7+AA22</f>
        <v>11483000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6500000</v>
      </c>
      <c r="F38" s="11">
        <f t="shared" si="4"/>
        <v>6500000</v>
      </c>
      <c r="G38" s="11">
        <f t="shared" si="4"/>
        <v>0</v>
      </c>
      <c r="H38" s="11">
        <f t="shared" si="4"/>
        <v>0</v>
      </c>
      <c r="I38" s="11">
        <f t="shared" si="4"/>
        <v>999717</v>
      </c>
      <c r="J38" s="11">
        <f t="shared" si="4"/>
        <v>999717</v>
      </c>
      <c r="K38" s="11">
        <f t="shared" si="4"/>
        <v>0</v>
      </c>
      <c r="L38" s="11">
        <f t="shared" si="4"/>
        <v>1487662</v>
      </c>
      <c r="M38" s="11">
        <f t="shared" si="4"/>
        <v>448614</v>
      </c>
      <c r="N38" s="11">
        <f t="shared" si="4"/>
        <v>1936276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2935993</v>
      </c>
      <c r="X38" s="11">
        <f t="shared" si="4"/>
        <v>4875000</v>
      </c>
      <c r="Y38" s="11">
        <f t="shared" si="4"/>
        <v>-1939007</v>
      </c>
      <c r="Z38" s="2">
        <f t="shared" si="5"/>
        <v>-39.77450256410256</v>
      </c>
      <c r="AA38" s="15">
        <f>AA8+AA23</f>
        <v>6500000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12476000</v>
      </c>
      <c r="F39" s="11">
        <f t="shared" si="4"/>
        <v>12476000</v>
      </c>
      <c r="G39" s="11">
        <f t="shared" si="4"/>
        <v>0</v>
      </c>
      <c r="H39" s="11">
        <f t="shared" si="4"/>
        <v>0</v>
      </c>
      <c r="I39" s="11">
        <f t="shared" si="4"/>
        <v>2421977</v>
      </c>
      <c r="J39" s="11">
        <f t="shared" si="4"/>
        <v>2421977</v>
      </c>
      <c r="K39" s="11">
        <f t="shared" si="4"/>
        <v>2051364</v>
      </c>
      <c r="L39" s="11">
        <f t="shared" si="4"/>
        <v>1357798</v>
      </c>
      <c r="M39" s="11">
        <f t="shared" si="4"/>
        <v>1446332</v>
      </c>
      <c r="N39" s="11">
        <f t="shared" si="4"/>
        <v>4855494</v>
      </c>
      <c r="O39" s="11">
        <f t="shared" si="4"/>
        <v>617038</v>
      </c>
      <c r="P39" s="11">
        <f t="shared" si="4"/>
        <v>1463262</v>
      </c>
      <c r="Q39" s="11">
        <f t="shared" si="4"/>
        <v>3207115</v>
      </c>
      <c r="R39" s="11">
        <f t="shared" si="4"/>
        <v>5287415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12564886</v>
      </c>
      <c r="X39" s="11">
        <f t="shared" si="4"/>
        <v>9357000</v>
      </c>
      <c r="Y39" s="11">
        <f t="shared" si="4"/>
        <v>3207886</v>
      </c>
      <c r="Z39" s="2">
        <f t="shared" si="5"/>
        <v>34.28327455380998</v>
      </c>
      <c r="AA39" s="15">
        <f>AA9+AA24</f>
        <v>12476000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30459000</v>
      </c>
      <c r="F41" s="54">
        <f t="shared" si="6"/>
        <v>30459000</v>
      </c>
      <c r="G41" s="54">
        <f t="shared" si="6"/>
        <v>0</v>
      </c>
      <c r="H41" s="54">
        <f t="shared" si="6"/>
        <v>0</v>
      </c>
      <c r="I41" s="54">
        <f t="shared" si="6"/>
        <v>4768874</v>
      </c>
      <c r="J41" s="54">
        <f t="shared" si="6"/>
        <v>4768874</v>
      </c>
      <c r="K41" s="54">
        <f t="shared" si="6"/>
        <v>3667287</v>
      </c>
      <c r="L41" s="54">
        <f t="shared" si="6"/>
        <v>3823254</v>
      </c>
      <c r="M41" s="54">
        <f t="shared" si="6"/>
        <v>2637410</v>
      </c>
      <c r="N41" s="54">
        <f t="shared" si="6"/>
        <v>10127951</v>
      </c>
      <c r="O41" s="54">
        <f t="shared" si="6"/>
        <v>617038</v>
      </c>
      <c r="P41" s="54">
        <f t="shared" si="6"/>
        <v>2321295</v>
      </c>
      <c r="Q41" s="54">
        <f t="shared" si="6"/>
        <v>3843042</v>
      </c>
      <c r="R41" s="54">
        <f t="shared" si="6"/>
        <v>6781375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21678200</v>
      </c>
      <c r="X41" s="54">
        <f t="shared" si="6"/>
        <v>22844250</v>
      </c>
      <c r="Y41" s="54">
        <f t="shared" si="6"/>
        <v>-1166050</v>
      </c>
      <c r="Z41" s="55">
        <f t="shared" si="5"/>
        <v>-5.10434792124933</v>
      </c>
      <c r="AA41" s="56">
        <f>SUM(AA36:AA40)</f>
        <v>30459000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500000</v>
      </c>
      <c r="F45" s="70">
        <f t="shared" si="7"/>
        <v>500000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375000</v>
      </c>
      <c r="Y45" s="70">
        <f t="shared" si="7"/>
        <v>-375000</v>
      </c>
      <c r="Z45" s="72">
        <f t="shared" si="5"/>
        <v>-100</v>
      </c>
      <c r="AA45" s="71">
        <f t="shared" si="8"/>
        <v>500000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30959000</v>
      </c>
      <c r="F49" s="82">
        <f t="shared" si="9"/>
        <v>30959000</v>
      </c>
      <c r="G49" s="82">
        <f t="shared" si="9"/>
        <v>0</v>
      </c>
      <c r="H49" s="82">
        <f t="shared" si="9"/>
        <v>0</v>
      </c>
      <c r="I49" s="82">
        <f t="shared" si="9"/>
        <v>4768874</v>
      </c>
      <c r="J49" s="82">
        <f t="shared" si="9"/>
        <v>4768874</v>
      </c>
      <c r="K49" s="82">
        <f t="shared" si="9"/>
        <v>3667287</v>
      </c>
      <c r="L49" s="82">
        <f t="shared" si="9"/>
        <v>3823254</v>
      </c>
      <c r="M49" s="82">
        <f t="shared" si="9"/>
        <v>2637410</v>
      </c>
      <c r="N49" s="82">
        <f t="shared" si="9"/>
        <v>10127951</v>
      </c>
      <c r="O49" s="82">
        <f t="shared" si="9"/>
        <v>617038</v>
      </c>
      <c r="P49" s="82">
        <f t="shared" si="9"/>
        <v>2321295</v>
      </c>
      <c r="Q49" s="82">
        <f t="shared" si="9"/>
        <v>3843042</v>
      </c>
      <c r="R49" s="82">
        <f t="shared" si="9"/>
        <v>6781375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21678200</v>
      </c>
      <c r="X49" s="82">
        <f t="shared" si="9"/>
        <v>23219250</v>
      </c>
      <c r="Y49" s="82">
        <f t="shared" si="9"/>
        <v>-1541050</v>
      </c>
      <c r="Z49" s="83">
        <f t="shared" si="5"/>
        <v>-6.636949944550318</v>
      </c>
      <c r="AA49" s="84">
        <f>SUM(AA41:AA48)</f>
        <v>30959000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12535127</v>
      </c>
      <c r="F51" s="70">
        <f t="shared" si="10"/>
        <v>12535127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9401345</v>
      </c>
      <c r="Y51" s="70">
        <f t="shared" si="10"/>
        <v>-9401345</v>
      </c>
      <c r="Z51" s="72">
        <f>+IF(X51&lt;&gt;0,+(Y51/X51)*100,0)</f>
        <v>-100</v>
      </c>
      <c r="AA51" s="71">
        <f>SUM(AA57:AA61)</f>
        <v>12535127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12535127</v>
      </c>
      <c r="F61" s="11">
        <v>12535127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9401345</v>
      </c>
      <c r="Y61" s="11">
        <v>-9401345</v>
      </c>
      <c r="Z61" s="2">
        <v>-100</v>
      </c>
      <c r="AA61" s="15">
        <v>12535127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>
        <v>1737486</v>
      </c>
      <c r="I66" s="14"/>
      <c r="J66" s="14">
        <v>1737486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1737486</v>
      </c>
      <c r="X66" s="14"/>
      <c r="Y66" s="14">
        <v>1737486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218838</v>
      </c>
      <c r="H68" s="11"/>
      <c r="I68" s="11">
        <v>1731754</v>
      </c>
      <c r="J68" s="11">
        <v>1950592</v>
      </c>
      <c r="K68" s="11">
        <v>1826946</v>
      </c>
      <c r="L68" s="11">
        <v>1493796</v>
      </c>
      <c r="M68" s="11">
        <v>385659</v>
      </c>
      <c r="N68" s="11">
        <v>3706401</v>
      </c>
      <c r="O68" s="11">
        <v>1526238</v>
      </c>
      <c r="P68" s="11"/>
      <c r="Q68" s="11">
        <v>367442</v>
      </c>
      <c r="R68" s="11">
        <v>1893680</v>
      </c>
      <c r="S68" s="11"/>
      <c r="T68" s="11"/>
      <c r="U68" s="11"/>
      <c r="V68" s="11"/>
      <c r="W68" s="11">
        <v>7550673</v>
      </c>
      <c r="X68" s="11"/>
      <c r="Y68" s="11">
        <v>7550673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218838</v>
      </c>
      <c r="H69" s="82">
        <f t="shared" si="12"/>
        <v>1737486</v>
      </c>
      <c r="I69" s="82">
        <f t="shared" si="12"/>
        <v>1731754</v>
      </c>
      <c r="J69" s="82">
        <f t="shared" si="12"/>
        <v>3688078</v>
      </c>
      <c r="K69" s="82">
        <f t="shared" si="12"/>
        <v>1826946</v>
      </c>
      <c r="L69" s="82">
        <f t="shared" si="12"/>
        <v>1493796</v>
      </c>
      <c r="M69" s="82">
        <f t="shared" si="12"/>
        <v>385659</v>
      </c>
      <c r="N69" s="82">
        <f t="shared" si="12"/>
        <v>3706401</v>
      </c>
      <c r="O69" s="82">
        <f t="shared" si="12"/>
        <v>1526238</v>
      </c>
      <c r="P69" s="82">
        <f t="shared" si="12"/>
        <v>0</v>
      </c>
      <c r="Q69" s="82">
        <f t="shared" si="12"/>
        <v>367442</v>
      </c>
      <c r="R69" s="82">
        <f t="shared" si="12"/>
        <v>1893680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9288159</v>
      </c>
      <c r="X69" s="82">
        <f t="shared" si="12"/>
        <v>0</v>
      </c>
      <c r="Y69" s="82">
        <f t="shared" si="12"/>
        <v>9288159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29678150</v>
      </c>
      <c r="D5" s="45">
        <f t="shared" si="0"/>
        <v>0</v>
      </c>
      <c r="E5" s="46">
        <f t="shared" si="0"/>
        <v>43613000</v>
      </c>
      <c r="F5" s="46">
        <f t="shared" si="0"/>
        <v>43613000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5171732</v>
      </c>
      <c r="M5" s="46">
        <f t="shared" si="0"/>
        <v>14773028</v>
      </c>
      <c r="N5" s="46">
        <f t="shared" si="0"/>
        <v>19944760</v>
      </c>
      <c r="O5" s="46">
        <f t="shared" si="0"/>
        <v>1513520</v>
      </c>
      <c r="P5" s="46">
        <f t="shared" si="0"/>
        <v>4071819</v>
      </c>
      <c r="Q5" s="46">
        <f t="shared" si="0"/>
        <v>4099536</v>
      </c>
      <c r="R5" s="46">
        <f t="shared" si="0"/>
        <v>9684875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29629635</v>
      </c>
      <c r="X5" s="46">
        <f t="shared" si="0"/>
        <v>32709750</v>
      </c>
      <c r="Y5" s="46">
        <f t="shared" si="0"/>
        <v>-3080115</v>
      </c>
      <c r="Z5" s="47">
        <f>+IF(X5&lt;&gt;0,+(Y5/X5)*100,0)</f>
        <v>-9.416504253318966</v>
      </c>
      <c r="AA5" s="48">
        <f>SUM(AA11:AA18)</f>
        <v>43613000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>
        <v>1700000</v>
      </c>
      <c r="D7" s="10"/>
      <c r="E7" s="11">
        <v>7000000</v>
      </c>
      <c r="F7" s="11">
        <v>7000000</v>
      </c>
      <c r="G7" s="11"/>
      <c r="H7" s="11"/>
      <c r="I7" s="11"/>
      <c r="J7" s="11"/>
      <c r="K7" s="11"/>
      <c r="L7" s="11"/>
      <c r="M7" s="11">
        <v>4036500</v>
      </c>
      <c r="N7" s="11">
        <v>4036500</v>
      </c>
      <c r="O7" s="11"/>
      <c r="P7" s="11"/>
      <c r="Q7" s="11">
        <v>717300</v>
      </c>
      <c r="R7" s="11">
        <v>717300</v>
      </c>
      <c r="S7" s="11"/>
      <c r="T7" s="11"/>
      <c r="U7" s="11"/>
      <c r="V7" s="11"/>
      <c r="W7" s="11">
        <v>4753800</v>
      </c>
      <c r="X7" s="11">
        <v>5250000</v>
      </c>
      <c r="Y7" s="11">
        <v>-496200</v>
      </c>
      <c r="Z7" s="2">
        <v>-9.45</v>
      </c>
      <c r="AA7" s="15">
        <v>7000000</v>
      </c>
    </row>
    <row r="8" spans="1:27" ht="12.75">
      <c r="A8" s="49" t="s">
        <v>34</v>
      </c>
      <c r="B8" s="50"/>
      <c r="C8" s="9">
        <v>10500000</v>
      </c>
      <c r="D8" s="10"/>
      <c r="E8" s="11">
        <v>8613000</v>
      </c>
      <c r="F8" s="11">
        <v>8613000</v>
      </c>
      <c r="G8" s="11"/>
      <c r="H8" s="11"/>
      <c r="I8" s="11"/>
      <c r="J8" s="11"/>
      <c r="K8" s="11"/>
      <c r="L8" s="11">
        <v>4980667</v>
      </c>
      <c r="M8" s="11">
        <v>3592080</v>
      </c>
      <c r="N8" s="11">
        <v>8572747</v>
      </c>
      <c r="O8" s="11">
        <v>639301</v>
      </c>
      <c r="P8" s="11">
        <v>266249</v>
      </c>
      <c r="Q8" s="11">
        <v>2519454</v>
      </c>
      <c r="R8" s="11">
        <v>3425004</v>
      </c>
      <c r="S8" s="11"/>
      <c r="T8" s="11"/>
      <c r="U8" s="11"/>
      <c r="V8" s="11"/>
      <c r="W8" s="11">
        <v>11997751</v>
      </c>
      <c r="X8" s="11">
        <v>6459750</v>
      </c>
      <c r="Y8" s="11">
        <v>5538001</v>
      </c>
      <c r="Z8" s="2">
        <v>85.73</v>
      </c>
      <c r="AA8" s="15">
        <v>8613000</v>
      </c>
    </row>
    <row r="9" spans="1:27" ht="12.75">
      <c r="A9" s="49" t="s">
        <v>35</v>
      </c>
      <c r="B9" s="50"/>
      <c r="C9" s="9">
        <v>16305150</v>
      </c>
      <c r="D9" s="10"/>
      <c r="E9" s="11">
        <v>17000000</v>
      </c>
      <c r="F9" s="11">
        <v>17000000</v>
      </c>
      <c r="G9" s="11"/>
      <c r="H9" s="11"/>
      <c r="I9" s="11"/>
      <c r="J9" s="11"/>
      <c r="K9" s="11"/>
      <c r="L9" s="11">
        <v>191065</v>
      </c>
      <c r="M9" s="11">
        <v>790020</v>
      </c>
      <c r="N9" s="11">
        <v>981085</v>
      </c>
      <c r="O9" s="11"/>
      <c r="P9" s="11">
        <v>2146389</v>
      </c>
      <c r="Q9" s="11">
        <v>57574</v>
      </c>
      <c r="R9" s="11">
        <v>2203963</v>
      </c>
      <c r="S9" s="11"/>
      <c r="T9" s="11"/>
      <c r="U9" s="11"/>
      <c r="V9" s="11"/>
      <c r="W9" s="11">
        <v>3185048</v>
      </c>
      <c r="X9" s="11">
        <v>12750000</v>
      </c>
      <c r="Y9" s="11">
        <v>-9564952</v>
      </c>
      <c r="Z9" s="2">
        <v>-75.02</v>
      </c>
      <c r="AA9" s="15">
        <v>17000000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28505150</v>
      </c>
      <c r="D11" s="53">
        <f t="shared" si="1"/>
        <v>0</v>
      </c>
      <c r="E11" s="54">
        <f t="shared" si="1"/>
        <v>32613000</v>
      </c>
      <c r="F11" s="54">
        <f t="shared" si="1"/>
        <v>32613000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5171732</v>
      </c>
      <c r="M11" s="54">
        <f t="shared" si="1"/>
        <v>8418600</v>
      </c>
      <c r="N11" s="54">
        <f t="shared" si="1"/>
        <v>13590332</v>
      </c>
      <c r="O11" s="54">
        <f t="shared" si="1"/>
        <v>639301</v>
      </c>
      <c r="P11" s="54">
        <f t="shared" si="1"/>
        <v>2412638</v>
      </c>
      <c r="Q11" s="54">
        <f t="shared" si="1"/>
        <v>3294328</v>
      </c>
      <c r="R11" s="54">
        <f t="shared" si="1"/>
        <v>6346267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19936599</v>
      </c>
      <c r="X11" s="54">
        <f t="shared" si="1"/>
        <v>24459750</v>
      </c>
      <c r="Y11" s="54">
        <f t="shared" si="1"/>
        <v>-4523151</v>
      </c>
      <c r="Z11" s="55">
        <f>+IF(X11&lt;&gt;0,+(Y11/X11)*100,0)</f>
        <v>-18.492220893508723</v>
      </c>
      <c r="AA11" s="56">
        <f>SUM(AA6:AA10)</f>
        <v>32613000</v>
      </c>
    </row>
    <row r="12" spans="1:27" ht="12.75">
      <c r="A12" s="57" t="s">
        <v>38</v>
      </c>
      <c r="B12" s="38"/>
      <c r="C12" s="9">
        <v>1173000</v>
      </c>
      <c r="D12" s="10"/>
      <c r="E12" s="11">
        <v>11000000</v>
      </c>
      <c r="F12" s="11">
        <v>11000000</v>
      </c>
      <c r="G12" s="11"/>
      <c r="H12" s="11"/>
      <c r="I12" s="11"/>
      <c r="J12" s="11"/>
      <c r="K12" s="11"/>
      <c r="L12" s="11"/>
      <c r="M12" s="11">
        <v>6354428</v>
      </c>
      <c r="N12" s="11">
        <v>6354428</v>
      </c>
      <c r="O12" s="11">
        <v>874219</v>
      </c>
      <c r="P12" s="11">
        <v>1659181</v>
      </c>
      <c r="Q12" s="11">
        <v>805208</v>
      </c>
      <c r="R12" s="11">
        <v>3338608</v>
      </c>
      <c r="S12" s="11"/>
      <c r="T12" s="11"/>
      <c r="U12" s="11"/>
      <c r="V12" s="11"/>
      <c r="W12" s="11">
        <v>9693036</v>
      </c>
      <c r="X12" s="11">
        <v>8250000</v>
      </c>
      <c r="Y12" s="11">
        <v>1443036</v>
      </c>
      <c r="Z12" s="2">
        <v>17.49</v>
      </c>
      <c r="AA12" s="15">
        <v>11000000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1700000</v>
      </c>
      <c r="D37" s="10">
        <f t="shared" si="4"/>
        <v>0</v>
      </c>
      <c r="E37" s="11">
        <f t="shared" si="4"/>
        <v>7000000</v>
      </c>
      <c r="F37" s="11">
        <f t="shared" si="4"/>
        <v>7000000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4036500</v>
      </c>
      <c r="N37" s="11">
        <f t="shared" si="4"/>
        <v>4036500</v>
      </c>
      <c r="O37" s="11">
        <f t="shared" si="4"/>
        <v>0</v>
      </c>
      <c r="P37" s="11">
        <f t="shared" si="4"/>
        <v>0</v>
      </c>
      <c r="Q37" s="11">
        <f t="shared" si="4"/>
        <v>717300</v>
      </c>
      <c r="R37" s="11">
        <f t="shared" si="4"/>
        <v>717300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4753800</v>
      </c>
      <c r="X37" s="11">
        <f t="shared" si="4"/>
        <v>5250000</v>
      </c>
      <c r="Y37" s="11">
        <f t="shared" si="4"/>
        <v>-496200</v>
      </c>
      <c r="Z37" s="2">
        <f t="shared" si="5"/>
        <v>-9.451428571428572</v>
      </c>
      <c r="AA37" s="15">
        <f>AA7+AA22</f>
        <v>7000000</v>
      </c>
    </row>
    <row r="38" spans="1:27" ht="12.75">
      <c r="A38" s="49" t="s">
        <v>34</v>
      </c>
      <c r="B38" s="50"/>
      <c r="C38" s="9">
        <f t="shared" si="4"/>
        <v>10500000</v>
      </c>
      <c r="D38" s="10">
        <f t="shared" si="4"/>
        <v>0</v>
      </c>
      <c r="E38" s="11">
        <f t="shared" si="4"/>
        <v>8613000</v>
      </c>
      <c r="F38" s="11">
        <f t="shared" si="4"/>
        <v>8613000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4980667</v>
      </c>
      <c r="M38" s="11">
        <f t="shared" si="4"/>
        <v>3592080</v>
      </c>
      <c r="N38" s="11">
        <f t="shared" si="4"/>
        <v>8572747</v>
      </c>
      <c r="O38" s="11">
        <f t="shared" si="4"/>
        <v>639301</v>
      </c>
      <c r="P38" s="11">
        <f t="shared" si="4"/>
        <v>266249</v>
      </c>
      <c r="Q38" s="11">
        <f t="shared" si="4"/>
        <v>2519454</v>
      </c>
      <c r="R38" s="11">
        <f t="shared" si="4"/>
        <v>3425004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11997751</v>
      </c>
      <c r="X38" s="11">
        <f t="shared" si="4"/>
        <v>6459750</v>
      </c>
      <c r="Y38" s="11">
        <f t="shared" si="4"/>
        <v>5538001</v>
      </c>
      <c r="Z38" s="2">
        <f t="shared" si="5"/>
        <v>85.73088741824374</v>
      </c>
      <c r="AA38" s="15">
        <f>AA8+AA23</f>
        <v>8613000</v>
      </c>
    </row>
    <row r="39" spans="1:27" ht="12.75">
      <c r="A39" s="49" t="s">
        <v>35</v>
      </c>
      <c r="B39" s="50"/>
      <c r="C39" s="9">
        <f t="shared" si="4"/>
        <v>16305150</v>
      </c>
      <c r="D39" s="10">
        <f t="shared" si="4"/>
        <v>0</v>
      </c>
      <c r="E39" s="11">
        <f t="shared" si="4"/>
        <v>17000000</v>
      </c>
      <c r="F39" s="11">
        <f t="shared" si="4"/>
        <v>17000000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191065</v>
      </c>
      <c r="M39" s="11">
        <f t="shared" si="4"/>
        <v>790020</v>
      </c>
      <c r="N39" s="11">
        <f t="shared" si="4"/>
        <v>981085</v>
      </c>
      <c r="O39" s="11">
        <f t="shared" si="4"/>
        <v>0</v>
      </c>
      <c r="P39" s="11">
        <f t="shared" si="4"/>
        <v>2146389</v>
      </c>
      <c r="Q39" s="11">
        <f t="shared" si="4"/>
        <v>57574</v>
      </c>
      <c r="R39" s="11">
        <f t="shared" si="4"/>
        <v>2203963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3185048</v>
      </c>
      <c r="X39" s="11">
        <f t="shared" si="4"/>
        <v>12750000</v>
      </c>
      <c r="Y39" s="11">
        <f t="shared" si="4"/>
        <v>-9564952</v>
      </c>
      <c r="Z39" s="2">
        <f t="shared" si="5"/>
        <v>-75.01923137254903</v>
      </c>
      <c r="AA39" s="15">
        <f>AA9+AA24</f>
        <v>17000000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28505150</v>
      </c>
      <c r="D41" s="53">
        <f t="shared" si="6"/>
        <v>0</v>
      </c>
      <c r="E41" s="54">
        <f t="shared" si="6"/>
        <v>32613000</v>
      </c>
      <c r="F41" s="54">
        <f t="shared" si="6"/>
        <v>32613000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5171732</v>
      </c>
      <c r="M41" s="54">
        <f t="shared" si="6"/>
        <v>8418600</v>
      </c>
      <c r="N41" s="54">
        <f t="shared" si="6"/>
        <v>13590332</v>
      </c>
      <c r="O41" s="54">
        <f t="shared" si="6"/>
        <v>639301</v>
      </c>
      <c r="P41" s="54">
        <f t="shared" si="6"/>
        <v>2412638</v>
      </c>
      <c r="Q41" s="54">
        <f t="shared" si="6"/>
        <v>3294328</v>
      </c>
      <c r="R41" s="54">
        <f t="shared" si="6"/>
        <v>6346267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19936599</v>
      </c>
      <c r="X41" s="54">
        <f t="shared" si="6"/>
        <v>24459750</v>
      </c>
      <c r="Y41" s="54">
        <f t="shared" si="6"/>
        <v>-4523151</v>
      </c>
      <c r="Z41" s="55">
        <f t="shared" si="5"/>
        <v>-18.492220893508723</v>
      </c>
      <c r="AA41" s="56">
        <f>SUM(AA36:AA40)</f>
        <v>32613000</v>
      </c>
    </row>
    <row r="42" spans="1:27" ht="12.75">
      <c r="A42" s="57" t="s">
        <v>38</v>
      </c>
      <c r="B42" s="38"/>
      <c r="C42" s="68">
        <f aca="true" t="shared" si="7" ref="C42:Y48">C12+C27</f>
        <v>1173000</v>
      </c>
      <c r="D42" s="69">
        <f t="shared" si="7"/>
        <v>0</v>
      </c>
      <c r="E42" s="70">
        <f t="shared" si="7"/>
        <v>11000000</v>
      </c>
      <c r="F42" s="70">
        <f t="shared" si="7"/>
        <v>11000000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6354428</v>
      </c>
      <c r="N42" s="70">
        <f t="shared" si="7"/>
        <v>6354428</v>
      </c>
      <c r="O42" s="70">
        <f t="shared" si="7"/>
        <v>874219</v>
      </c>
      <c r="P42" s="70">
        <f t="shared" si="7"/>
        <v>1659181</v>
      </c>
      <c r="Q42" s="70">
        <f t="shared" si="7"/>
        <v>805208</v>
      </c>
      <c r="R42" s="70">
        <f t="shared" si="7"/>
        <v>3338608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9693036</v>
      </c>
      <c r="X42" s="70">
        <f t="shared" si="7"/>
        <v>8250000</v>
      </c>
      <c r="Y42" s="70">
        <f t="shared" si="7"/>
        <v>1443036</v>
      </c>
      <c r="Z42" s="72">
        <f t="shared" si="5"/>
        <v>17.491345454545453</v>
      </c>
      <c r="AA42" s="71">
        <f aca="true" t="shared" si="8" ref="AA42:AA48">AA12+AA27</f>
        <v>11000000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29678150</v>
      </c>
      <c r="D49" s="81">
        <f t="shared" si="9"/>
        <v>0</v>
      </c>
      <c r="E49" s="82">
        <f t="shared" si="9"/>
        <v>43613000</v>
      </c>
      <c r="F49" s="82">
        <f t="shared" si="9"/>
        <v>43613000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5171732</v>
      </c>
      <c r="M49" s="82">
        <f t="shared" si="9"/>
        <v>14773028</v>
      </c>
      <c r="N49" s="82">
        <f t="shared" si="9"/>
        <v>19944760</v>
      </c>
      <c r="O49" s="82">
        <f t="shared" si="9"/>
        <v>1513520</v>
      </c>
      <c r="P49" s="82">
        <f t="shared" si="9"/>
        <v>4071819</v>
      </c>
      <c r="Q49" s="82">
        <f t="shared" si="9"/>
        <v>4099536</v>
      </c>
      <c r="R49" s="82">
        <f t="shared" si="9"/>
        <v>9684875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29629635</v>
      </c>
      <c r="X49" s="82">
        <f t="shared" si="9"/>
        <v>32709750</v>
      </c>
      <c r="Y49" s="82">
        <f t="shared" si="9"/>
        <v>-3080115</v>
      </c>
      <c r="Z49" s="83">
        <f t="shared" si="5"/>
        <v>-9.416504253318966</v>
      </c>
      <c r="AA49" s="84">
        <f>SUM(AA41:AA48)</f>
        <v>43613000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>
        <v>44498487</v>
      </c>
      <c r="D68" s="10"/>
      <c r="E68" s="11"/>
      <c r="F68" s="11">
        <v>31667192</v>
      </c>
      <c r="G68" s="11">
        <v>830540</v>
      </c>
      <c r="H68" s="11">
        <v>1112662</v>
      </c>
      <c r="I68" s="11"/>
      <c r="J68" s="11">
        <v>1943202</v>
      </c>
      <c r="K68" s="11">
        <v>1226823</v>
      </c>
      <c r="L68" s="11"/>
      <c r="M68" s="11"/>
      <c r="N68" s="11">
        <v>1226823</v>
      </c>
      <c r="O68" s="11">
        <v>878378</v>
      </c>
      <c r="P68" s="11">
        <v>1625215</v>
      </c>
      <c r="Q68" s="11">
        <v>724702</v>
      </c>
      <c r="R68" s="11">
        <v>3228295</v>
      </c>
      <c r="S68" s="11"/>
      <c r="T68" s="11"/>
      <c r="U68" s="11"/>
      <c r="V68" s="11"/>
      <c r="W68" s="11">
        <v>6398320</v>
      </c>
      <c r="X68" s="11">
        <v>23750394</v>
      </c>
      <c r="Y68" s="11">
        <v>-17352074</v>
      </c>
      <c r="Z68" s="2">
        <v>-73.06</v>
      </c>
      <c r="AA68" s="15"/>
    </row>
    <row r="69" spans="1:27" ht="12.75">
      <c r="A69" s="101" t="s">
        <v>57</v>
      </c>
      <c r="B69" s="79"/>
      <c r="C69" s="80">
        <f aca="true" t="shared" si="12" ref="C69:Y69">SUM(C65:C68)</f>
        <v>44498487</v>
      </c>
      <c r="D69" s="81">
        <f t="shared" si="12"/>
        <v>0</v>
      </c>
      <c r="E69" s="82">
        <f t="shared" si="12"/>
        <v>0</v>
      </c>
      <c r="F69" s="82">
        <f t="shared" si="12"/>
        <v>31667192</v>
      </c>
      <c r="G69" s="82">
        <f t="shared" si="12"/>
        <v>830540</v>
      </c>
      <c r="H69" s="82">
        <f t="shared" si="12"/>
        <v>1112662</v>
      </c>
      <c r="I69" s="82">
        <f t="shared" si="12"/>
        <v>0</v>
      </c>
      <c r="J69" s="82">
        <f t="shared" si="12"/>
        <v>1943202</v>
      </c>
      <c r="K69" s="82">
        <f t="shared" si="12"/>
        <v>1226823</v>
      </c>
      <c r="L69" s="82">
        <f t="shared" si="12"/>
        <v>0</v>
      </c>
      <c r="M69" s="82">
        <f t="shared" si="12"/>
        <v>0</v>
      </c>
      <c r="N69" s="82">
        <f t="shared" si="12"/>
        <v>1226823</v>
      </c>
      <c r="O69" s="82">
        <f t="shared" si="12"/>
        <v>878378</v>
      </c>
      <c r="P69" s="82">
        <f t="shared" si="12"/>
        <v>1625215</v>
      </c>
      <c r="Q69" s="82">
        <f t="shared" si="12"/>
        <v>724702</v>
      </c>
      <c r="R69" s="82">
        <f t="shared" si="12"/>
        <v>3228295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6398320</v>
      </c>
      <c r="X69" s="82">
        <f t="shared" si="12"/>
        <v>23750394</v>
      </c>
      <c r="Y69" s="82">
        <f t="shared" si="12"/>
        <v>-17352074</v>
      </c>
      <c r="Z69" s="83">
        <f>+IF(X69&lt;&gt;0,+(Y69/X69)*100,0)</f>
        <v>-73.06015218105433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21644399</v>
      </c>
      <c r="F5" s="46">
        <f t="shared" si="0"/>
        <v>21644399</v>
      </c>
      <c r="G5" s="46">
        <f t="shared" si="0"/>
        <v>0</v>
      </c>
      <c r="H5" s="46">
        <f t="shared" si="0"/>
        <v>0</v>
      </c>
      <c r="I5" s="46">
        <f t="shared" si="0"/>
        <v>1344590</v>
      </c>
      <c r="J5" s="46">
        <f t="shared" si="0"/>
        <v>1344590</v>
      </c>
      <c r="K5" s="46">
        <f t="shared" si="0"/>
        <v>0</v>
      </c>
      <c r="L5" s="46">
        <f t="shared" si="0"/>
        <v>11710256</v>
      </c>
      <c r="M5" s="46">
        <f t="shared" si="0"/>
        <v>1430971</v>
      </c>
      <c r="N5" s="46">
        <f t="shared" si="0"/>
        <v>13141227</v>
      </c>
      <c r="O5" s="46">
        <f t="shared" si="0"/>
        <v>0</v>
      </c>
      <c r="P5" s="46">
        <f t="shared" si="0"/>
        <v>754815</v>
      </c>
      <c r="Q5" s="46">
        <f t="shared" si="0"/>
        <v>6524553</v>
      </c>
      <c r="R5" s="46">
        <f t="shared" si="0"/>
        <v>7279368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21765185</v>
      </c>
      <c r="X5" s="46">
        <f t="shared" si="0"/>
        <v>16233299</v>
      </c>
      <c r="Y5" s="46">
        <f t="shared" si="0"/>
        <v>5531886</v>
      </c>
      <c r="Z5" s="47">
        <f>+IF(X5&lt;&gt;0,+(Y5/X5)*100,0)</f>
        <v>34.077398562054455</v>
      </c>
      <c r="AA5" s="48">
        <f>SUM(AA11:AA18)</f>
        <v>21644399</v>
      </c>
    </row>
    <row r="6" spans="1:27" ht="12.75">
      <c r="A6" s="49" t="s">
        <v>32</v>
      </c>
      <c r="B6" s="50"/>
      <c r="C6" s="9"/>
      <c r="D6" s="10"/>
      <c r="E6" s="11">
        <v>1025399</v>
      </c>
      <c r="F6" s="11">
        <v>1025399</v>
      </c>
      <c r="G6" s="11"/>
      <c r="H6" s="11"/>
      <c r="I6" s="11">
        <v>257402</v>
      </c>
      <c r="J6" s="11">
        <v>257402</v>
      </c>
      <c r="K6" s="11"/>
      <c r="L6" s="11">
        <v>2388175</v>
      </c>
      <c r="M6" s="11"/>
      <c r="N6" s="11">
        <v>2388175</v>
      </c>
      <c r="O6" s="11"/>
      <c r="P6" s="11"/>
      <c r="Q6" s="11"/>
      <c r="R6" s="11"/>
      <c r="S6" s="11"/>
      <c r="T6" s="11"/>
      <c r="U6" s="11"/>
      <c r="V6" s="11"/>
      <c r="W6" s="11">
        <v>2645577</v>
      </c>
      <c r="X6" s="11">
        <v>769049</v>
      </c>
      <c r="Y6" s="11">
        <v>1876528</v>
      </c>
      <c r="Z6" s="2">
        <v>244.01</v>
      </c>
      <c r="AA6" s="15">
        <v>1025399</v>
      </c>
    </row>
    <row r="7" spans="1:27" ht="12.75">
      <c r="A7" s="49" t="s">
        <v>33</v>
      </c>
      <c r="B7" s="50"/>
      <c r="C7" s="9"/>
      <c r="D7" s="10"/>
      <c r="E7" s="11">
        <v>4584000</v>
      </c>
      <c r="F7" s="11">
        <v>4584000</v>
      </c>
      <c r="G7" s="11"/>
      <c r="H7" s="11"/>
      <c r="I7" s="11">
        <v>259308</v>
      </c>
      <c r="J7" s="11">
        <v>259308</v>
      </c>
      <c r="K7" s="11"/>
      <c r="L7" s="11">
        <v>4260253</v>
      </c>
      <c r="M7" s="11"/>
      <c r="N7" s="11">
        <v>4260253</v>
      </c>
      <c r="O7" s="11"/>
      <c r="P7" s="11">
        <v>108201</v>
      </c>
      <c r="Q7" s="11">
        <v>4000000</v>
      </c>
      <c r="R7" s="11">
        <v>4108201</v>
      </c>
      <c r="S7" s="11"/>
      <c r="T7" s="11"/>
      <c r="U7" s="11"/>
      <c r="V7" s="11"/>
      <c r="W7" s="11">
        <v>8627762</v>
      </c>
      <c r="X7" s="11">
        <v>3438000</v>
      </c>
      <c r="Y7" s="11">
        <v>5189762</v>
      </c>
      <c r="Z7" s="2">
        <v>150.95</v>
      </c>
      <c r="AA7" s="15">
        <v>4584000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>
        <v>16035000</v>
      </c>
      <c r="F9" s="11">
        <v>16035000</v>
      </c>
      <c r="G9" s="11"/>
      <c r="H9" s="11"/>
      <c r="I9" s="11">
        <v>827880</v>
      </c>
      <c r="J9" s="11">
        <v>827880</v>
      </c>
      <c r="K9" s="11"/>
      <c r="L9" s="11">
        <v>4912308</v>
      </c>
      <c r="M9" s="11">
        <v>1430971</v>
      </c>
      <c r="N9" s="11">
        <v>6343279</v>
      </c>
      <c r="O9" s="11"/>
      <c r="P9" s="11">
        <v>646614</v>
      </c>
      <c r="Q9" s="11">
        <v>1339184</v>
      </c>
      <c r="R9" s="11">
        <v>1985798</v>
      </c>
      <c r="S9" s="11"/>
      <c r="T9" s="11"/>
      <c r="U9" s="11"/>
      <c r="V9" s="11"/>
      <c r="W9" s="11">
        <v>9156957</v>
      </c>
      <c r="X9" s="11">
        <v>12026250</v>
      </c>
      <c r="Y9" s="11">
        <v>-2869293</v>
      </c>
      <c r="Z9" s="2">
        <v>-23.86</v>
      </c>
      <c r="AA9" s="15">
        <v>16035000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>
        <v>149520</v>
      </c>
      <c r="M10" s="11"/>
      <c r="N10" s="11">
        <v>149520</v>
      </c>
      <c r="O10" s="11"/>
      <c r="P10" s="11"/>
      <c r="Q10" s="11">
        <v>1185369</v>
      </c>
      <c r="R10" s="11">
        <v>1185369</v>
      </c>
      <c r="S10" s="11"/>
      <c r="T10" s="11"/>
      <c r="U10" s="11"/>
      <c r="V10" s="11"/>
      <c r="W10" s="11">
        <v>1334889</v>
      </c>
      <c r="X10" s="11"/>
      <c r="Y10" s="11">
        <v>1334889</v>
      </c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21644399</v>
      </c>
      <c r="F11" s="54">
        <f t="shared" si="1"/>
        <v>21644399</v>
      </c>
      <c r="G11" s="54">
        <f t="shared" si="1"/>
        <v>0</v>
      </c>
      <c r="H11" s="54">
        <f t="shared" si="1"/>
        <v>0</v>
      </c>
      <c r="I11" s="54">
        <f t="shared" si="1"/>
        <v>1344590</v>
      </c>
      <c r="J11" s="54">
        <f t="shared" si="1"/>
        <v>1344590</v>
      </c>
      <c r="K11" s="54">
        <f t="shared" si="1"/>
        <v>0</v>
      </c>
      <c r="L11" s="54">
        <f t="shared" si="1"/>
        <v>11710256</v>
      </c>
      <c r="M11" s="54">
        <f t="shared" si="1"/>
        <v>1430971</v>
      </c>
      <c r="N11" s="54">
        <f t="shared" si="1"/>
        <v>13141227</v>
      </c>
      <c r="O11" s="54">
        <f t="shared" si="1"/>
        <v>0</v>
      </c>
      <c r="P11" s="54">
        <f t="shared" si="1"/>
        <v>754815</v>
      </c>
      <c r="Q11" s="54">
        <f t="shared" si="1"/>
        <v>6524553</v>
      </c>
      <c r="R11" s="54">
        <f t="shared" si="1"/>
        <v>7279368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21765185</v>
      </c>
      <c r="X11" s="54">
        <f t="shared" si="1"/>
        <v>16233299</v>
      </c>
      <c r="Y11" s="54">
        <f t="shared" si="1"/>
        <v>5531886</v>
      </c>
      <c r="Z11" s="55">
        <f>+IF(X11&lt;&gt;0,+(Y11/X11)*100,0)</f>
        <v>34.077398562054455</v>
      </c>
      <c r="AA11" s="56">
        <f>SUM(AA6:AA10)</f>
        <v>21644399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1025399</v>
      </c>
      <c r="F36" s="11">
        <f t="shared" si="4"/>
        <v>1025399</v>
      </c>
      <c r="G36" s="11">
        <f t="shared" si="4"/>
        <v>0</v>
      </c>
      <c r="H36" s="11">
        <f t="shared" si="4"/>
        <v>0</v>
      </c>
      <c r="I36" s="11">
        <f t="shared" si="4"/>
        <v>257402</v>
      </c>
      <c r="J36" s="11">
        <f t="shared" si="4"/>
        <v>257402</v>
      </c>
      <c r="K36" s="11">
        <f t="shared" si="4"/>
        <v>0</v>
      </c>
      <c r="L36" s="11">
        <f t="shared" si="4"/>
        <v>2388175</v>
      </c>
      <c r="M36" s="11">
        <f t="shared" si="4"/>
        <v>0</v>
      </c>
      <c r="N36" s="11">
        <f t="shared" si="4"/>
        <v>2388175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2645577</v>
      </c>
      <c r="X36" s="11">
        <f t="shared" si="4"/>
        <v>769049</v>
      </c>
      <c r="Y36" s="11">
        <f t="shared" si="4"/>
        <v>1876528</v>
      </c>
      <c r="Z36" s="2">
        <f aca="true" t="shared" si="5" ref="Z36:Z49">+IF(X36&lt;&gt;0,+(Y36/X36)*100,0)</f>
        <v>244.00629868838007</v>
      </c>
      <c r="AA36" s="15">
        <f>AA6+AA21</f>
        <v>1025399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4584000</v>
      </c>
      <c r="F37" s="11">
        <f t="shared" si="4"/>
        <v>4584000</v>
      </c>
      <c r="G37" s="11">
        <f t="shared" si="4"/>
        <v>0</v>
      </c>
      <c r="H37" s="11">
        <f t="shared" si="4"/>
        <v>0</v>
      </c>
      <c r="I37" s="11">
        <f t="shared" si="4"/>
        <v>259308</v>
      </c>
      <c r="J37" s="11">
        <f t="shared" si="4"/>
        <v>259308</v>
      </c>
      <c r="K37" s="11">
        <f t="shared" si="4"/>
        <v>0</v>
      </c>
      <c r="L37" s="11">
        <f t="shared" si="4"/>
        <v>4260253</v>
      </c>
      <c r="M37" s="11">
        <f t="shared" si="4"/>
        <v>0</v>
      </c>
      <c r="N37" s="11">
        <f t="shared" si="4"/>
        <v>4260253</v>
      </c>
      <c r="O37" s="11">
        <f t="shared" si="4"/>
        <v>0</v>
      </c>
      <c r="P37" s="11">
        <f t="shared" si="4"/>
        <v>108201</v>
      </c>
      <c r="Q37" s="11">
        <f t="shared" si="4"/>
        <v>4000000</v>
      </c>
      <c r="R37" s="11">
        <f t="shared" si="4"/>
        <v>4108201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8627762</v>
      </c>
      <c r="X37" s="11">
        <f t="shared" si="4"/>
        <v>3438000</v>
      </c>
      <c r="Y37" s="11">
        <f t="shared" si="4"/>
        <v>5189762</v>
      </c>
      <c r="Z37" s="2">
        <f t="shared" si="5"/>
        <v>150.95293775450844</v>
      </c>
      <c r="AA37" s="15">
        <f>AA7+AA22</f>
        <v>4584000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16035000</v>
      </c>
      <c r="F39" s="11">
        <f t="shared" si="4"/>
        <v>16035000</v>
      </c>
      <c r="G39" s="11">
        <f t="shared" si="4"/>
        <v>0</v>
      </c>
      <c r="H39" s="11">
        <f t="shared" si="4"/>
        <v>0</v>
      </c>
      <c r="I39" s="11">
        <f t="shared" si="4"/>
        <v>827880</v>
      </c>
      <c r="J39" s="11">
        <f t="shared" si="4"/>
        <v>827880</v>
      </c>
      <c r="K39" s="11">
        <f t="shared" si="4"/>
        <v>0</v>
      </c>
      <c r="L39" s="11">
        <f t="shared" si="4"/>
        <v>4912308</v>
      </c>
      <c r="M39" s="11">
        <f t="shared" si="4"/>
        <v>1430971</v>
      </c>
      <c r="N39" s="11">
        <f t="shared" si="4"/>
        <v>6343279</v>
      </c>
      <c r="O39" s="11">
        <f t="shared" si="4"/>
        <v>0</v>
      </c>
      <c r="P39" s="11">
        <f t="shared" si="4"/>
        <v>646614</v>
      </c>
      <c r="Q39" s="11">
        <f t="shared" si="4"/>
        <v>1339184</v>
      </c>
      <c r="R39" s="11">
        <f t="shared" si="4"/>
        <v>1985798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9156957</v>
      </c>
      <c r="X39" s="11">
        <f t="shared" si="4"/>
        <v>12026250</v>
      </c>
      <c r="Y39" s="11">
        <f t="shared" si="4"/>
        <v>-2869293</v>
      </c>
      <c r="Z39" s="2">
        <f t="shared" si="5"/>
        <v>-23.858584346741505</v>
      </c>
      <c r="AA39" s="15">
        <f>AA9+AA24</f>
        <v>16035000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149520</v>
      </c>
      <c r="M40" s="11">
        <f t="shared" si="4"/>
        <v>0</v>
      </c>
      <c r="N40" s="11">
        <f t="shared" si="4"/>
        <v>149520</v>
      </c>
      <c r="O40" s="11">
        <f t="shared" si="4"/>
        <v>0</v>
      </c>
      <c r="P40" s="11">
        <f t="shared" si="4"/>
        <v>0</v>
      </c>
      <c r="Q40" s="11">
        <f t="shared" si="4"/>
        <v>1185369</v>
      </c>
      <c r="R40" s="11">
        <f t="shared" si="4"/>
        <v>1185369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1334889</v>
      </c>
      <c r="X40" s="11">
        <f t="shared" si="4"/>
        <v>0</v>
      </c>
      <c r="Y40" s="11">
        <f t="shared" si="4"/>
        <v>1334889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21644399</v>
      </c>
      <c r="F41" s="54">
        <f t="shared" si="6"/>
        <v>21644399</v>
      </c>
      <c r="G41" s="54">
        <f t="shared" si="6"/>
        <v>0</v>
      </c>
      <c r="H41" s="54">
        <f t="shared" si="6"/>
        <v>0</v>
      </c>
      <c r="I41" s="54">
        <f t="shared" si="6"/>
        <v>1344590</v>
      </c>
      <c r="J41" s="54">
        <f t="shared" si="6"/>
        <v>1344590</v>
      </c>
      <c r="K41" s="54">
        <f t="shared" si="6"/>
        <v>0</v>
      </c>
      <c r="L41" s="54">
        <f t="shared" si="6"/>
        <v>11710256</v>
      </c>
      <c r="M41" s="54">
        <f t="shared" si="6"/>
        <v>1430971</v>
      </c>
      <c r="N41" s="54">
        <f t="shared" si="6"/>
        <v>13141227</v>
      </c>
      <c r="O41" s="54">
        <f t="shared" si="6"/>
        <v>0</v>
      </c>
      <c r="P41" s="54">
        <f t="shared" si="6"/>
        <v>754815</v>
      </c>
      <c r="Q41" s="54">
        <f t="shared" si="6"/>
        <v>6524553</v>
      </c>
      <c r="R41" s="54">
        <f t="shared" si="6"/>
        <v>7279368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21765185</v>
      </c>
      <c r="X41" s="54">
        <f t="shared" si="6"/>
        <v>16233299</v>
      </c>
      <c r="Y41" s="54">
        <f t="shared" si="6"/>
        <v>5531886</v>
      </c>
      <c r="Z41" s="55">
        <f t="shared" si="5"/>
        <v>34.077398562054455</v>
      </c>
      <c r="AA41" s="56">
        <f>SUM(AA36:AA40)</f>
        <v>21644399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0</v>
      </c>
      <c r="F45" s="70">
        <f t="shared" si="7"/>
        <v>0</v>
      </c>
      <c r="G45" s="70">
        <f t="shared" si="7"/>
        <v>0</v>
      </c>
      <c r="H45" s="70">
        <f t="shared" si="7"/>
        <v>0</v>
      </c>
      <c r="I45" s="70">
        <f t="shared" si="7"/>
        <v>0</v>
      </c>
      <c r="J45" s="70">
        <f t="shared" si="7"/>
        <v>0</v>
      </c>
      <c r="K45" s="70">
        <f t="shared" si="7"/>
        <v>0</v>
      </c>
      <c r="L45" s="70">
        <f t="shared" si="7"/>
        <v>0</v>
      </c>
      <c r="M45" s="70">
        <f t="shared" si="7"/>
        <v>0</v>
      </c>
      <c r="N45" s="70">
        <f t="shared" si="7"/>
        <v>0</v>
      </c>
      <c r="O45" s="70">
        <f t="shared" si="7"/>
        <v>0</v>
      </c>
      <c r="P45" s="70">
        <f t="shared" si="7"/>
        <v>0</v>
      </c>
      <c r="Q45" s="70">
        <f t="shared" si="7"/>
        <v>0</v>
      </c>
      <c r="R45" s="70">
        <f t="shared" si="7"/>
        <v>0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0</v>
      </c>
      <c r="X45" s="70">
        <f t="shared" si="7"/>
        <v>0</v>
      </c>
      <c r="Y45" s="70">
        <f t="shared" si="7"/>
        <v>0</v>
      </c>
      <c r="Z45" s="72">
        <f t="shared" si="5"/>
        <v>0</v>
      </c>
      <c r="AA45" s="71">
        <f t="shared" si="8"/>
        <v>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21644399</v>
      </c>
      <c r="F49" s="82">
        <f t="shared" si="9"/>
        <v>21644399</v>
      </c>
      <c r="G49" s="82">
        <f t="shared" si="9"/>
        <v>0</v>
      </c>
      <c r="H49" s="82">
        <f t="shared" si="9"/>
        <v>0</v>
      </c>
      <c r="I49" s="82">
        <f t="shared" si="9"/>
        <v>1344590</v>
      </c>
      <c r="J49" s="82">
        <f t="shared" si="9"/>
        <v>1344590</v>
      </c>
      <c r="K49" s="82">
        <f t="shared" si="9"/>
        <v>0</v>
      </c>
      <c r="L49" s="82">
        <f t="shared" si="9"/>
        <v>11710256</v>
      </c>
      <c r="M49" s="82">
        <f t="shared" si="9"/>
        <v>1430971</v>
      </c>
      <c r="N49" s="82">
        <f t="shared" si="9"/>
        <v>13141227</v>
      </c>
      <c r="O49" s="82">
        <f t="shared" si="9"/>
        <v>0</v>
      </c>
      <c r="P49" s="82">
        <f t="shared" si="9"/>
        <v>754815</v>
      </c>
      <c r="Q49" s="82">
        <f t="shared" si="9"/>
        <v>6524553</v>
      </c>
      <c r="R49" s="82">
        <f t="shared" si="9"/>
        <v>7279368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21765185</v>
      </c>
      <c r="X49" s="82">
        <f t="shared" si="9"/>
        <v>16233299</v>
      </c>
      <c r="Y49" s="82">
        <f t="shared" si="9"/>
        <v>5531886</v>
      </c>
      <c r="Z49" s="83">
        <f t="shared" si="5"/>
        <v>34.077398562054455</v>
      </c>
      <c r="AA49" s="84">
        <f>SUM(AA41:AA48)</f>
        <v>21644399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6466016</v>
      </c>
      <c r="F66" s="14"/>
      <c r="G66" s="14"/>
      <c r="H66" s="14">
        <v>514360</v>
      </c>
      <c r="I66" s="14">
        <v>1297903</v>
      </c>
      <c r="J66" s="14">
        <v>1812263</v>
      </c>
      <c r="K66" s="14">
        <v>1801398</v>
      </c>
      <c r="L66" s="14">
        <v>331953</v>
      </c>
      <c r="M66" s="14">
        <v>2261855</v>
      </c>
      <c r="N66" s="14">
        <v>4395206</v>
      </c>
      <c r="O66" s="14">
        <v>878221</v>
      </c>
      <c r="P66" s="14"/>
      <c r="Q66" s="14"/>
      <c r="R66" s="14">
        <v>878221</v>
      </c>
      <c r="S66" s="14"/>
      <c r="T66" s="14"/>
      <c r="U66" s="14"/>
      <c r="V66" s="14"/>
      <c r="W66" s="14">
        <v>7085690</v>
      </c>
      <c r="X66" s="14"/>
      <c r="Y66" s="14">
        <v>7085690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3241657</v>
      </c>
      <c r="Q67" s="11"/>
      <c r="R67" s="11">
        <v>3241657</v>
      </c>
      <c r="S67" s="11"/>
      <c r="T67" s="11"/>
      <c r="U67" s="11"/>
      <c r="V67" s="11"/>
      <c r="W67" s="11">
        <v>3241657</v>
      </c>
      <c r="X67" s="11"/>
      <c r="Y67" s="11">
        <v>3241657</v>
      </c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>
        <v>424230</v>
      </c>
      <c r="I68" s="11"/>
      <c r="J68" s="11">
        <v>424230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424230</v>
      </c>
      <c r="X68" s="11"/>
      <c r="Y68" s="11">
        <v>424230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6466016</v>
      </c>
      <c r="F69" s="82">
        <f t="shared" si="12"/>
        <v>0</v>
      </c>
      <c r="G69" s="82">
        <f t="shared" si="12"/>
        <v>0</v>
      </c>
      <c r="H69" s="82">
        <f t="shared" si="12"/>
        <v>938590</v>
      </c>
      <c r="I69" s="82">
        <f t="shared" si="12"/>
        <v>1297903</v>
      </c>
      <c r="J69" s="82">
        <f t="shared" si="12"/>
        <v>2236493</v>
      </c>
      <c r="K69" s="82">
        <f t="shared" si="12"/>
        <v>1801398</v>
      </c>
      <c r="L69" s="82">
        <f t="shared" si="12"/>
        <v>331953</v>
      </c>
      <c r="M69" s="82">
        <f t="shared" si="12"/>
        <v>2261855</v>
      </c>
      <c r="N69" s="82">
        <f t="shared" si="12"/>
        <v>4395206</v>
      </c>
      <c r="O69" s="82">
        <f t="shared" si="12"/>
        <v>878221</v>
      </c>
      <c r="P69" s="82">
        <f t="shared" si="12"/>
        <v>3241657</v>
      </c>
      <c r="Q69" s="82">
        <f t="shared" si="12"/>
        <v>0</v>
      </c>
      <c r="R69" s="82">
        <f t="shared" si="12"/>
        <v>4119878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10751577</v>
      </c>
      <c r="X69" s="82">
        <f t="shared" si="12"/>
        <v>0</v>
      </c>
      <c r="Y69" s="82">
        <f t="shared" si="12"/>
        <v>10751577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100894000</v>
      </c>
      <c r="F5" s="46">
        <f t="shared" si="0"/>
        <v>100894000</v>
      </c>
      <c r="G5" s="46">
        <f t="shared" si="0"/>
        <v>0</v>
      </c>
      <c r="H5" s="46">
        <f t="shared" si="0"/>
        <v>2462343</v>
      </c>
      <c r="I5" s="46">
        <f t="shared" si="0"/>
        <v>5064863</v>
      </c>
      <c r="J5" s="46">
        <f t="shared" si="0"/>
        <v>7527206</v>
      </c>
      <c r="K5" s="46">
        <f t="shared" si="0"/>
        <v>2075677</v>
      </c>
      <c r="L5" s="46">
        <f t="shared" si="0"/>
        <v>9284077</v>
      </c>
      <c r="M5" s="46">
        <f t="shared" si="0"/>
        <v>8857517</v>
      </c>
      <c r="N5" s="46">
        <f t="shared" si="0"/>
        <v>20217271</v>
      </c>
      <c r="O5" s="46">
        <f t="shared" si="0"/>
        <v>2565182</v>
      </c>
      <c r="P5" s="46">
        <f t="shared" si="0"/>
        <v>8181922</v>
      </c>
      <c r="Q5" s="46">
        <f t="shared" si="0"/>
        <v>1491032</v>
      </c>
      <c r="R5" s="46">
        <f t="shared" si="0"/>
        <v>12238136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39982613</v>
      </c>
      <c r="X5" s="46">
        <f t="shared" si="0"/>
        <v>75670500</v>
      </c>
      <c r="Y5" s="46">
        <f t="shared" si="0"/>
        <v>-35687887</v>
      </c>
      <c r="Z5" s="47">
        <f>+IF(X5&lt;&gt;0,+(Y5/X5)*100,0)</f>
        <v>-47.16221909462737</v>
      </c>
      <c r="AA5" s="48">
        <f>SUM(AA11:AA18)</f>
        <v>100894000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>
        <v>15000000</v>
      </c>
      <c r="F7" s="11">
        <v>15000000</v>
      </c>
      <c r="G7" s="11"/>
      <c r="H7" s="11">
        <v>185056</v>
      </c>
      <c r="I7" s="11">
        <v>546093</v>
      </c>
      <c r="J7" s="11">
        <v>731149</v>
      </c>
      <c r="K7" s="11"/>
      <c r="L7" s="11">
        <v>180690</v>
      </c>
      <c r="M7" s="11"/>
      <c r="N7" s="11">
        <v>180690</v>
      </c>
      <c r="O7" s="11">
        <v>1624887</v>
      </c>
      <c r="P7" s="11">
        <v>422584</v>
      </c>
      <c r="Q7" s="11"/>
      <c r="R7" s="11">
        <v>2047471</v>
      </c>
      <c r="S7" s="11"/>
      <c r="T7" s="11"/>
      <c r="U7" s="11"/>
      <c r="V7" s="11"/>
      <c r="W7" s="11">
        <v>2959310</v>
      </c>
      <c r="X7" s="11">
        <v>11250000</v>
      </c>
      <c r="Y7" s="11">
        <v>-8290690</v>
      </c>
      <c r="Z7" s="2">
        <v>-73.7</v>
      </c>
      <c r="AA7" s="15">
        <v>15000000</v>
      </c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>
        <v>3464341</v>
      </c>
      <c r="J8" s="11">
        <v>3464341</v>
      </c>
      <c r="K8" s="11"/>
      <c r="L8" s="11">
        <v>727362</v>
      </c>
      <c r="M8" s="11"/>
      <c r="N8" s="11">
        <v>727362</v>
      </c>
      <c r="O8" s="11"/>
      <c r="P8" s="11"/>
      <c r="Q8" s="11"/>
      <c r="R8" s="11"/>
      <c r="S8" s="11"/>
      <c r="T8" s="11"/>
      <c r="U8" s="11"/>
      <c r="V8" s="11"/>
      <c r="W8" s="11">
        <v>4191703</v>
      </c>
      <c r="X8" s="11"/>
      <c r="Y8" s="11">
        <v>4191703</v>
      </c>
      <c r="Z8" s="2"/>
      <c r="AA8" s="15"/>
    </row>
    <row r="9" spans="1:27" ht="12.75">
      <c r="A9" s="49" t="s">
        <v>35</v>
      </c>
      <c r="B9" s="50"/>
      <c r="C9" s="9"/>
      <c r="D9" s="10"/>
      <c r="E9" s="11">
        <v>72161000</v>
      </c>
      <c r="F9" s="11">
        <v>72161000</v>
      </c>
      <c r="G9" s="11"/>
      <c r="H9" s="11">
        <v>2251476</v>
      </c>
      <c r="I9" s="11">
        <v>1030428</v>
      </c>
      <c r="J9" s="11">
        <v>3281904</v>
      </c>
      <c r="K9" s="11">
        <v>140000</v>
      </c>
      <c r="L9" s="11">
        <v>6525466</v>
      </c>
      <c r="M9" s="11">
        <v>8668239</v>
      </c>
      <c r="N9" s="11">
        <v>15333705</v>
      </c>
      <c r="O9" s="11">
        <v>901607</v>
      </c>
      <c r="P9" s="11">
        <v>7591414</v>
      </c>
      <c r="Q9" s="11">
        <v>1425040</v>
      </c>
      <c r="R9" s="11">
        <v>9918061</v>
      </c>
      <c r="S9" s="11"/>
      <c r="T9" s="11"/>
      <c r="U9" s="11"/>
      <c r="V9" s="11"/>
      <c r="W9" s="11">
        <v>28533670</v>
      </c>
      <c r="X9" s="11">
        <v>54120750</v>
      </c>
      <c r="Y9" s="11">
        <v>-25587080</v>
      </c>
      <c r="Z9" s="2">
        <v>-47.28</v>
      </c>
      <c r="AA9" s="15">
        <v>72161000</v>
      </c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87161000</v>
      </c>
      <c r="F11" s="54">
        <f t="shared" si="1"/>
        <v>87161000</v>
      </c>
      <c r="G11" s="54">
        <f t="shared" si="1"/>
        <v>0</v>
      </c>
      <c r="H11" s="54">
        <f t="shared" si="1"/>
        <v>2436532</v>
      </c>
      <c r="I11" s="54">
        <f t="shared" si="1"/>
        <v>5040862</v>
      </c>
      <c r="J11" s="54">
        <f t="shared" si="1"/>
        <v>7477394</v>
      </c>
      <c r="K11" s="54">
        <f t="shared" si="1"/>
        <v>140000</v>
      </c>
      <c r="L11" s="54">
        <f t="shared" si="1"/>
        <v>7433518</v>
      </c>
      <c r="M11" s="54">
        <f t="shared" si="1"/>
        <v>8668239</v>
      </c>
      <c r="N11" s="54">
        <f t="shared" si="1"/>
        <v>16241757</v>
      </c>
      <c r="O11" s="54">
        <f t="shared" si="1"/>
        <v>2526494</v>
      </c>
      <c r="P11" s="54">
        <f t="shared" si="1"/>
        <v>8013998</v>
      </c>
      <c r="Q11" s="54">
        <f t="shared" si="1"/>
        <v>1425040</v>
      </c>
      <c r="R11" s="54">
        <f t="shared" si="1"/>
        <v>11965532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35684683</v>
      </c>
      <c r="X11" s="54">
        <f t="shared" si="1"/>
        <v>65370750</v>
      </c>
      <c r="Y11" s="54">
        <f t="shared" si="1"/>
        <v>-29686067</v>
      </c>
      <c r="Z11" s="55">
        <f>+IF(X11&lt;&gt;0,+(Y11/X11)*100,0)</f>
        <v>-45.4118501011538</v>
      </c>
      <c r="AA11" s="56">
        <f>SUM(AA6:AA10)</f>
        <v>87161000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>
        <v>1797230</v>
      </c>
      <c r="M12" s="11"/>
      <c r="N12" s="11">
        <v>1797230</v>
      </c>
      <c r="O12" s="11"/>
      <c r="P12" s="11"/>
      <c r="Q12" s="11"/>
      <c r="R12" s="11"/>
      <c r="S12" s="11"/>
      <c r="T12" s="11"/>
      <c r="U12" s="11"/>
      <c r="V12" s="11"/>
      <c r="W12" s="11">
        <v>1797230</v>
      </c>
      <c r="X12" s="11"/>
      <c r="Y12" s="11">
        <v>1797230</v>
      </c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5233000</v>
      </c>
      <c r="F15" s="11">
        <v>5233000</v>
      </c>
      <c r="G15" s="11"/>
      <c r="H15" s="11">
        <v>25811</v>
      </c>
      <c r="I15" s="11">
        <v>24001</v>
      </c>
      <c r="J15" s="11">
        <v>49812</v>
      </c>
      <c r="K15" s="11">
        <v>1935677</v>
      </c>
      <c r="L15" s="11">
        <v>53329</v>
      </c>
      <c r="M15" s="11">
        <v>189278</v>
      </c>
      <c r="N15" s="11">
        <v>2178284</v>
      </c>
      <c r="O15" s="11">
        <v>38688</v>
      </c>
      <c r="P15" s="11">
        <v>167924</v>
      </c>
      <c r="Q15" s="11">
        <v>26566</v>
      </c>
      <c r="R15" s="11">
        <v>233178</v>
      </c>
      <c r="S15" s="11"/>
      <c r="T15" s="11"/>
      <c r="U15" s="11"/>
      <c r="V15" s="11"/>
      <c r="W15" s="11">
        <v>2461274</v>
      </c>
      <c r="X15" s="11">
        <v>3924750</v>
      </c>
      <c r="Y15" s="11">
        <v>-1463476</v>
      </c>
      <c r="Z15" s="2">
        <v>-37.29</v>
      </c>
      <c r="AA15" s="15">
        <v>5233000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>
        <v>8500000</v>
      </c>
      <c r="F18" s="18">
        <v>8500000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39426</v>
      </c>
      <c r="R18" s="18">
        <v>39426</v>
      </c>
      <c r="S18" s="18"/>
      <c r="T18" s="18"/>
      <c r="U18" s="18"/>
      <c r="V18" s="18"/>
      <c r="W18" s="18">
        <v>39426</v>
      </c>
      <c r="X18" s="18">
        <v>6375000</v>
      </c>
      <c r="Y18" s="18">
        <v>-6335574</v>
      </c>
      <c r="Z18" s="3">
        <v>-99.38</v>
      </c>
      <c r="AA18" s="23">
        <v>8500000</v>
      </c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0</v>
      </c>
      <c r="H37" s="11">
        <f t="shared" si="4"/>
        <v>185056</v>
      </c>
      <c r="I37" s="11">
        <f t="shared" si="4"/>
        <v>546093</v>
      </c>
      <c r="J37" s="11">
        <f t="shared" si="4"/>
        <v>731149</v>
      </c>
      <c r="K37" s="11">
        <f t="shared" si="4"/>
        <v>0</v>
      </c>
      <c r="L37" s="11">
        <f t="shared" si="4"/>
        <v>180690</v>
      </c>
      <c r="M37" s="11">
        <f t="shared" si="4"/>
        <v>0</v>
      </c>
      <c r="N37" s="11">
        <f t="shared" si="4"/>
        <v>180690</v>
      </c>
      <c r="O37" s="11">
        <f t="shared" si="4"/>
        <v>1624887</v>
      </c>
      <c r="P37" s="11">
        <f t="shared" si="4"/>
        <v>422584</v>
      </c>
      <c r="Q37" s="11">
        <f t="shared" si="4"/>
        <v>0</v>
      </c>
      <c r="R37" s="11">
        <f t="shared" si="4"/>
        <v>2047471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2959310</v>
      </c>
      <c r="X37" s="11">
        <f t="shared" si="4"/>
        <v>11250000</v>
      </c>
      <c r="Y37" s="11">
        <f t="shared" si="4"/>
        <v>-8290690</v>
      </c>
      <c r="Z37" s="2">
        <f t="shared" si="5"/>
        <v>-73.69502222222222</v>
      </c>
      <c r="AA37" s="15">
        <f>AA7+AA22</f>
        <v>15000000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3464341</v>
      </c>
      <c r="J38" s="11">
        <f t="shared" si="4"/>
        <v>3464341</v>
      </c>
      <c r="K38" s="11">
        <f t="shared" si="4"/>
        <v>0</v>
      </c>
      <c r="L38" s="11">
        <f t="shared" si="4"/>
        <v>727362</v>
      </c>
      <c r="M38" s="11">
        <f t="shared" si="4"/>
        <v>0</v>
      </c>
      <c r="N38" s="11">
        <f t="shared" si="4"/>
        <v>727362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4191703</v>
      </c>
      <c r="X38" s="11">
        <f t="shared" si="4"/>
        <v>0</v>
      </c>
      <c r="Y38" s="11">
        <f t="shared" si="4"/>
        <v>4191703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72161000</v>
      </c>
      <c r="F39" s="11">
        <f t="shared" si="4"/>
        <v>72161000</v>
      </c>
      <c r="G39" s="11">
        <f t="shared" si="4"/>
        <v>0</v>
      </c>
      <c r="H39" s="11">
        <f t="shared" si="4"/>
        <v>2251476</v>
      </c>
      <c r="I39" s="11">
        <f t="shared" si="4"/>
        <v>1030428</v>
      </c>
      <c r="J39" s="11">
        <f t="shared" si="4"/>
        <v>3281904</v>
      </c>
      <c r="K39" s="11">
        <f t="shared" si="4"/>
        <v>140000</v>
      </c>
      <c r="L39" s="11">
        <f t="shared" si="4"/>
        <v>6525466</v>
      </c>
      <c r="M39" s="11">
        <f t="shared" si="4"/>
        <v>8668239</v>
      </c>
      <c r="N39" s="11">
        <f t="shared" si="4"/>
        <v>15333705</v>
      </c>
      <c r="O39" s="11">
        <f t="shared" si="4"/>
        <v>901607</v>
      </c>
      <c r="P39" s="11">
        <f t="shared" si="4"/>
        <v>7591414</v>
      </c>
      <c r="Q39" s="11">
        <f t="shared" si="4"/>
        <v>1425040</v>
      </c>
      <c r="R39" s="11">
        <f t="shared" si="4"/>
        <v>9918061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28533670</v>
      </c>
      <c r="X39" s="11">
        <f t="shared" si="4"/>
        <v>54120750</v>
      </c>
      <c r="Y39" s="11">
        <f t="shared" si="4"/>
        <v>-25587080</v>
      </c>
      <c r="Z39" s="2">
        <f t="shared" si="5"/>
        <v>-47.277763149993305</v>
      </c>
      <c r="AA39" s="15">
        <f>AA9+AA24</f>
        <v>72161000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87161000</v>
      </c>
      <c r="F41" s="54">
        <f t="shared" si="6"/>
        <v>87161000</v>
      </c>
      <c r="G41" s="54">
        <f t="shared" si="6"/>
        <v>0</v>
      </c>
      <c r="H41" s="54">
        <f t="shared" si="6"/>
        <v>2436532</v>
      </c>
      <c r="I41" s="54">
        <f t="shared" si="6"/>
        <v>5040862</v>
      </c>
      <c r="J41" s="54">
        <f t="shared" si="6"/>
        <v>7477394</v>
      </c>
      <c r="K41" s="54">
        <f t="shared" si="6"/>
        <v>140000</v>
      </c>
      <c r="L41" s="54">
        <f t="shared" si="6"/>
        <v>7433518</v>
      </c>
      <c r="M41" s="54">
        <f t="shared" si="6"/>
        <v>8668239</v>
      </c>
      <c r="N41" s="54">
        <f t="shared" si="6"/>
        <v>16241757</v>
      </c>
      <c r="O41" s="54">
        <f t="shared" si="6"/>
        <v>2526494</v>
      </c>
      <c r="P41" s="54">
        <f t="shared" si="6"/>
        <v>8013998</v>
      </c>
      <c r="Q41" s="54">
        <f t="shared" si="6"/>
        <v>1425040</v>
      </c>
      <c r="R41" s="54">
        <f t="shared" si="6"/>
        <v>11965532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35684683</v>
      </c>
      <c r="X41" s="54">
        <f t="shared" si="6"/>
        <v>65370750</v>
      </c>
      <c r="Y41" s="54">
        <f t="shared" si="6"/>
        <v>-29686067</v>
      </c>
      <c r="Z41" s="55">
        <f t="shared" si="5"/>
        <v>-45.4118501011538</v>
      </c>
      <c r="AA41" s="56">
        <f>SUM(AA36:AA40)</f>
        <v>87161000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1797230</v>
      </c>
      <c r="M42" s="70">
        <f t="shared" si="7"/>
        <v>0</v>
      </c>
      <c r="N42" s="70">
        <f t="shared" si="7"/>
        <v>1797230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1797230</v>
      </c>
      <c r="X42" s="70">
        <f t="shared" si="7"/>
        <v>0</v>
      </c>
      <c r="Y42" s="70">
        <f t="shared" si="7"/>
        <v>1797230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5233000</v>
      </c>
      <c r="F45" s="70">
        <f t="shared" si="7"/>
        <v>5233000</v>
      </c>
      <c r="G45" s="70">
        <f t="shared" si="7"/>
        <v>0</v>
      </c>
      <c r="H45" s="70">
        <f t="shared" si="7"/>
        <v>25811</v>
      </c>
      <c r="I45" s="70">
        <f t="shared" si="7"/>
        <v>24001</v>
      </c>
      <c r="J45" s="70">
        <f t="shared" si="7"/>
        <v>49812</v>
      </c>
      <c r="K45" s="70">
        <f t="shared" si="7"/>
        <v>1935677</v>
      </c>
      <c r="L45" s="70">
        <f t="shared" si="7"/>
        <v>53329</v>
      </c>
      <c r="M45" s="70">
        <f t="shared" si="7"/>
        <v>189278</v>
      </c>
      <c r="N45" s="70">
        <f t="shared" si="7"/>
        <v>2178284</v>
      </c>
      <c r="O45" s="70">
        <f t="shared" si="7"/>
        <v>38688</v>
      </c>
      <c r="P45" s="70">
        <f t="shared" si="7"/>
        <v>167924</v>
      </c>
      <c r="Q45" s="70">
        <f t="shared" si="7"/>
        <v>26566</v>
      </c>
      <c r="R45" s="70">
        <f t="shared" si="7"/>
        <v>233178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2461274</v>
      </c>
      <c r="X45" s="70">
        <f t="shared" si="7"/>
        <v>3924750</v>
      </c>
      <c r="Y45" s="70">
        <f t="shared" si="7"/>
        <v>-1463476</v>
      </c>
      <c r="Z45" s="72">
        <f t="shared" si="5"/>
        <v>-37.28838779540098</v>
      </c>
      <c r="AA45" s="71">
        <f t="shared" si="8"/>
        <v>5233000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8500000</v>
      </c>
      <c r="F48" s="70">
        <f t="shared" si="7"/>
        <v>8500000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39426</v>
      </c>
      <c r="R48" s="70">
        <f t="shared" si="7"/>
        <v>39426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39426</v>
      </c>
      <c r="X48" s="70">
        <f t="shared" si="7"/>
        <v>6375000</v>
      </c>
      <c r="Y48" s="70">
        <f t="shared" si="7"/>
        <v>-6335574</v>
      </c>
      <c r="Z48" s="72">
        <f t="shared" si="5"/>
        <v>-99.38155294117647</v>
      </c>
      <c r="AA48" s="71">
        <f t="shared" si="8"/>
        <v>8500000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100894000</v>
      </c>
      <c r="F49" s="82">
        <f t="shared" si="9"/>
        <v>100894000</v>
      </c>
      <c r="G49" s="82">
        <f t="shared" si="9"/>
        <v>0</v>
      </c>
      <c r="H49" s="82">
        <f t="shared" si="9"/>
        <v>2462343</v>
      </c>
      <c r="I49" s="82">
        <f t="shared" si="9"/>
        <v>5064863</v>
      </c>
      <c r="J49" s="82">
        <f t="shared" si="9"/>
        <v>7527206</v>
      </c>
      <c r="K49" s="82">
        <f t="shared" si="9"/>
        <v>2075677</v>
      </c>
      <c r="L49" s="82">
        <f t="shared" si="9"/>
        <v>9284077</v>
      </c>
      <c r="M49" s="82">
        <f t="shared" si="9"/>
        <v>8857517</v>
      </c>
      <c r="N49" s="82">
        <f t="shared" si="9"/>
        <v>20217271</v>
      </c>
      <c r="O49" s="82">
        <f t="shared" si="9"/>
        <v>2565182</v>
      </c>
      <c r="P49" s="82">
        <f t="shared" si="9"/>
        <v>8181922</v>
      </c>
      <c r="Q49" s="82">
        <f t="shared" si="9"/>
        <v>1491032</v>
      </c>
      <c r="R49" s="82">
        <f t="shared" si="9"/>
        <v>12238136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39982613</v>
      </c>
      <c r="X49" s="82">
        <f t="shared" si="9"/>
        <v>75670500</v>
      </c>
      <c r="Y49" s="82">
        <f t="shared" si="9"/>
        <v>-35687887</v>
      </c>
      <c r="Z49" s="83">
        <f t="shared" si="5"/>
        <v>-47.16221909462737</v>
      </c>
      <c r="AA49" s="84">
        <f>SUM(AA41:AA48)</f>
        <v>100894000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0</v>
      </c>
      <c r="F51" s="70">
        <f t="shared" si="10"/>
        <v>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0</v>
      </c>
      <c r="Y51" s="70">
        <f t="shared" si="10"/>
        <v>0</v>
      </c>
      <c r="Z51" s="72">
        <f>+IF(X51&lt;&gt;0,+(Y51/X51)*100,0)</f>
        <v>0</v>
      </c>
      <c r="AA51" s="71">
        <f>SUM(AA57:AA61)</f>
        <v>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/>
      <c r="F66" s="14"/>
      <c r="G66" s="14">
        <v>537677</v>
      </c>
      <c r="H66" s="14">
        <v>5306378</v>
      </c>
      <c r="I66" s="14">
        <v>6873108</v>
      </c>
      <c r="J66" s="14">
        <v>12717163</v>
      </c>
      <c r="K66" s="14">
        <v>6276646</v>
      </c>
      <c r="L66" s="14">
        <v>6873490</v>
      </c>
      <c r="M66" s="14">
        <v>6921837</v>
      </c>
      <c r="N66" s="14">
        <v>20071973</v>
      </c>
      <c r="O66" s="14">
        <v>4977685</v>
      </c>
      <c r="P66" s="14">
        <v>5456682</v>
      </c>
      <c r="Q66" s="14">
        <v>5001101</v>
      </c>
      <c r="R66" s="14">
        <v>15435468</v>
      </c>
      <c r="S66" s="14"/>
      <c r="T66" s="14"/>
      <c r="U66" s="14"/>
      <c r="V66" s="14"/>
      <c r="W66" s="14">
        <v>48224604</v>
      </c>
      <c r="X66" s="14"/>
      <c r="Y66" s="14">
        <v>48224604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0</v>
      </c>
      <c r="F69" s="82">
        <f t="shared" si="12"/>
        <v>0</v>
      </c>
      <c r="G69" s="82">
        <f t="shared" si="12"/>
        <v>537677</v>
      </c>
      <c r="H69" s="82">
        <f t="shared" si="12"/>
        <v>5306378</v>
      </c>
      <c r="I69" s="82">
        <f t="shared" si="12"/>
        <v>6873108</v>
      </c>
      <c r="J69" s="82">
        <f t="shared" si="12"/>
        <v>12717163</v>
      </c>
      <c r="K69" s="82">
        <f t="shared" si="12"/>
        <v>6276646</v>
      </c>
      <c r="L69" s="82">
        <f t="shared" si="12"/>
        <v>6873490</v>
      </c>
      <c r="M69" s="82">
        <f t="shared" si="12"/>
        <v>6921837</v>
      </c>
      <c r="N69" s="82">
        <f t="shared" si="12"/>
        <v>20071973</v>
      </c>
      <c r="O69" s="82">
        <f t="shared" si="12"/>
        <v>4977685</v>
      </c>
      <c r="P69" s="82">
        <f t="shared" si="12"/>
        <v>5456682</v>
      </c>
      <c r="Q69" s="82">
        <f t="shared" si="12"/>
        <v>5001101</v>
      </c>
      <c r="R69" s="82">
        <f t="shared" si="12"/>
        <v>15435468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48224604</v>
      </c>
      <c r="X69" s="82">
        <f t="shared" si="12"/>
        <v>0</v>
      </c>
      <c r="Y69" s="82">
        <f t="shared" si="12"/>
        <v>48224604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2208938</v>
      </c>
      <c r="D5" s="45">
        <f t="shared" si="0"/>
        <v>0</v>
      </c>
      <c r="E5" s="46">
        <f t="shared" si="0"/>
        <v>16500000</v>
      </c>
      <c r="F5" s="46">
        <f t="shared" si="0"/>
        <v>12100000</v>
      </c>
      <c r="G5" s="46">
        <f t="shared" si="0"/>
        <v>30588</v>
      </c>
      <c r="H5" s="46">
        <f t="shared" si="0"/>
        <v>0</v>
      </c>
      <c r="I5" s="46">
        <f t="shared" si="0"/>
        <v>66120</v>
      </c>
      <c r="J5" s="46">
        <f t="shared" si="0"/>
        <v>96708</v>
      </c>
      <c r="K5" s="46">
        <f t="shared" si="0"/>
        <v>25508</v>
      </c>
      <c r="L5" s="46">
        <f t="shared" si="0"/>
        <v>126850</v>
      </c>
      <c r="M5" s="46">
        <f t="shared" si="0"/>
        <v>1334188</v>
      </c>
      <c r="N5" s="46">
        <f t="shared" si="0"/>
        <v>1486546</v>
      </c>
      <c r="O5" s="46">
        <f t="shared" si="0"/>
        <v>769</v>
      </c>
      <c r="P5" s="46">
        <f t="shared" si="0"/>
        <v>480031</v>
      </c>
      <c r="Q5" s="46">
        <f t="shared" si="0"/>
        <v>1411377</v>
      </c>
      <c r="R5" s="46">
        <f t="shared" si="0"/>
        <v>1892177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3475431</v>
      </c>
      <c r="X5" s="46">
        <f t="shared" si="0"/>
        <v>9075000</v>
      </c>
      <c r="Y5" s="46">
        <f t="shared" si="0"/>
        <v>-5599569</v>
      </c>
      <c r="Z5" s="47">
        <f>+IF(X5&lt;&gt;0,+(Y5/X5)*100,0)</f>
        <v>-61.703239669421485</v>
      </c>
      <c r="AA5" s="48">
        <f>SUM(AA11:AA18)</f>
        <v>12100000</v>
      </c>
    </row>
    <row r="6" spans="1:27" ht="12.75">
      <c r="A6" s="49" t="s">
        <v>32</v>
      </c>
      <c r="B6" s="50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2.75">
      <c r="A7" s="49" t="s">
        <v>33</v>
      </c>
      <c r="B7" s="50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2.75">
      <c r="A8" s="49" t="s">
        <v>34</v>
      </c>
      <c r="B8" s="50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2.75">
      <c r="A9" s="49" t="s">
        <v>35</v>
      </c>
      <c r="B9" s="50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2.75">
      <c r="A10" s="49" t="s">
        <v>36</v>
      </c>
      <c r="B10" s="50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  <c r="Z11" s="55">
        <f>+IF(X11&lt;&gt;0,+(Y11/X11)*100,0)</f>
        <v>0</v>
      </c>
      <c r="AA11" s="56">
        <f>SUM(AA6:AA10)</f>
        <v>0</v>
      </c>
    </row>
    <row r="12" spans="1:27" ht="12.75">
      <c r="A12" s="57" t="s">
        <v>38</v>
      </c>
      <c r="B12" s="38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>
        <v>2208938</v>
      </c>
      <c r="D15" s="10"/>
      <c r="E15" s="11">
        <v>16500000</v>
      </c>
      <c r="F15" s="11">
        <v>12100000</v>
      </c>
      <c r="G15" s="11">
        <v>30588</v>
      </c>
      <c r="H15" s="11"/>
      <c r="I15" s="11">
        <v>66120</v>
      </c>
      <c r="J15" s="11">
        <v>96708</v>
      </c>
      <c r="K15" s="11">
        <v>25508</v>
      </c>
      <c r="L15" s="11">
        <v>126850</v>
      </c>
      <c r="M15" s="11">
        <v>1334188</v>
      </c>
      <c r="N15" s="11">
        <v>1486546</v>
      </c>
      <c r="O15" s="11">
        <v>769</v>
      </c>
      <c r="P15" s="11">
        <v>480031</v>
      </c>
      <c r="Q15" s="11">
        <v>1411377</v>
      </c>
      <c r="R15" s="11">
        <v>1892177</v>
      </c>
      <c r="S15" s="11"/>
      <c r="T15" s="11"/>
      <c r="U15" s="11"/>
      <c r="V15" s="11"/>
      <c r="W15" s="11">
        <v>3475431</v>
      </c>
      <c r="X15" s="11">
        <v>9075000</v>
      </c>
      <c r="Y15" s="11">
        <v>-5599569</v>
      </c>
      <c r="Z15" s="2">
        <v>-61.7</v>
      </c>
      <c r="AA15" s="15">
        <v>12100000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5">
        <f t="shared" si="5"/>
        <v>0</v>
      </c>
      <c r="AA41" s="56">
        <f>SUM(AA36:AA40)</f>
        <v>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0</v>
      </c>
      <c r="Y42" s="70">
        <f t="shared" si="7"/>
        <v>0</v>
      </c>
      <c r="Z42" s="72">
        <f t="shared" si="5"/>
        <v>0</v>
      </c>
      <c r="AA42" s="71">
        <f aca="true" t="shared" si="8" ref="AA42:AA48">AA12+AA27</f>
        <v>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2208938</v>
      </c>
      <c r="D45" s="69">
        <f t="shared" si="7"/>
        <v>0</v>
      </c>
      <c r="E45" s="70">
        <f t="shared" si="7"/>
        <v>16500000</v>
      </c>
      <c r="F45" s="70">
        <f t="shared" si="7"/>
        <v>12100000</v>
      </c>
      <c r="G45" s="70">
        <f t="shared" si="7"/>
        <v>30588</v>
      </c>
      <c r="H45" s="70">
        <f t="shared" si="7"/>
        <v>0</v>
      </c>
      <c r="I45" s="70">
        <f t="shared" si="7"/>
        <v>66120</v>
      </c>
      <c r="J45" s="70">
        <f t="shared" si="7"/>
        <v>96708</v>
      </c>
      <c r="K45" s="70">
        <f t="shared" si="7"/>
        <v>25508</v>
      </c>
      <c r="L45" s="70">
        <f t="shared" si="7"/>
        <v>126850</v>
      </c>
      <c r="M45" s="70">
        <f t="shared" si="7"/>
        <v>1334188</v>
      </c>
      <c r="N45" s="70">
        <f t="shared" si="7"/>
        <v>1486546</v>
      </c>
      <c r="O45" s="70">
        <f t="shared" si="7"/>
        <v>769</v>
      </c>
      <c r="P45" s="70">
        <f t="shared" si="7"/>
        <v>480031</v>
      </c>
      <c r="Q45" s="70">
        <f t="shared" si="7"/>
        <v>1411377</v>
      </c>
      <c r="R45" s="70">
        <f t="shared" si="7"/>
        <v>1892177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3475431</v>
      </c>
      <c r="X45" s="70">
        <f t="shared" si="7"/>
        <v>9075000</v>
      </c>
      <c r="Y45" s="70">
        <f t="shared" si="7"/>
        <v>-5599569</v>
      </c>
      <c r="Z45" s="72">
        <f t="shared" si="5"/>
        <v>-61.703239669421485</v>
      </c>
      <c r="AA45" s="71">
        <f t="shared" si="8"/>
        <v>12100000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2208938</v>
      </c>
      <c r="D49" s="81">
        <f t="shared" si="9"/>
        <v>0</v>
      </c>
      <c r="E49" s="82">
        <f t="shared" si="9"/>
        <v>16500000</v>
      </c>
      <c r="F49" s="82">
        <f t="shared" si="9"/>
        <v>12100000</v>
      </c>
      <c r="G49" s="82">
        <f t="shared" si="9"/>
        <v>30588</v>
      </c>
      <c r="H49" s="82">
        <f t="shared" si="9"/>
        <v>0</v>
      </c>
      <c r="I49" s="82">
        <f t="shared" si="9"/>
        <v>66120</v>
      </c>
      <c r="J49" s="82">
        <f t="shared" si="9"/>
        <v>96708</v>
      </c>
      <c r="K49" s="82">
        <f t="shared" si="9"/>
        <v>25508</v>
      </c>
      <c r="L49" s="82">
        <f t="shared" si="9"/>
        <v>126850</v>
      </c>
      <c r="M49" s="82">
        <f t="shared" si="9"/>
        <v>1334188</v>
      </c>
      <c r="N49" s="82">
        <f t="shared" si="9"/>
        <v>1486546</v>
      </c>
      <c r="O49" s="82">
        <f t="shared" si="9"/>
        <v>769</v>
      </c>
      <c r="P49" s="82">
        <f t="shared" si="9"/>
        <v>480031</v>
      </c>
      <c r="Q49" s="82">
        <f t="shared" si="9"/>
        <v>1411377</v>
      </c>
      <c r="R49" s="82">
        <f t="shared" si="9"/>
        <v>1892177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3475431</v>
      </c>
      <c r="X49" s="82">
        <f t="shared" si="9"/>
        <v>9075000</v>
      </c>
      <c r="Y49" s="82">
        <f t="shared" si="9"/>
        <v>-5599569</v>
      </c>
      <c r="Z49" s="83">
        <f t="shared" si="5"/>
        <v>-61.703239669421485</v>
      </c>
      <c r="AA49" s="84">
        <f>SUM(AA41:AA48)</f>
        <v>12100000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8824000</v>
      </c>
      <c r="F51" s="70">
        <f t="shared" si="10"/>
        <v>7624000</v>
      </c>
      <c r="G51" s="70">
        <f t="shared" si="10"/>
        <v>0</v>
      </c>
      <c r="H51" s="70">
        <f t="shared" si="10"/>
        <v>0</v>
      </c>
      <c r="I51" s="70">
        <f t="shared" si="10"/>
        <v>0</v>
      </c>
      <c r="J51" s="70">
        <f t="shared" si="10"/>
        <v>0</v>
      </c>
      <c r="K51" s="70">
        <f t="shared" si="10"/>
        <v>0</v>
      </c>
      <c r="L51" s="70">
        <f t="shared" si="10"/>
        <v>0</v>
      </c>
      <c r="M51" s="70">
        <f t="shared" si="10"/>
        <v>0</v>
      </c>
      <c r="N51" s="70">
        <f t="shared" si="10"/>
        <v>0</v>
      </c>
      <c r="O51" s="70">
        <f t="shared" si="10"/>
        <v>0</v>
      </c>
      <c r="P51" s="70">
        <f t="shared" si="10"/>
        <v>0</v>
      </c>
      <c r="Q51" s="70">
        <f t="shared" si="10"/>
        <v>0</v>
      </c>
      <c r="R51" s="70">
        <f t="shared" si="10"/>
        <v>0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0</v>
      </c>
      <c r="X51" s="70">
        <f t="shared" si="10"/>
        <v>5718000</v>
      </c>
      <c r="Y51" s="70">
        <f t="shared" si="10"/>
        <v>-5718000</v>
      </c>
      <c r="Z51" s="72">
        <f>+IF(X51&lt;&gt;0,+(Y51/X51)*100,0)</f>
        <v>-100</v>
      </c>
      <c r="AA51" s="71">
        <f>SUM(AA57:AA61)</f>
        <v>7624000</v>
      </c>
    </row>
    <row r="52" spans="1:27" ht="12.75">
      <c r="A52" s="87" t="s">
        <v>32</v>
      </c>
      <c r="B52" s="50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2.75">
      <c r="A53" s="87" t="s">
        <v>33</v>
      </c>
      <c r="B53" s="50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2.75">
      <c r="A54" s="87" t="s">
        <v>34</v>
      </c>
      <c r="B54" s="50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2.75">
      <c r="A55" s="87" t="s">
        <v>35</v>
      </c>
      <c r="B55" s="50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2.75">
      <c r="A56" s="87" t="s">
        <v>36</v>
      </c>
      <c r="B56" s="50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0</v>
      </c>
      <c r="F57" s="54">
        <f t="shared" si="11"/>
        <v>0</v>
      </c>
      <c r="G57" s="54">
        <f t="shared" si="11"/>
        <v>0</v>
      </c>
      <c r="H57" s="54">
        <f t="shared" si="11"/>
        <v>0</v>
      </c>
      <c r="I57" s="54">
        <f t="shared" si="11"/>
        <v>0</v>
      </c>
      <c r="J57" s="54">
        <f t="shared" si="11"/>
        <v>0</v>
      </c>
      <c r="K57" s="54">
        <f t="shared" si="11"/>
        <v>0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11"/>
        <v>0</v>
      </c>
      <c r="P57" s="54">
        <f t="shared" si="11"/>
        <v>0</v>
      </c>
      <c r="Q57" s="54">
        <f t="shared" si="11"/>
        <v>0</v>
      </c>
      <c r="R57" s="54">
        <f t="shared" si="11"/>
        <v>0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0</v>
      </c>
      <c r="X57" s="54">
        <f t="shared" si="11"/>
        <v>0</v>
      </c>
      <c r="Y57" s="54">
        <f t="shared" si="11"/>
        <v>0</v>
      </c>
      <c r="Z57" s="55">
        <f>+IF(X57&lt;&gt;0,+(Y57/X57)*100,0)</f>
        <v>0</v>
      </c>
      <c r="AA57" s="56">
        <f>SUM(AA52:AA56)</f>
        <v>0</v>
      </c>
    </row>
    <row r="58" spans="1:27" ht="12.75">
      <c r="A58" s="89" t="s">
        <v>38</v>
      </c>
      <c r="B58" s="38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2.75">
      <c r="A61" s="89" t="s">
        <v>41</v>
      </c>
      <c r="B61" s="38" t="s">
        <v>51</v>
      </c>
      <c r="C61" s="9"/>
      <c r="D61" s="10"/>
      <c r="E61" s="11">
        <v>8824000</v>
      </c>
      <c r="F61" s="11">
        <v>7624000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5718000</v>
      </c>
      <c r="Y61" s="11">
        <v>-5718000</v>
      </c>
      <c r="Z61" s="2">
        <v>-100</v>
      </c>
      <c r="AA61" s="15">
        <v>7624000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>
        <v>6160724</v>
      </c>
      <c r="D66" s="13">
        <v>7624000</v>
      </c>
      <c r="E66" s="14"/>
      <c r="F66" s="14">
        <v>7624000</v>
      </c>
      <c r="G66" s="14">
        <v>153570</v>
      </c>
      <c r="H66" s="14">
        <v>111074</v>
      </c>
      <c r="I66" s="14">
        <v>544861</v>
      </c>
      <c r="J66" s="14">
        <v>809505</v>
      </c>
      <c r="K66" s="14">
        <v>449091</v>
      </c>
      <c r="L66" s="14">
        <v>260788</v>
      </c>
      <c r="M66" s="14">
        <v>644481</v>
      </c>
      <c r="N66" s="14">
        <v>1354360</v>
      </c>
      <c r="O66" s="14">
        <v>321155</v>
      </c>
      <c r="P66" s="14">
        <v>340014</v>
      </c>
      <c r="Q66" s="14">
        <v>207956</v>
      </c>
      <c r="R66" s="14">
        <v>869125</v>
      </c>
      <c r="S66" s="14"/>
      <c r="T66" s="14"/>
      <c r="U66" s="14"/>
      <c r="V66" s="14"/>
      <c r="W66" s="14">
        <v>3032990</v>
      </c>
      <c r="X66" s="14">
        <v>5718000</v>
      </c>
      <c r="Y66" s="14">
        <v>-2685010</v>
      </c>
      <c r="Z66" s="2">
        <v>-46.96</v>
      </c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>
        <v>2556</v>
      </c>
      <c r="H68" s="11">
        <v>356564</v>
      </c>
      <c r="I68" s="11">
        <v>165264</v>
      </c>
      <c r="J68" s="11">
        <v>524384</v>
      </c>
      <c r="K68" s="11">
        <v>170312</v>
      </c>
      <c r="L68" s="11">
        <v>676046</v>
      </c>
      <c r="M68" s="11">
        <v>413327</v>
      </c>
      <c r="N68" s="11">
        <v>1259685</v>
      </c>
      <c r="O68" s="11">
        <v>349414</v>
      </c>
      <c r="P68" s="11">
        <v>286387</v>
      </c>
      <c r="Q68" s="11">
        <v>143476</v>
      </c>
      <c r="R68" s="11">
        <v>779277</v>
      </c>
      <c r="S68" s="11"/>
      <c r="T68" s="11"/>
      <c r="U68" s="11"/>
      <c r="V68" s="11"/>
      <c r="W68" s="11">
        <v>2563346</v>
      </c>
      <c r="X68" s="11"/>
      <c r="Y68" s="11">
        <v>2563346</v>
      </c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6160724</v>
      </c>
      <c r="D69" s="81">
        <f t="shared" si="12"/>
        <v>7624000</v>
      </c>
      <c r="E69" s="82">
        <f t="shared" si="12"/>
        <v>0</v>
      </c>
      <c r="F69" s="82">
        <f t="shared" si="12"/>
        <v>7624000</v>
      </c>
      <c r="G69" s="82">
        <f t="shared" si="12"/>
        <v>156126</v>
      </c>
      <c r="H69" s="82">
        <f t="shared" si="12"/>
        <v>467638</v>
      </c>
      <c r="I69" s="82">
        <f t="shared" si="12"/>
        <v>710125</v>
      </c>
      <c r="J69" s="82">
        <f t="shared" si="12"/>
        <v>1333889</v>
      </c>
      <c r="K69" s="82">
        <f t="shared" si="12"/>
        <v>619403</v>
      </c>
      <c r="L69" s="82">
        <f t="shared" si="12"/>
        <v>936834</v>
      </c>
      <c r="M69" s="82">
        <f t="shared" si="12"/>
        <v>1057808</v>
      </c>
      <c r="N69" s="82">
        <f t="shared" si="12"/>
        <v>2614045</v>
      </c>
      <c r="O69" s="82">
        <f t="shared" si="12"/>
        <v>670569</v>
      </c>
      <c r="P69" s="82">
        <f t="shared" si="12"/>
        <v>626401</v>
      </c>
      <c r="Q69" s="82">
        <f t="shared" si="12"/>
        <v>351432</v>
      </c>
      <c r="R69" s="82">
        <f t="shared" si="12"/>
        <v>1648402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5596336</v>
      </c>
      <c r="X69" s="82">
        <f t="shared" si="12"/>
        <v>5718000</v>
      </c>
      <c r="Y69" s="82">
        <f t="shared" si="12"/>
        <v>-121664</v>
      </c>
      <c r="Z69" s="83">
        <f>+IF(X69&lt;&gt;0,+(Y69/X69)*100,0)</f>
        <v>-2.1277369709688703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.75" customHeight="1">
      <c r="A2" s="26" t="s">
        <v>1</v>
      </c>
      <c r="B2" s="1" t="s">
        <v>83</v>
      </c>
      <c r="C2" s="27" t="s">
        <v>2</v>
      </c>
      <c r="D2" s="28" t="s">
        <v>3</v>
      </c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</row>
    <row r="3" spans="1:27" ht="24.75" customHeight="1">
      <c r="A3" s="30" t="s">
        <v>5</v>
      </c>
      <c r="B3" s="31" t="s">
        <v>82</v>
      </c>
      <c r="C3" s="32" t="s">
        <v>6</v>
      </c>
      <c r="D3" s="33" t="s">
        <v>6</v>
      </c>
      <c r="E3" s="34" t="s">
        <v>7</v>
      </c>
      <c r="F3" s="35" t="s">
        <v>8</v>
      </c>
      <c r="G3" s="36" t="s">
        <v>9</v>
      </c>
      <c r="H3" s="34" t="s">
        <v>10</v>
      </c>
      <c r="I3" s="34" t="s">
        <v>11</v>
      </c>
      <c r="J3" s="35" t="s">
        <v>12</v>
      </c>
      <c r="K3" s="36" t="s">
        <v>13</v>
      </c>
      <c r="L3" s="34" t="s">
        <v>14</v>
      </c>
      <c r="M3" s="34" t="s">
        <v>15</v>
      </c>
      <c r="N3" s="35" t="s">
        <v>16</v>
      </c>
      <c r="O3" s="36" t="s">
        <v>17</v>
      </c>
      <c r="P3" s="34" t="s">
        <v>18</v>
      </c>
      <c r="Q3" s="36" t="s">
        <v>19</v>
      </c>
      <c r="R3" s="34" t="s">
        <v>20</v>
      </c>
      <c r="S3" s="34" t="s">
        <v>21</v>
      </c>
      <c r="T3" s="35" t="s">
        <v>22</v>
      </c>
      <c r="U3" s="36" t="s">
        <v>23</v>
      </c>
      <c r="V3" s="34" t="s">
        <v>24</v>
      </c>
      <c r="W3" s="34" t="s">
        <v>25</v>
      </c>
      <c r="X3" s="35" t="s">
        <v>26</v>
      </c>
      <c r="Y3" s="36" t="s">
        <v>27</v>
      </c>
      <c r="Z3" s="34" t="s">
        <v>28</v>
      </c>
      <c r="AA3" s="32" t="s">
        <v>29</v>
      </c>
    </row>
    <row r="4" spans="1:27" ht="12.75">
      <c r="A4" s="37" t="s">
        <v>30</v>
      </c>
      <c r="B4" s="38"/>
      <c r="C4" s="39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/>
    </row>
    <row r="5" spans="1:27" ht="12.75">
      <c r="A5" s="44" t="s">
        <v>31</v>
      </c>
      <c r="B5" s="38"/>
      <c r="C5" s="39">
        <f aca="true" t="shared" si="0" ref="C5:Y5">SUM(C11:C18)</f>
        <v>0</v>
      </c>
      <c r="D5" s="45">
        <f t="shared" si="0"/>
        <v>0</v>
      </c>
      <c r="E5" s="46">
        <f t="shared" si="0"/>
        <v>94488000</v>
      </c>
      <c r="F5" s="46">
        <f t="shared" si="0"/>
        <v>94488000</v>
      </c>
      <c r="G5" s="46">
        <f t="shared" si="0"/>
        <v>659680</v>
      </c>
      <c r="H5" s="46">
        <f t="shared" si="0"/>
        <v>659680</v>
      </c>
      <c r="I5" s="46">
        <f t="shared" si="0"/>
        <v>659520</v>
      </c>
      <c r="J5" s="46">
        <f t="shared" si="0"/>
        <v>1978880</v>
      </c>
      <c r="K5" s="46">
        <f t="shared" si="0"/>
        <v>3360</v>
      </c>
      <c r="L5" s="46">
        <f t="shared" si="0"/>
        <v>134191</v>
      </c>
      <c r="M5" s="46">
        <f t="shared" si="0"/>
        <v>134191</v>
      </c>
      <c r="N5" s="46">
        <f t="shared" si="0"/>
        <v>271742</v>
      </c>
      <c r="O5" s="46">
        <f t="shared" si="0"/>
        <v>0</v>
      </c>
      <c r="P5" s="46">
        <f t="shared" si="0"/>
        <v>858041</v>
      </c>
      <c r="Q5" s="46">
        <f t="shared" si="0"/>
        <v>0</v>
      </c>
      <c r="R5" s="46">
        <f t="shared" si="0"/>
        <v>858041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3108663</v>
      </c>
      <c r="X5" s="46">
        <f t="shared" si="0"/>
        <v>70866000</v>
      </c>
      <c r="Y5" s="46">
        <f t="shared" si="0"/>
        <v>-67757337</v>
      </c>
      <c r="Z5" s="47">
        <f>+IF(X5&lt;&gt;0,+(Y5/X5)*100,0)</f>
        <v>-95.61332232664466</v>
      </c>
      <c r="AA5" s="48">
        <f>SUM(AA11:AA18)</f>
        <v>94488000</v>
      </c>
    </row>
    <row r="6" spans="1:27" ht="12.75">
      <c r="A6" s="49" t="s">
        <v>32</v>
      </c>
      <c r="B6" s="50"/>
      <c r="C6" s="9"/>
      <c r="D6" s="10"/>
      <c r="E6" s="11">
        <v>6254000</v>
      </c>
      <c r="F6" s="11">
        <v>6254000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4690500</v>
      </c>
      <c r="Y6" s="11">
        <v>-4690500</v>
      </c>
      <c r="Z6" s="2">
        <v>-100</v>
      </c>
      <c r="AA6" s="15">
        <v>6254000</v>
      </c>
    </row>
    <row r="7" spans="1:27" ht="12.75">
      <c r="A7" s="49" t="s">
        <v>33</v>
      </c>
      <c r="B7" s="50"/>
      <c r="C7" s="9"/>
      <c r="D7" s="10"/>
      <c r="E7" s="11">
        <v>19071000</v>
      </c>
      <c r="F7" s="11">
        <v>19071000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14303250</v>
      </c>
      <c r="Y7" s="11">
        <v>-14303250</v>
      </c>
      <c r="Z7" s="2">
        <v>-100</v>
      </c>
      <c r="AA7" s="15">
        <v>19071000</v>
      </c>
    </row>
    <row r="8" spans="1:27" ht="12.75">
      <c r="A8" s="49" t="s">
        <v>34</v>
      </c>
      <c r="B8" s="50"/>
      <c r="C8" s="9"/>
      <c r="D8" s="10"/>
      <c r="E8" s="11">
        <v>8627000</v>
      </c>
      <c r="F8" s="11">
        <v>8627000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6470250</v>
      </c>
      <c r="Y8" s="11">
        <v>-6470250</v>
      </c>
      <c r="Z8" s="2">
        <v>-100</v>
      </c>
      <c r="AA8" s="15">
        <v>8627000</v>
      </c>
    </row>
    <row r="9" spans="1:27" ht="12.75">
      <c r="A9" s="49" t="s">
        <v>35</v>
      </c>
      <c r="B9" s="50"/>
      <c r="C9" s="9"/>
      <c r="D9" s="10"/>
      <c r="E9" s="11">
        <v>50719000</v>
      </c>
      <c r="F9" s="11">
        <v>50719000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38039250</v>
      </c>
      <c r="Y9" s="11">
        <v>-38039250</v>
      </c>
      <c r="Z9" s="2">
        <v>-100</v>
      </c>
      <c r="AA9" s="15">
        <v>50719000</v>
      </c>
    </row>
    <row r="10" spans="1:27" ht="12.75">
      <c r="A10" s="49" t="s">
        <v>36</v>
      </c>
      <c r="B10" s="50"/>
      <c r="C10" s="9"/>
      <c r="D10" s="10"/>
      <c r="E10" s="11">
        <v>4690000</v>
      </c>
      <c r="F10" s="11">
        <v>4690000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3517500</v>
      </c>
      <c r="Y10" s="11">
        <v>-3517500</v>
      </c>
      <c r="Z10" s="2">
        <v>-100</v>
      </c>
      <c r="AA10" s="15">
        <v>4690000</v>
      </c>
    </row>
    <row r="11" spans="1:27" ht="12.75">
      <c r="A11" s="51" t="s">
        <v>37</v>
      </c>
      <c r="B11" s="50"/>
      <c r="C11" s="52">
        <f aca="true" t="shared" si="1" ref="C11:Y11">SUM(C6:C10)</f>
        <v>0</v>
      </c>
      <c r="D11" s="53">
        <f t="shared" si="1"/>
        <v>0</v>
      </c>
      <c r="E11" s="54">
        <f t="shared" si="1"/>
        <v>89361000</v>
      </c>
      <c r="F11" s="54">
        <f t="shared" si="1"/>
        <v>89361000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54">
        <f t="shared" si="1"/>
        <v>0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4">
        <f t="shared" si="1"/>
        <v>0</v>
      </c>
      <c r="V11" s="54">
        <f t="shared" si="1"/>
        <v>0</v>
      </c>
      <c r="W11" s="54">
        <f t="shared" si="1"/>
        <v>0</v>
      </c>
      <c r="X11" s="54">
        <f t="shared" si="1"/>
        <v>67020750</v>
      </c>
      <c r="Y11" s="54">
        <f t="shared" si="1"/>
        <v>-67020750</v>
      </c>
      <c r="Z11" s="55">
        <f>+IF(X11&lt;&gt;0,+(Y11/X11)*100,0)</f>
        <v>-100</v>
      </c>
      <c r="AA11" s="56">
        <f>SUM(AA6:AA10)</f>
        <v>89361000</v>
      </c>
    </row>
    <row r="12" spans="1:27" ht="12.75">
      <c r="A12" s="57" t="s">
        <v>38</v>
      </c>
      <c r="B12" s="38"/>
      <c r="C12" s="9"/>
      <c r="D12" s="10"/>
      <c r="E12" s="11">
        <v>4877000</v>
      </c>
      <c r="F12" s="11">
        <v>4877000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3657750</v>
      </c>
      <c r="Y12" s="11">
        <v>-3657750</v>
      </c>
      <c r="Z12" s="2">
        <v>-100</v>
      </c>
      <c r="AA12" s="15">
        <v>4877000</v>
      </c>
    </row>
    <row r="13" spans="1:27" ht="12.75">
      <c r="A13" s="57" t="s">
        <v>39</v>
      </c>
      <c r="B13" s="38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2.75">
      <c r="A14" s="57" t="s">
        <v>40</v>
      </c>
      <c r="B14" s="38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2.75">
      <c r="A15" s="57" t="s">
        <v>41</v>
      </c>
      <c r="B15" s="38" t="s">
        <v>42</v>
      </c>
      <c r="C15" s="9"/>
      <c r="D15" s="10"/>
      <c r="E15" s="11">
        <v>250000</v>
      </c>
      <c r="F15" s="11">
        <v>250000</v>
      </c>
      <c r="G15" s="11">
        <v>659680</v>
      </c>
      <c r="H15" s="11">
        <v>659680</v>
      </c>
      <c r="I15" s="11">
        <v>659520</v>
      </c>
      <c r="J15" s="11">
        <v>1978880</v>
      </c>
      <c r="K15" s="11">
        <v>3360</v>
      </c>
      <c r="L15" s="11">
        <v>134191</v>
      </c>
      <c r="M15" s="11">
        <v>134191</v>
      </c>
      <c r="N15" s="11">
        <v>271742</v>
      </c>
      <c r="O15" s="11"/>
      <c r="P15" s="11">
        <v>858041</v>
      </c>
      <c r="Q15" s="11"/>
      <c r="R15" s="11">
        <v>858041</v>
      </c>
      <c r="S15" s="11"/>
      <c r="T15" s="11"/>
      <c r="U15" s="11"/>
      <c r="V15" s="11"/>
      <c r="W15" s="11">
        <v>3108663</v>
      </c>
      <c r="X15" s="11">
        <v>187500</v>
      </c>
      <c r="Y15" s="11">
        <v>2921163</v>
      </c>
      <c r="Z15" s="2">
        <v>1557.95</v>
      </c>
      <c r="AA15" s="15">
        <v>250000</v>
      </c>
    </row>
    <row r="16" spans="1:27" ht="12.75">
      <c r="A16" s="58" t="s">
        <v>43</v>
      </c>
      <c r="B16" s="59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2.75">
      <c r="A17" s="57" t="s">
        <v>44</v>
      </c>
      <c r="B17" s="38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2.75">
      <c r="A18" s="57" t="s">
        <v>45</v>
      </c>
      <c r="B18" s="38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60"/>
      <c r="B19" s="38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2.75">
      <c r="A20" s="44" t="s">
        <v>46</v>
      </c>
      <c r="B20" s="38"/>
      <c r="C20" s="61">
        <f aca="true" t="shared" si="2" ref="C20:Y20">SUM(C26:C33)</f>
        <v>0</v>
      </c>
      <c r="D20" s="62">
        <f t="shared" si="2"/>
        <v>0</v>
      </c>
      <c r="E20" s="63">
        <f t="shared" si="2"/>
        <v>0</v>
      </c>
      <c r="F20" s="63">
        <f t="shared" si="2"/>
        <v>0</v>
      </c>
      <c r="G20" s="63">
        <f t="shared" si="2"/>
        <v>0</v>
      </c>
      <c r="H20" s="63">
        <f t="shared" si="2"/>
        <v>0</v>
      </c>
      <c r="I20" s="63">
        <f t="shared" si="2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3">
        <f t="shared" si="2"/>
        <v>0</v>
      </c>
      <c r="O20" s="63">
        <f t="shared" si="2"/>
        <v>0</v>
      </c>
      <c r="P20" s="63">
        <f t="shared" si="2"/>
        <v>0</v>
      </c>
      <c r="Q20" s="63">
        <f t="shared" si="2"/>
        <v>0</v>
      </c>
      <c r="R20" s="63">
        <f t="shared" si="2"/>
        <v>0</v>
      </c>
      <c r="S20" s="63">
        <f t="shared" si="2"/>
        <v>0</v>
      </c>
      <c r="T20" s="63">
        <f t="shared" si="2"/>
        <v>0</v>
      </c>
      <c r="U20" s="63">
        <f t="shared" si="2"/>
        <v>0</v>
      </c>
      <c r="V20" s="63">
        <f t="shared" si="2"/>
        <v>0</v>
      </c>
      <c r="W20" s="63">
        <f t="shared" si="2"/>
        <v>0</v>
      </c>
      <c r="X20" s="63">
        <f t="shared" si="2"/>
        <v>0</v>
      </c>
      <c r="Y20" s="63">
        <f t="shared" si="2"/>
        <v>0</v>
      </c>
      <c r="Z20" s="64">
        <f>+IF(X20&lt;&gt;0,+(Y20/X20)*100,0)</f>
        <v>0</v>
      </c>
      <c r="AA20" s="65">
        <f>SUM(AA26:AA33)</f>
        <v>0</v>
      </c>
    </row>
    <row r="21" spans="1:27" ht="12.75">
      <c r="A21" s="49" t="s">
        <v>32</v>
      </c>
      <c r="B21" s="50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2.75">
      <c r="A22" s="49" t="s">
        <v>33</v>
      </c>
      <c r="B22" s="5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2.75">
      <c r="A23" s="49" t="s">
        <v>34</v>
      </c>
      <c r="B23" s="50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2.75">
      <c r="A24" s="49" t="s">
        <v>35</v>
      </c>
      <c r="B24" s="50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2.75">
      <c r="A25" s="49" t="s">
        <v>36</v>
      </c>
      <c r="B25" s="50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2.75">
      <c r="A26" s="51" t="s">
        <v>37</v>
      </c>
      <c r="B26" s="66"/>
      <c r="C26" s="52">
        <f aca="true" t="shared" si="3" ref="C26:Y26">SUM(C21:C25)</f>
        <v>0</v>
      </c>
      <c r="D26" s="53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I26" s="54">
        <f t="shared" si="3"/>
        <v>0</v>
      </c>
      <c r="J26" s="54">
        <f t="shared" si="3"/>
        <v>0</v>
      </c>
      <c r="K26" s="54">
        <f t="shared" si="3"/>
        <v>0</v>
      </c>
      <c r="L26" s="54">
        <f t="shared" si="3"/>
        <v>0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0</v>
      </c>
      <c r="Q26" s="54">
        <f t="shared" si="3"/>
        <v>0</v>
      </c>
      <c r="R26" s="54">
        <f t="shared" si="3"/>
        <v>0</v>
      </c>
      <c r="S26" s="54">
        <f t="shared" si="3"/>
        <v>0</v>
      </c>
      <c r="T26" s="54">
        <f t="shared" si="3"/>
        <v>0</v>
      </c>
      <c r="U26" s="54">
        <f t="shared" si="3"/>
        <v>0</v>
      </c>
      <c r="V26" s="54">
        <f t="shared" si="3"/>
        <v>0</v>
      </c>
      <c r="W26" s="54">
        <f t="shared" si="3"/>
        <v>0</v>
      </c>
      <c r="X26" s="54">
        <f t="shared" si="3"/>
        <v>0</v>
      </c>
      <c r="Y26" s="54">
        <f t="shared" si="3"/>
        <v>0</v>
      </c>
      <c r="Z26" s="55">
        <f>+IF(X26&lt;&gt;0,+(Y26/X26)*100,0)</f>
        <v>0</v>
      </c>
      <c r="AA26" s="56">
        <f>SUM(AA21:AA25)</f>
        <v>0</v>
      </c>
    </row>
    <row r="27" spans="1:27" ht="12.75">
      <c r="A27" s="57" t="s">
        <v>38</v>
      </c>
      <c r="B27" s="67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2.75">
      <c r="A28" s="57" t="s">
        <v>39</v>
      </c>
      <c r="B28" s="6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2.75">
      <c r="A29" s="57" t="s">
        <v>40</v>
      </c>
      <c r="B29" s="67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2.75">
      <c r="A30" s="57" t="s">
        <v>41</v>
      </c>
      <c r="B30" s="38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2.75">
      <c r="A31" s="58" t="s">
        <v>43</v>
      </c>
      <c r="B31" s="59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2.75">
      <c r="A32" s="57" t="s">
        <v>44</v>
      </c>
      <c r="B32" s="38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2.75">
      <c r="A33" s="57" t="s">
        <v>45</v>
      </c>
      <c r="B33" s="38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60"/>
      <c r="B34" s="38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2.75">
      <c r="A35" s="44" t="s">
        <v>47</v>
      </c>
      <c r="B35" s="38" t="s">
        <v>48</v>
      </c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2"/>
      <c r="AA35" s="71"/>
    </row>
    <row r="36" spans="1:27" ht="12.75">
      <c r="A36" s="49" t="s">
        <v>32</v>
      </c>
      <c r="B36" s="50"/>
      <c r="C36" s="9">
        <f aca="true" t="shared" si="4" ref="C36:Y40">C6+C21</f>
        <v>0</v>
      </c>
      <c r="D36" s="10">
        <f t="shared" si="4"/>
        <v>0</v>
      </c>
      <c r="E36" s="11">
        <f t="shared" si="4"/>
        <v>6254000</v>
      </c>
      <c r="F36" s="11">
        <f t="shared" si="4"/>
        <v>6254000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4690500</v>
      </c>
      <c r="Y36" s="11">
        <f t="shared" si="4"/>
        <v>-4690500</v>
      </c>
      <c r="Z36" s="2">
        <f aca="true" t="shared" si="5" ref="Z36:Z49">+IF(X36&lt;&gt;0,+(Y36/X36)*100,0)</f>
        <v>-100</v>
      </c>
      <c r="AA36" s="15">
        <f>AA6+AA21</f>
        <v>6254000</v>
      </c>
    </row>
    <row r="37" spans="1:27" ht="12.75">
      <c r="A37" s="49" t="s">
        <v>33</v>
      </c>
      <c r="B37" s="50"/>
      <c r="C37" s="9">
        <f t="shared" si="4"/>
        <v>0</v>
      </c>
      <c r="D37" s="10">
        <f t="shared" si="4"/>
        <v>0</v>
      </c>
      <c r="E37" s="11">
        <f t="shared" si="4"/>
        <v>19071000</v>
      </c>
      <c r="F37" s="11">
        <f t="shared" si="4"/>
        <v>19071000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14303250</v>
      </c>
      <c r="Y37" s="11">
        <f t="shared" si="4"/>
        <v>-14303250</v>
      </c>
      <c r="Z37" s="2">
        <f t="shared" si="5"/>
        <v>-100</v>
      </c>
      <c r="AA37" s="15">
        <f>AA7+AA22</f>
        <v>19071000</v>
      </c>
    </row>
    <row r="38" spans="1:27" ht="12.75">
      <c r="A38" s="49" t="s">
        <v>34</v>
      </c>
      <c r="B38" s="50"/>
      <c r="C38" s="9">
        <f t="shared" si="4"/>
        <v>0</v>
      </c>
      <c r="D38" s="10">
        <f t="shared" si="4"/>
        <v>0</v>
      </c>
      <c r="E38" s="11">
        <f t="shared" si="4"/>
        <v>8627000</v>
      </c>
      <c r="F38" s="11">
        <f t="shared" si="4"/>
        <v>8627000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6470250</v>
      </c>
      <c r="Y38" s="11">
        <f t="shared" si="4"/>
        <v>-6470250</v>
      </c>
      <c r="Z38" s="2">
        <f t="shared" si="5"/>
        <v>-100</v>
      </c>
      <c r="AA38" s="15">
        <f>AA8+AA23</f>
        <v>8627000</v>
      </c>
    </row>
    <row r="39" spans="1:27" ht="12.75">
      <c r="A39" s="49" t="s">
        <v>35</v>
      </c>
      <c r="B39" s="50"/>
      <c r="C39" s="9">
        <f t="shared" si="4"/>
        <v>0</v>
      </c>
      <c r="D39" s="10">
        <f t="shared" si="4"/>
        <v>0</v>
      </c>
      <c r="E39" s="11">
        <f t="shared" si="4"/>
        <v>50719000</v>
      </c>
      <c r="F39" s="11">
        <f t="shared" si="4"/>
        <v>50719000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38039250</v>
      </c>
      <c r="Y39" s="11">
        <f t="shared" si="4"/>
        <v>-38039250</v>
      </c>
      <c r="Z39" s="2">
        <f t="shared" si="5"/>
        <v>-100</v>
      </c>
      <c r="AA39" s="15">
        <f>AA9+AA24</f>
        <v>50719000</v>
      </c>
    </row>
    <row r="40" spans="1:27" ht="12.75">
      <c r="A40" s="49" t="s">
        <v>36</v>
      </c>
      <c r="B40" s="50"/>
      <c r="C40" s="9">
        <f t="shared" si="4"/>
        <v>0</v>
      </c>
      <c r="D40" s="10">
        <f t="shared" si="4"/>
        <v>0</v>
      </c>
      <c r="E40" s="11">
        <f t="shared" si="4"/>
        <v>4690000</v>
      </c>
      <c r="F40" s="11">
        <f t="shared" si="4"/>
        <v>4690000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3517500</v>
      </c>
      <c r="Y40" s="11">
        <f t="shared" si="4"/>
        <v>-3517500</v>
      </c>
      <c r="Z40" s="2">
        <f t="shared" si="5"/>
        <v>-100</v>
      </c>
      <c r="AA40" s="15">
        <f>AA10+AA25</f>
        <v>4690000</v>
      </c>
    </row>
    <row r="41" spans="1:27" ht="12.75">
      <c r="A41" s="51" t="s">
        <v>37</v>
      </c>
      <c r="B41" s="50"/>
      <c r="C41" s="52">
        <f aca="true" t="shared" si="6" ref="C41:Y41">SUM(C36:C40)</f>
        <v>0</v>
      </c>
      <c r="D41" s="53">
        <f t="shared" si="6"/>
        <v>0</v>
      </c>
      <c r="E41" s="54">
        <f t="shared" si="6"/>
        <v>89361000</v>
      </c>
      <c r="F41" s="54">
        <f t="shared" si="6"/>
        <v>89361000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67020750</v>
      </c>
      <c r="Y41" s="54">
        <f t="shared" si="6"/>
        <v>-67020750</v>
      </c>
      <c r="Z41" s="55">
        <f t="shared" si="5"/>
        <v>-100</v>
      </c>
      <c r="AA41" s="56">
        <f>SUM(AA36:AA40)</f>
        <v>89361000</v>
      </c>
    </row>
    <row r="42" spans="1:27" ht="12.75">
      <c r="A42" s="57" t="s">
        <v>38</v>
      </c>
      <c r="B42" s="38"/>
      <c r="C42" s="68">
        <f aca="true" t="shared" si="7" ref="C42:Y48">C12+C27</f>
        <v>0</v>
      </c>
      <c r="D42" s="69">
        <f t="shared" si="7"/>
        <v>0</v>
      </c>
      <c r="E42" s="70">
        <f t="shared" si="7"/>
        <v>4877000</v>
      </c>
      <c r="F42" s="70">
        <f t="shared" si="7"/>
        <v>4877000</v>
      </c>
      <c r="G42" s="70">
        <f t="shared" si="7"/>
        <v>0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>
        <f t="shared" si="7"/>
        <v>0</v>
      </c>
      <c r="N42" s="70">
        <f t="shared" si="7"/>
        <v>0</v>
      </c>
      <c r="O42" s="70">
        <f t="shared" si="7"/>
        <v>0</v>
      </c>
      <c r="P42" s="70">
        <f t="shared" si="7"/>
        <v>0</v>
      </c>
      <c r="Q42" s="70">
        <f t="shared" si="7"/>
        <v>0</v>
      </c>
      <c r="R42" s="70">
        <f t="shared" si="7"/>
        <v>0</v>
      </c>
      <c r="S42" s="70">
        <f t="shared" si="7"/>
        <v>0</v>
      </c>
      <c r="T42" s="70">
        <f t="shared" si="7"/>
        <v>0</v>
      </c>
      <c r="U42" s="70">
        <f t="shared" si="7"/>
        <v>0</v>
      </c>
      <c r="V42" s="70">
        <f t="shared" si="7"/>
        <v>0</v>
      </c>
      <c r="W42" s="70">
        <f t="shared" si="7"/>
        <v>0</v>
      </c>
      <c r="X42" s="70">
        <f t="shared" si="7"/>
        <v>3657750</v>
      </c>
      <c r="Y42" s="70">
        <f t="shared" si="7"/>
        <v>-3657750</v>
      </c>
      <c r="Z42" s="72">
        <f t="shared" si="5"/>
        <v>-100</v>
      </c>
      <c r="AA42" s="71">
        <f aca="true" t="shared" si="8" ref="AA42:AA48">AA12+AA27</f>
        <v>4877000</v>
      </c>
    </row>
    <row r="43" spans="1:27" ht="12.75">
      <c r="A43" s="57" t="s">
        <v>39</v>
      </c>
      <c r="B43" s="38"/>
      <c r="C43" s="73">
        <f t="shared" si="7"/>
        <v>0</v>
      </c>
      <c r="D43" s="74">
        <f t="shared" si="7"/>
        <v>0</v>
      </c>
      <c r="E43" s="75">
        <f t="shared" si="7"/>
        <v>0</v>
      </c>
      <c r="F43" s="75">
        <f t="shared" si="7"/>
        <v>0</v>
      </c>
      <c r="G43" s="75">
        <f t="shared" si="7"/>
        <v>0</v>
      </c>
      <c r="H43" s="75">
        <f t="shared" si="7"/>
        <v>0</v>
      </c>
      <c r="I43" s="75">
        <f t="shared" si="7"/>
        <v>0</v>
      </c>
      <c r="J43" s="75">
        <f t="shared" si="7"/>
        <v>0</v>
      </c>
      <c r="K43" s="75">
        <f t="shared" si="7"/>
        <v>0</v>
      </c>
      <c r="L43" s="75">
        <f t="shared" si="7"/>
        <v>0</v>
      </c>
      <c r="M43" s="75">
        <f t="shared" si="7"/>
        <v>0</v>
      </c>
      <c r="N43" s="75">
        <f t="shared" si="7"/>
        <v>0</v>
      </c>
      <c r="O43" s="75">
        <f t="shared" si="7"/>
        <v>0</v>
      </c>
      <c r="P43" s="75">
        <f t="shared" si="7"/>
        <v>0</v>
      </c>
      <c r="Q43" s="75">
        <f t="shared" si="7"/>
        <v>0</v>
      </c>
      <c r="R43" s="75">
        <f t="shared" si="7"/>
        <v>0</v>
      </c>
      <c r="S43" s="75">
        <f t="shared" si="7"/>
        <v>0</v>
      </c>
      <c r="T43" s="75">
        <f t="shared" si="7"/>
        <v>0</v>
      </c>
      <c r="U43" s="75">
        <f t="shared" si="7"/>
        <v>0</v>
      </c>
      <c r="V43" s="75">
        <f t="shared" si="7"/>
        <v>0</v>
      </c>
      <c r="W43" s="75">
        <f t="shared" si="7"/>
        <v>0</v>
      </c>
      <c r="X43" s="75">
        <f t="shared" si="7"/>
        <v>0</v>
      </c>
      <c r="Y43" s="75">
        <f t="shared" si="7"/>
        <v>0</v>
      </c>
      <c r="Z43" s="76">
        <f t="shared" si="5"/>
        <v>0</v>
      </c>
      <c r="AA43" s="77">
        <f t="shared" si="8"/>
        <v>0</v>
      </c>
    </row>
    <row r="44" spans="1:27" ht="12.75">
      <c r="A44" s="57" t="s">
        <v>40</v>
      </c>
      <c r="B44" s="38"/>
      <c r="C44" s="68">
        <f t="shared" si="7"/>
        <v>0</v>
      </c>
      <c r="D44" s="69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  <c r="H44" s="70">
        <f t="shared" si="7"/>
        <v>0</v>
      </c>
      <c r="I44" s="70">
        <f t="shared" si="7"/>
        <v>0</v>
      </c>
      <c r="J44" s="70">
        <f t="shared" si="7"/>
        <v>0</v>
      </c>
      <c r="K44" s="70">
        <f t="shared" si="7"/>
        <v>0</v>
      </c>
      <c r="L44" s="70">
        <f t="shared" si="7"/>
        <v>0</v>
      </c>
      <c r="M44" s="70">
        <f t="shared" si="7"/>
        <v>0</v>
      </c>
      <c r="N44" s="70">
        <f t="shared" si="7"/>
        <v>0</v>
      </c>
      <c r="O44" s="70">
        <f t="shared" si="7"/>
        <v>0</v>
      </c>
      <c r="P44" s="70">
        <f t="shared" si="7"/>
        <v>0</v>
      </c>
      <c r="Q44" s="70">
        <f t="shared" si="7"/>
        <v>0</v>
      </c>
      <c r="R44" s="70">
        <f t="shared" si="7"/>
        <v>0</v>
      </c>
      <c r="S44" s="70">
        <f t="shared" si="7"/>
        <v>0</v>
      </c>
      <c r="T44" s="70">
        <f t="shared" si="7"/>
        <v>0</v>
      </c>
      <c r="U44" s="70">
        <f t="shared" si="7"/>
        <v>0</v>
      </c>
      <c r="V44" s="70">
        <f t="shared" si="7"/>
        <v>0</v>
      </c>
      <c r="W44" s="70">
        <f t="shared" si="7"/>
        <v>0</v>
      </c>
      <c r="X44" s="70">
        <f t="shared" si="7"/>
        <v>0</v>
      </c>
      <c r="Y44" s="70">
        <f t="shared" si="7"/>
        <v>0</v>
      </c>
      <c r="Z44" s="72">
        <f t="shared" si="5"/>
        <v>0</v>
      </c>
      <c r="AA44" s="71">
        <f t="shared" si="8"/>
        <v>0</v>
      </c>
    </row>
    <row r="45" spans="1:27" ht="12.75">
      <c r="A45" s="57" t="s">
        <v>41</v>
      </c>
      <c r="B45" s="38" t="s">
        <v>42</v>
      </c>
      <c r="C45" s="68">
        <f t="shared" si="7"/>
        <v>0</v>
      </c>
      <c r="D45" s="69">
        <f t="shared" si="7"/>
        <v>0</v>
      </c>
      <c r="E45" s="70">
        <f t="shared" si="7"/>
        <v>250000</v>
      </c>
      <c r="F45" s="70">
        <f t="shared" si="7"/>
        <v>250000</v>
      </c>
      <c r="G45" s="70">
        <f t="shared" si="7"/>
        <v>659680</v>
      </c>
      <c r="H45" s="70">
        <f t="shared" si="7"/>
        <v>659680</v>
      </c>
      <c r="I45" s="70">
        <f t="shared" si="7"/>
        <v>659520</v>
      </c>
      <c r="J45" s="70">
        <f t="shared" si="7"/>
        <v>1978880</v>
      </c>
      <c r="K45" s="70">
        <f t="shared" si="7"/>
        <v>3360</v>
      </c>
      <c r="L45" s="70">
        <f t="shared" si="7"/>
        <v>134191</v>
      </c>
      <c r="M45" s="70">
        <f t="shared" si="7"/>
        <v>134191</v>
      </c>
      <c r="N45" s="70">
        <f t="shared" si="7"/>
        <v>271742</v>
      </c>
      <c r="O45" s="70">
        <f t="shared" si="7"/>
        <v>0</v>
      </c>
      <c r="P45" s="70">
        <f t="shared" si="7"/>
        <v>858041</v>
      </c>
      <c r="Q45" s="70">
        <f t="shared" si="7"/>
        <v>0</v>
      </c>
      <c r="R45" s="70">
        <f t="shared" si="7"/>
        <v>858041</v>
      </c>
      <c r="S45" s="70">
        <f t="shared" si="7"/>
        <v>0</v>
      </c>
      <c r="T45" s="70">
        <f t="shared" si="7"/>
        <v>0</v>
      </c>
      <c r="U45" s="70">
        <f t="shared" si="7"/>
        <v>0</v>
      </c>
      <c r="V45" s="70">
        <f t="shared" si="7"/>
        <v>0</v>
      </c>
      <c r="W45" s="70">
        <f t="shared" si="7"/>
        <v>3108663</v>
      </c>
      <c r="X45" s="70">
        <f t="shared" si="7"/>
        <v>187500</v>
      </c>
      <c r="Y45" s="70">
        <f t="shared" si="7"/>
        <v>2921163</v>
      </c>
      <c r="Z45" s="72">
        <f t="shared" si="5"/>
        <v>1557.9535999999998</v>
      </c>
      <c r="AA45" s="71">
        <f t="shared" si="8"/>
        <v>250000</v>
      </c>
    </row>
    <row r="46" spans="1:27" ht="12.75">
      <c r="A46" s="58" t="s">
        <v>43</v>
      </c>
      <c r="B46" s="38"/>
      <c r="C46" s="68">
        <f t="shared" si="7"/>
        <v>0</v>
      </c>
      <c r="D46" s="69">
        <f t="shared" si="7"/>
        <v>0</v>
      </c>
      <c r="E46" s="70">
        <f t="shared" si="7"/>
        <v>0</v>
      </c>
      <c r="F46" s="70">
        <f t="shared" si="7"/>
        <v>0</v>
      </c>
      <c r="G46" s="70">
        <f t="shared" si="7"/>
        <v>0</v>
      </c>
      <c r="H46" s="70">
        <f t="shared" si="7"/>
        <v>0</v>
      </c>
      <c r="I46" s="70">
        <f t="shared" si="7"/>
        <v>0</v>
      </c>
      <c r="J46" s="70">
        <f t="shared" si="7"/>
        <v>0</v>
      </c>
      <c r="K46" s="70">
        <f t="shared" si="7"/>
        <v>0</v>
      </c>
      <c r="L46" s="70">
        <f t="shared" si="7"/>
        <v>0</v>
      </c>
      <c r="M46" s="70">
        <f t="shared" si="7"/>
        <v>0</v>
      </c>
      <c r="N46" s="70">
        <f t="shared" si="7"/>
        <v>0</v>
      </c>
      <c r="O46" s="70">
        <f t="shared" si="7"/>
        <v>0</v>
      </c>
      <c r="P46" s="70">
        <f t="shared" si="7"/>
        <v>0</v>
      </c>
      <c r="Q46" s="70">
        <f t="shared" si="7"/>
        <v>0</v>
      </c>
      <c r="R46" s="70">
        <f t="shared" si="7"/>
        <v>0</v>
      </c>
      <c r="S46" s="70">
        <f t="shared" si="7"/>
        <v>0</v>
      </c>
      <c r="T46" s="70">
        <f t="shared" si="7"/>
        <v>0</v>
      </c>
      <c r="U46" s="70">
        <f t="shared" si="7"/>
        <v>0</v>
      </c>
      <c r="V46" s="70">
        <f t="shared" si="7"/>
        <v>0</v>
      </c>
      <c r="W46" s="70">
        <f t="shared" si="7"/>
        <v>0</v>
      </c>
      <c r="X46" s="70">
        <f t="shared" si="7"/>
        <v>0</v>
      </c>
      <c r="Y46" s="70">
        <f t="shared" si="7"/>
        <v>0</v>
      </c>
      <c r="Z46" s="72">
        <f t="shared" si="5"/>
        <v>0</v>
      </c>
      <c r="AA46" s="71">
        <f t="shared" si="8"/>
        <v>0</v>
      </c>
    </row>
    <row r="47" spans="1:27" ht="12.75">
      <c r="A47" s="57" t="s">
        <v>44</v>
      </c>
      <c r="B47" s="38"/>
      <c r="C47" s="68">
        <f t="shared" si="7"/>
        <v>0</v>
      </c>
      <c r="D47" s="69">
        <f t="shared" si="7"/>
        <v>0</v>
      </c>
      <c r="E47" s="70">
        <f t="shared" si="7"/>
        <v>0</v>
      </c>
      <c r="F47" s="70">
        <f t="shared" si="7"/>
        <v>0</v>
      </c>
      <c r="G47" s="70">
        <f t="shared" si="7"/>
        <v>0</v>
      </c>
      <c r="H47" s="70">
        <f t="shared" si="7"/>
        <v>0</v>
      </c>
      <c r="I47" s="70">
        <f t="shared" si="7"/>
        <v>0</v>
      </c>
      <c r="J47" s="70">
        <f t="shared" si="7"/>
        <v>0</v>
      </c>
      <c r="K47" s="70">
        <f t="shared" si="7"/>
        <v>0</v>
      </c>
      <c r="L47" s="70">
        <f t="shared" si="7"/>
        <v>0</v>
      </c>
      <c r="M47" s="70">
        <f t="shared" si="7"/>
        <v>0</v>
      </c>
      <c r="N47" s="70">
        <f t="shared" si="7"/>
        <v>0</v>
      </c>
      <c r="O47" s="70">
        <f t="shared" si="7"/>
        <v>0</v>
      </c>
      <c r="P47" s="70">
        <f t="shared" si="7"/>
        <v>0</v>
      </c>
      <c r="Q47" s="70">
        <f t="shared" si="7"/>
        <v>0</v>
      </c>
      <c r="R47" s="70">
        <f t="shared" si="7"/>
        <v>0</v>
      </c>
      <c r="S47" s="70">
        <f t="shared" si="7"/>
        <v>0</v>
      </c>
      <c r="T47" s="70">
        <f t="shared" si="7"/>
        <v>0</v>
      </c>
      <c r="U47" s="70">
        <f t="shared" si="7"/>
        <v>0</v>
      </c>
      <c r="V47" s="70">
        <f t="shared" si="7"/>
        <v>0</v>
      </c>
      <c r="W47" s="70">
        <f t="shared" si="7"/>
        <v>0</v>
      </c>
      <c r="X47" s="70">
        <f t="shared" si="7"/>
        <v>0</v>
      </c>
      <c r="Y47" s="70">
        <f t="shared" si="7"/>
        <v>0</v>
      </c>
      <c r="Z47" s="72">
        <f t="shared" si="5"/>
        <v>0</v>
      </c>
      <c r="AA47" s="71">
        <f t="shared" si="8"/>
        <v>0</v>
      </c>
    </row>
    <row r="48" spans="1:27" ht="12.75">
      <c r="A48" s="57" t="s">
        <v>45</v>
      </c>
      <c r="B48" s="38"/>
      <c r="C48" s="68">
        <f t="shared" si="7"/>
        <v>0</v>
      </c>
      <c r="D48" s="69">
        <f t="shared" si="7"/>
        <v>0</v>
      </c>
      <c r="E48" s="70">
        <f t="shared" si="7"/>
        <v>0</v>
      </c>
      <c r="F48" s="70">
        <f t="shared" si="7"/>
        <v>0</v>
      </c>
      <c r="G48" s="70">
        <f t="shared" si="7"/>
        <v>0</v>
      </c>
      <c r="H48" s="70">
        <f t="shared" si="7"/>
        <v>0</v>
      </c>
      <c r="I48" s="70">
        <f t="shared" si="7"/>
        <v>0</v>
      </c>
      <c r="J48" s="70">
        <f t="shared" si="7"/>
        <v>0</v>
      </c>
      <c r="K48" s="70">
        <f t="shared" si="7"/>
        <v>0</v>
      </c>
      <c r="L48" s="70">
        <f t="shared" si="7"/>
        <v>0</v>
      </c>
      <c r="M48" s="70">
        <f t="shared" si="7"/>
        <v>0</v>
      </c>
      <c r="N48" s="70">
        <f t="shared" si="7"/>
        <v>0</v>
      </c>
      <c r="O48" s="70">
        <f t="shared" si="7"/>
        <v>0</v>
      </c>
      <c r="P48" s="70">
        <f t="shared" si="7"/>
        <v>0</v>
      </c>
      <c r="Q48" s="70">
        <f t="shared" si="7"/>
        <v>0</v>
      </c>
      <c r="R48" s="70">
        <f t="shared" si="7"/>
        <v>0</v>
      </c>
      <c r="S48" s="70">
        <f t="shared" si="7"/>
        <v>0</v>
      </c>
      <c r="T48" s="70">
        <f t="shared" si="7"/>
        <v>0</v>
      </c>
      <c r="U48" s="70">
        <f t="shared" si="7"/>
        <v>0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2">
        <f t="shared" si="5"/>
        <v>0</v>
      </c>
      <c r="AA48" s="71">
        <f t="shared" si="8"/>
        <v>0</v>
      </c>
    </row>
    <row r="49" spans="1:27" ht="12.75">
      <c r="A49" s="78" t="s">
        <v>49</v>
      </c>
      <c r="B49" s="79"/>
      <c r="C49" s="80">
        <f aca="true" t="shared" si="9" ref="C49:Y49">SUM(C41:C48)</f>
        <v>0</v>
      </c>
      <c r="D49" s="81">
        <f t="shared" si="9"/>
        <v>0</v>
      </c>
      <c r="E49" s="82">
        <f t="shared" si="9"/>
        <v>94488000</v>
      </c>
      <c r="F49" s="82">
        <f t="shared" si="9"/>
        <v>94488000</v>
      </c>
      <c r="G49" s="82">
        <f t="shared" si="9"/>
        <v>659680</v>
      </c>
      <c r="H49" s="82">
        <f t="shared" si="9"/>
        <v>659680</v>
      </c>
      <c r="I49" s="82">
        <f t="shared" si="9"/>
        <v>659520</v>
      </c>
      <c r="J49" s="82">
        <f t="shared" si="9"/>
        <v>1978880</v>
      </c>
      <c r="K49" s="82">
        <f t="shared" si="9"/>
        <v>3360</v>
      </c>
      <c r="L49" s="82">
        <f t="shared" si="9"/>
        <v>134191</v>
      </c>
      <c r="M49" s="82">
        <f t="shared" si="9"/>
        <v>134191</v>
      </c>
      <c r="N49" s="82">
        <f t="shared" si="9"/>
        <v>271742</v>
      </c>
      <c r="O49" s="82">
        <f t="shared" si="9"/>
        <v>0</v>
      </c>
      <c r="P49" s="82">
        <f t="shared" si="9"/>
        <v>858041</v>
      </c>
      <c r="Q49" s="82">
        <f t="shared" si="9"/>
        <v>0</v>
      </c>
      <c r="R49" s="82">
        <f t="shared" si="9"/>
        <v>858041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3108663</v>
      </c>
      <c r="X49" s="82">
        <f t="shared" si="9"/>
        <v>70866000</v>
      </c>
      <c r="Y49" s="82">
        <f t="shared" si="9"/>
        <v>-67757337</v>
      </c>
      <c r="Z49" s="83">
        <f t="shared" si="5"/>
        <v>-95.61332232664466</v>
      </c>
      <c r="AA49" s="84">
        <f>SUM(AA41:AA48)</f>
        <v>94488000</v>
      </c>
    </row>
    <row r="50" spans="1:27" ht="4.5" customHeight="1">
      <c r="A50" s="85"/>
      <c r="B50" s="38"/>
      <c r="C50" s="68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2"/>
      <c r="AA50" s="71"/>
    </row>
    <row r="51" spans="1:27" ht="12.75">
      <c r="A51" s="86" t="s">
        <v>50</v>
      </c>
      <c r="B51" s="38"/>
      <c r="C51" s="68">
        <f aca="true" t="shared" si="10" ref="C51:Y51">SUM(C57:C61)</f>
        <v>0</v>
      </c>
      <c r="D51" s="69">
        <f t="shared" si="10"/>
        <v>0</v>
      </c>
      <c r="E51" s="70">
        <f t="shared" si="10"/>
        <v>15713947</v>
      </c>
      <c r="F51" s="70">
        <f t="shared" si="10"/>
        <v>15713947</v>
      </c>
      <c r="G51" s="70">
        <f t="shared" si="10"/>
        <v>1831595</v>
      </c>
      <c r="H51" s="70">
        <f t="shared" si="10"/>
        <v>1831595</v>
      </c>
      <c r="I51" s="70">
        <f t="shared" si="10"/>
        <v>1867198</v>
      </c>
      <c r="J51" s="70">
        <f t="shared" si="10"/>
        <v>5530388</v>
      </c>
      <c r="K51" s="70">
        <f t="shared" si="10"/>
        <v>1502380</v>
      </c>
      <c r="L51" s="70">
        <f t="shared" si="10"/>
        <v>1705057</v>
      </c>
      <c r="M51" s="70">
        <f t="shared" si="10"/>
        <v>1705057</v>
      </c>
      <c r="N51" s="70">
        <f t="shared" si="10"/>
        <v>4912494</v>
      </c>
      <c r="O51" s="70">
        <f t="shared" si="10"/>
        <v>1317349</v>
      </c>
      <c r="P51" s="70">
        <f t="shared" si="10"/>
        <v>2136712</v>
      </c>
      <c r="Q51" s="70">
        <f t="shared" si="10"/>
        <v>2050984</v>
      </c>
      <c r="R51" s="70">
        <f t="shared" si="10"/>
        <v>5505045</v>
      </c>
      <c r="S51" s="70">
        <f t="shared" si="10"/>
        <v>0</v>
      </c>
      <c r="T51" s="70">
        <f t="shared" si="10"/>
        <v>0</v>
      </c>
      <c r="U51" s="70">
        <f t="shared" si="10"/>
        <v>0</v>
      </c>
      <c r="V51" s="70">
        <f t="shared" si="10"/>
        <v>0</v>
      </c>
      <c r="W51" s="70">
        <f t="shared" si="10"/>
        <v>15947927</v>
      </c>
      <c r="X51" s="70">
        <f t="shared" si="10"/>
        <v>11785460</v>
      </c>
      <c r="Y51" s="70">
        <f t="shared" si="10"/>
        <v>4162467</v>
      </c>
      <c r="Z51" s="72">
        <f>+IF(X51&lt;&gt;0,+(Y51/X51)*100,0)</f>
        <v>35.31866384511084</v>
      </c>
      <c r="AA51" s="71">
        <f>SUM(AA57:AA61)</f>
        <v>15713947</v>
      </c>
    </row>
    <row r="52" spans="1:27" ht="12.75">
      <c r="A52" s="87" t="s">
        <v>32</v>
      </c>
      <c r="B52" s="50"/>
      <c r="C52" s="9"/>
      <c r="D52" s="10"/>
      <c r="E52" s="11">
        <v>2529760</v>
      </c>
      <c r="F52" s="11">
        <v>2529760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1897320</v>
      </c>
      <c r="Y52" s="11">
        <v>-1897320</v>
      </c>
      <c r="Z52" s="2">
        <v>-100</v>
      </c>
      <c r="AA52" s="15">
        <v>2529760</v>
      </c>
    </row>
    <row r="53" spans="1:27" ht="12.75">
      <c r="A53" s="87" t="s">
        <v>33</v>
      </c>
      <c r="B53" s="50"/>
      <c r="C53" s="9"/>
      <c r="D53" s="10"/>
      <c r="E53" s="11">
        <v>2011494</v>
      </c>
      <c r="F53" s="11">
        <v>2011494</v>
      </c>
      <c r="G53" s="11">
        <v>7770</v>
      </c>
      <c r="H53" s="11">
        <v>7770</v>
      </c>
      <c r="I53" s="11">
        <v>426575</v>
      </c>
      <c r="J53" s="11">
        <v>442115</v>
      </c>
      <c r="K53" s="11">
        <v>450619</v>
      </c>
      <c r="L53" s="11">
        <v>886490</v>
      </c>
      <c r="M53" s="11">
        <v>886490</v>
      </c>
      <c r="N53" s="11">
        <v>2223599</v>
      </c>
      <c r="O53" s="11">
        <v>44500</v>
      </c>
      <c r="P53" s="11">
        <v>755749</v>
      </c>
      <c r="Q53" s="11">
        <v>400740</v>
      </c>
      <c r="R53" s="11">
        <v>1200989</v>
      </c>
      <c r="S53" s="11"/>
      <c r="T53" s="11"/>
      <c r="U53" s="11"/>
      <c r="V53" s="11"/>
      <c r="W53" s="11">
        <v>3866703</v>
      </c>
      <c r="X53" s="11">
        <v>1508621</v>
      </c>
      <c r="Y53" s="11">
        <v>2358082</v>
      </c>
      <c r="Z53" s="2">
        <v>156.31</v>
      </c>
      <c r="AA53" s="15">
        <v>2011494</v>
      </c>
    </row>
    <row r="54" spans="1:27" ht="12.75">
      <c r="A54" s="87" t="s">
        <v>34</v>
      </c>
      <c r="B54" s="50"/>
      <c r="C54" s="9"/>
      <c r="D54" s="10"/>
      <c r="E54" s="11">
        <v>2490588</v>
      </c>
      <c r="F54" s="11">
        <v>2490588</v>
      </c>
      <c r="G54" s="11">
        <v>84361</v>
      </c>
      <c r="H54" s="11">
        <v>84361</v>
      </c>
      <c r="I54" s="11">
        <v>274893</v>
      </c>
      <c r="J54" s="11">
        <v>443615</v>
      </c>
      <c r="K54" s="11">
        <v>117923</v>
      </c>
      <c r="L54" s="11">
        <v>171917</v>
      </c>
      <c r="M54" s="11">
        <v>171917</v>
      </c>
      <c r="N54" s="11">
        <v>461757</v>
      </c>
      <c r="O54" s="11">
        <v>281405</v>
      </c>
      <c r="P54" s="11">
        <v>370263</v>
      </c>
      <c r="Q54" s="11">
        <v>248492</v>
      </c>
      <c r="R54" s="11">
        <v>900160</v>
      </c>
      <c r="S54" s="11"/>
      <c r="T54" s="11"/>
      <c r="U54" s="11"/>
      <c r="V54" s="11"/>
      <c r="W54" s="11">
        <v>1805532</v>
      </c>
      <c r="X54" s="11">
        <v>1867941</v>
      </c>
      <c r="Y54" s="11">
        <v>-62409</v>
      </c>
      <c r="Z54" s="2">
        <v>-3.34</v>
      </c>
      <c r="AA54" s="15">
        <v>2490588</v>
      </c>
    </row>
    <row r="55" spans="1:27" ht="12.75">
      <c r="A55" s="87" t="s">
        <v>35</v>
      </c>
      <c r="B55" s="50"/>
      <c r="C55" s="9"/>
      <c r="D55" s="10"/>
      <c r="E55" s="11">
        <v>1412983</v>
      </c>
      <c r="F55" s="11">
        <v>1412983</v>
      </c>
      <c r="G55" s="11">
        <v>15710</v>
      </c>
      <c r="H55" s="11">
        <v>15710</v>
      </c>
      <c r="I55" s="11">
        <v>563059</v>
      </c>
      <c r="J55" s="11">
        <v>594479</v>
      </c>
      <c r="K55" s="11">
        <v>296979</v>
      </c>
      <c r="L55" s="11">
        <v>326952</v>
      </c>
      <c r="M55" s="11">
        <v>326952</v>
      </c>
      <c r="N55" s="11">
        <v>950883</v>
      </c>
      <c r="O55" s="11">
        <v>585895</v>
      </c>
      <c r="P55" s="11">
        <v>110551</v>
      </c>
      <c r="Q55" s="11">
        <v>780256</v>
      </c>
      <c r="R55" s="11">
        <v>1476702</v>
      </c>
      <c r="S55" s="11"/>
      <c r="T55" s="11"/>
      <c r="U55" s="11"/>
      <c r="V55" s="11"/>
      <c r="W55" s="11">
        <v>3022064</v>
      </c>
      <c r="X55" s="11">
        <v>1059737</v>
      </c>
      <c r="Y55" s="11">
        <v>1962327</v>
      </c>
      <c r="Z55" s="2">
        <v>185.17</v>
      </c>
      <c r="AA55" s="15">
        <v>1412983</v>
      </c>
    </row>
    <row r="56" spans="1:27" ht="12.75">
      <c r="A56" s="87" t="s">
        <v>36</v>
      </c>
      <c r="B56" s="50"/>
      <c r="C56" s="9"/>
      <c r="D56" s="10"/>
      <c r="E56" s="11">
        <v>2128699</v>
      </c>
      <c r="F56" s="11">
        <v>2128699</v>
      </c>
      <c r="G56" s="11">
        <v>167345</v>
      </c>
      <c r="H56" s="11">
        <v>167345</v>
      </c>
      <c r="I56" s="11">
        <v>254790</v>
      </c>
      <c r="J56" s="11">
        <v>589480</v>
      </c>
      <c r="K56" s="11">
        <v>317738</v>
      </c>
      <c r="L56" s="11">
        <v>104406</v>
      </c>
      <c r="M56" s="11">
        <v>104406</v>
      </c>
      <c r="N56" s="11">
        <v>526550</v>
      </c>
      <c r="O56" s="11">
        <v>71382</v>
      </c>
      <c r="P56" s="11">
        <v>65708</v>
      </c>
      <c r="Q56" s="11">
        <v>172374</v>
      </c>
      <c r="R56" s="11">
        <v>309464</v>
      </c>
      <c r="S56" s="11"/>
      <c r="T56" s="11"/>
      <c r="U56" s="11"/>
      <c r="V56" s="11"/>
      <c r="W56" s="11">
        <v>1425494</v>
      </c>
      <c r="X56" s="11">
        <v>1596524</v>
      </c>
      <c r="Y56" s="11">
        <v>-171030</v>
      </c>
      <c r="Z56" s="2">
        <v>-10.71</v>
      </c>
      <c r="AA56" s="15">
        <v>2128699</v>
      </c>
    </row>
    <row r="57" spans="1:27" ht="12.75">
      <c r="A57" s="88" t="s">
        <v>37</v>
      </c>
      <c r="B57" s="50"/>
      <c r="C57" s="52">
        <f aca="true" t="shared" si="11" ref="C57:Y57">SUM(C52:C56)</f>
        <v>0</v>
      </c>
      <c r="D57" s="53">
        <f t="shared" si="11"/>
        <v>0</v>
      </c>
      <c r="E57" s="54">
        <f t="shared" si="11"/>
        <v>10573524</v>
      </c>
      <c r="F57" s="54">
        <f t="shared" si="11"/>
        <v>10573524</v>
      </c>
      <c r="G57" s="54">
        <f t="shared" si="11"/>
        <v>275186</v>
      </c>
      <c r="H57" s="54">
        <f t="shared" si="11"/>
        <v>275186</v>
      </c>
      <c r="I57" s="54">
        <f t="shared" si="11"/>
        <v>1519317</v>
      </c>
      <c r="J57" s="54">
        <f t="shared" si="11"/>
        <v>2069689</v>
      </c>
      <c r="K57" s="54">
        <f t="shared" si="11"/>
        <v>1183259</v>
      </c>
      <c r="L57" s="54">
        <f t="shared" si="11"/>
        <v>1489765</v>
      </c>
      <c r="M57" s="54">
        <f t="shared" si="11"/>
        <v>1489765</v>
      </c>
      <c r="N57" s="54">
        <f t="shared" si="11"/>
        <v>4162789</v>
      </c>
      <c r="O57" s="54">
        <f t="shared" si="11"/>
        <v>983182</v>
      </c>
      <c r="P57" s="54">
        <f t="shared" si="11"/>
        <v>1302271</v>
      </c>
      <c r="Q57" s="54">
        <f t="shared" si="11"/>
        <v>1601862</v>
      </c>
      <c r="R57" s="54">
        <f t="shared" si="11"/>
        <v>3887315</v>
      </c>
      <c r="S57" s="54">
        <f t="shared" si="11"/>
        <v>0</v>
      </c>
      <c r="T57" s="54">
        <f t="shared" si="11"/>
        <v>0</v>
      </c>
      <c r="U57" s="54">
        <f t="shared" si="11"/>
        <v>0</v>
      </c>
      <c r="V57" s="54">
        <f t="shared" si="11"/>
        <v>0</v>
      </c>
      <c r="W57" s="54">
        <f t="shared" si="11"/>
        <v>10119793</v>
      </c>
      <c r="X57" s="54">
        <f t="shared" si="11"/>
        <v>7930143</v>
      </c>
      <c r="Y57" s="54">
        <f t="shared" si="11"/>
        <v>2189650</v>
      </c>
      <c r="Z57" s="55">
        <f>+IF(X57&lt;&gt;0,+(Y57/X57)*100,0)</f>
        <v>27.61173411374801</v>
      </c>
      <c r="AA57" s="56">
        <f>SUM(AA52:AA56)</f>
        <v>10573524</v>
      </c>
    </row>
    <row r="58" spans="1:27" ht="12.75">
      <c r="A58" s="89" t="s">
        <v>38</v>
      </c>
      <c r="B58" s="38"/>
      <c r="C58" s="9"/>
      <c r="D58" s="10"/>
      <c r="E58" s="11">
        <v>1505347</v>
      </c>
      <c r="F58" s="11">
        <v>1505347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v>68295</v>
      </c>
      <c r="Q58" s="11"/>
      <c r="R58" s="11">
        <v>68295</v>
      </c>
      <c r="S58" s="11"/>
      <c r="T58" s="11"/>
      <c r="U58" s="11"/>
      <c r="V58" s="11"/>
      <c r="W58" s="11">
        <v>68295</v>
      </c>
      <c r="X58" s="11">
        <v>1129010</v>
      </c>
      <c r="Y58" s="11">
        <v>-1060715</v>
      </c>
      <c r="Z58" s="2">
        <v>-93.95</v>
      </c>
      <c r="AA58" s="15">
        <v>1505347</v>
      </c>
    </row>
    <row r="59" spans="1:27" ht="12.75">
      <c r="A59" s="89" t="s">
        <v>39</v>
      </c>
      <c r="B59" s="38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2.75">
      <c r="A60" s="89" t="s">
        <v>40</v>
      </c>
      <c r="B60" s="38"/>
      <c r="C60" s="9"/>
      <c r="D60" s="10"/>
      <c r="E60" s="11">
        <v>15457</v>
      </c>
      <c r="F60" s="11">
        <v>15457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11593</v>
      </c>
      <c r="Y60" s="11">
        <v>-11593</v>
      </c>
      <c r="Z60" s="2">
        <v>-100</v>
      </c>
      <c r="AA60" s="15">
        <v>15457</v>
      </c>
    </row>
    <row r="61" spans="1:27" ht="12.75">
      <c r="A61" s="89" t="s">
        <v>41</v>
      </c>
      <c r="B61" s="38" t="s">
        <v>51</v>
      </c>
      <c r="C61" s="9"/>
      <c r="D61" s="10"/>
      <c r="E61" s="11">
        <v>3619619</v>
      </c>
      <c r="F61" s="11">
        <v>3619619</v>
      </c>
      <c r="G61" s="11">
        <v>1556409</v>
      </c>
      <c r="H61" s="11">
        <v>1556409</v>
      </c>
      <c r="I61" s="11">
        <v>347881</v>
      </c>
      <c r="J61" s="11">
        <v>3460699</v>
      </c>
      <c r="K61" s="11">
        <v>319121</v>
      </c>
      <c r="L61" s="11">
        <v>215292</v>
      </c>
      <c r="M61" s="11">
        <v>215292</v>
      </c>
      <c r="N61" s="11">
        <v>749705</v>
      </c>
      <c r="O61" s="11">
        <v>334167</v>
      </c>
      <c r="P61" s="11">
        <v>766146</v>
      </c>
      <c r="Q61" s="11">
        <v>449122</v>
      </c>
      <c r="R61" s="11">
        <v>1549435</v>
      </c>
      <c r="S61" s="11"/>
      <c r="T61" s="11"/>
      <c r="U61" s="11"/>
      <c r="V61" s="11"/>
      <c r="W61" s="11">
        <v>5759839</v>
      </c>
      <c r="X61" s="11">
        <v>2714714</v>
      </c>
      <c r="Y61" s="11">
        <v>3045125</v>
      </c>
      <c r="Z61" s="2">
        <v>112.17</v>
      </c>
      <c r="AA61" s="15">
        <v>3619619</v>
      </c>
    </row>
    <row r="62" spans="1:27" ht="4.5" customHeight="1">
      <c r="A62" s="90"/>
      <c r="B62" s="91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92"/>
      <c r="B63" s="93"/>
      <c r="C63" s="94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"/>
      <c r="AA63" s="43"/>
    </row>
    <row r="64" spans="1:27" ht="12.75">
      <c r="A64" s="95" t="s">
        <v>52</v>
      </c>
      <c r="B64" s="96"/>
      <c r="C64" s="97"/>
      <c r="D64" s="98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2"/>
      <c r="AA64" s="100"/>
    </row>
    <row r="65" spans="1:27" ht="12.75">
      <c r="A65" s="89" t="s">
        <v>53</v>
      </c>
      <c r="B65" s="96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2.75">
      <c r="A66" s="89" t="s">
        <v>54</v>
      </c>
      <c r="B66" s="96"/>
      <c r="C66" s="12"/>
      <c r="D66" s="13"/>
      <c r="E66" s="14">
        <v>15713947</v>
      </c>
      <c r="F66" s="14"/>
      <c r="G66" s="14">
        <v>1831655</v>
      </c>
      <c r="H66" s="14">
        <v>3606444</v>
      </c>
      <c r="I66" s="14">
        <v>5495149</v>
      </c>
      <c r="J66" s="14">
        <v>10933248</v>
      </c>
      <c r="K66" s="14">
        <v>6991249</v>
      </c>
      <c r="L66" s="14">
        <v>8696304</v>
      </c>
      <c r="M66" s="14">
        <v>10599705</v>
      </c>
      <c r="N66" s="14">
        <v>26287258</v>
      </c>
      <c r="O66" s="14">
        <v>11942115</v>
      </c>
      <c r="P66" s="14">
        <v>13998519</v>
      </c>
      <c r="Q66" s="14">
        <v>16060356</v>
      </c>
      <c r="R66" s="14">
        <v>42000990</v>
      </c>
      <c r="S66" s="14"/>
      <c r="T66" s="14"/>
      <c r="U66" s="14"/>
      <c r="V66" s="14"/>
      <c r="W66" s="14">
        <v>79221496</v>
      </c>
      <c r="X66" s="14"/>
      <c r="Y66" s="14">
        <v>79221496</v>
      </c>
      <c r="Z66" s="2"/>
      <c r="AA66" s="22"/>
    </row>
    <row r="67" spans="1:27" ht="12.75">
      <c r="A67" s="89" t="s">
        <v>55</v>
      </c>
      <c r="B67" s="96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2.75">
      <c r="A68" s="89" t="s">
        <v>56</v>
      </c>
      <c r="B68" s="96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2.75">
      <c r="A69" s="101" t="s">
        <v>57</v>
      </c>
      <c r="B69" s="79"/>
      <c r="C69" s="80">
        <f aca="true" t="shared" si="12" ref="C69:Y69">SUM(C65:C68)</f>
        <v>0</v>
      </c>
      <c r="D69" s="81">
        <f t="shared" si="12"/>
        <v>0</v>
      </c>
      <c r="E69" s="82">
        <f t="shared" si="12"/>
        <v>15713947</v>
      </c>
      <c r="F69" s="82">
        <f t="shared" si="12"/>
        <v>0</v>
      </c>
      <c r="G69" s="82">
        <f t="shared" si="12"/>
        <v>1831655</v>
      </c>
      <c r="H69" s="82">
        <f t="shared" si="12"/>
        <v>3606444</v>
      </c>
      <c r="I69" s="82">
        <f t="shared" si="12"/>
        <v>5495149</v>
      </c>
      <c r="J69" s="82">
        <f t="shared" si="12"/>
        <v>10933248</v>
      </c>
      <c r="K69" s="82">
        <f t="shared" si="12"/>
        <v>6991249</v>
      </c>
      <c r="L69" s="82">
        <f t="shared" si="12"/>
        <v>8696304</v>
      </c>
      <c r="M69" s="82">
        <f t="shared" si="12"/>
        <v>10599705</v>
      </c>
      <c r="N69" s="82">
        <f t="shared" si="12"/>
        <v>26287258</v>
      </c>
      <c r="O69" s="82">
        <f t="shared" si="12"/>
        <v>11942115</v>
      </c>
      <c r="P69" s="82">
        <f t="shared" si="12"/>
        <v>13998519</v>
      </c>
      <c r="Q69" s="82">
        <f t="shared" si="12"/>
        <v>16060356</v>
      </c>
      <c r="R69" s="82">
        <f t="shared" si="12"/>
        <v>42000990</v>
      </c>
      <c r="S69" s="82">
        <f t="shared" si="12"/>
        <v>0</v>
      </c>
      <c r="T69" s="82">
        <f t="shared" si="12"/>
        <v>0</v>
      </c>
      <c r="U69" s="82">
        <f t="shared" si="12"/>
        <v>0</v>
      </c>
      <c r="V69" s="82">
        <f t="shared" si="12"/>
        <v>0</v>
      </c>
      <c r="W69" s="82">
        <f t="shared" si="12"/>
        <v>79221496</v>
      </c>
      <c r="X69" s="82">
        <f t="shared" si="12"/>
        <v>0</v>
      </c>
      <c r="Y69" s="82">
        <f t="shared" si="12"/>
        <v>79221496</v>
      </c>
      <c r="Z69" s="83">
        <f>+IF(X69&lt;&gt;0,+(Y69/X69)*100,0)</f>
        <v>0</v>
      </c>
      <c r="AA69" s="84">
        <f>SUM(AA65:AA68)</f>
        <v>0</v>
      </c>
    </row>
    <row r="70" spans="1:27" ht="12.75">
      <c r="A70" s="6" t="s">
        <v>78</v>
      </c>
      <c r="B70" s="102"/>
      <c r="C70" s="102"/>
      <c r="D70" s="102"/>
      <c r="E70" s="102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</row>
    <row r="71" spans="1:27" ht="12.75">
      <c r="A71" s="7" t="s">
        <v>79</v>
      </c>
      <c r="B71" s="102"/>
      <c r="C71" s="102"/>
      <c r="D71" s="102"/>
      <c r="E71" s="10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7" t="s">
        <v>80</v>
      </c>
      <c r="B72" s="102"/>
      <c r="C72" s="102"/>
      <c r="D72" s="102"/>
      <c r="E72" s="10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8" t="s">
        <v>81</v>
      </c>
      <c r="B73" s="102"/>
      <c r="C73" s="102"/>
      <c r="D73" s="102"/>
      <c r="E73" s="10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02"/>
      <c r="B74" s="102"/>
      <c r="C74" s="102"/>
      <c r="D74" s="102"/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2017-05-05T08:22:15Z</dcterms:created>
  <dcterms:modified xsi:type="dcterms:W3CDTF">2017-05-05T08:22:15Z</dcterms:modified>
  <cp:category/>
  <cp:version/>
  <cp:contentType/>
  <cp:contentStatus/>
</cp:coreProperties>
</file>