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3" sheetId="19" r:id="rId19"/>
    <sheet name="NW404" sheetId="20" r:id="rId20"/>
    <sheet name="NW405" sheetId="21" r:id="rId21"/>
    <sheet name="DC40" sheetId="22" r:id="rId22"/>
    <sheet name="Summary" sheetId="23" r:id="rId23"/>
  </sheets>
  <definedNames>
    <definedName name="_xlnm.Print_Area" localSheetId="5">'DC37'!$A$1:$AA$74</definedName>
    <definedName name="_xlnm.Print_Area" localSheetId="11">'DC38'!$A$1:$AA$74</definedName>
    <definedName name="_xlnm.Print_Area" localSheetId="17">'DC39'!$A$1:$AA$74</definedName>
    <definedName name="_xlnm.Print_Area" localSheetId="21">'DC40'!$A$1:$AA$74</definedName>
    <definedName name="_xlnm.Print_Area" localSheetId="0">'NW371'!$A$1:$AA$74</definedName>
    <definedName name="_xlnm.Print_Area" localSheetId="1">'NW372'!$A$1:$AA$74</definedName>
    <definedName name="_xlnm.Print_Area" localSheetId="2">'NW373'!$A$1:$AA$74</definedName>
    <definedName name="_xlnm.Print_Area" localSheetId="3">'NW374'!$A$1:$AA$74</definedName>
    <definedName name="_xlnm.Print_Area" localSheetId="4">'NW375'!$A$1:$AA$74</definedName>
    <definedName name="_xlnm.Print_Area" localSheetId="6">'NW381'!$A$1:$AA$74</definedName>
    <definedName name="_xlnm.Print_Area" localSheetId="7">'NW382'!$A$1:$AA$74</definedName>
    <definedName name="_xlnm.Print_Area" localSheetId="8">'NW383'!$A$1:$AA$74</definedName>
    <definedName name="_xlnm.Print_Area" localSheetId="9">'NW384'!$A$1:$AA$74</definedName>
    <definedName name="_xlnm.Print_Area" localSheetId="10">'NW385'!$A$1:$AA$74</definedName>
    <definedName name="_xlnm.Print_Area" localSheetId="12">'NW392'!$A$1:$AA$74</definedName>
    <definedName name="_xlnm.Print_Area" localSheetId="13">'NW393'!$A$1:$AA$74</definedName>
    <definedName name="_xlnm.Print_Area" localSheetId="14">'NW394'!$A$1:$AA$74</definedName>
    <definedName name="_xlnm.Print_Area" localSheetId="15">'NW396'!$A$1:$AA$74</definedName>
    <definedName name="_xlnm.Print_Area" localSheetId="16">'NW397'!$A$1:$AA$74</definedName>
    <definedName name="_xlnm.Print_Area" localSheetId="18">'NW403'!$A$1:$AA$74</definedName>
    <definedName name="_xlnm.Print_Area" localSheetId="19">'NW404'!$A$1:$AA$74</definedName>
    <definedName name="_xlnm.Print_Area" localSheetId="20">'NW405'!$A$1:$AA$74</definedName>
    <definedName name="_xlnm.Print_Area" localSheetId="22">'Summary'!$A$1:$AA$74</definedName>
  </definedNames>
  <calcPr calcMode="manual" fullCalcOnLoad="1"/>
</workbook>
</file>

<file path=xl/sharedStrings.xml><?xml version="1.0" encoding="utf-8"?>
<sst xmlns="http://schemas.openxmlformats.org/spreadsheetml/2006/main" count="2369" uniqueCount="86">
  <si>
    <t>North West: Moretele(NW371) - Table C9 Quarterly Budget Statement - Capital Expenditure by Asset Clas ( All )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</si>
  <si>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</si>
  <si>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</si>
  <si>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</si>
  <si>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</si>
  <si>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</si>
  <si>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</si>
  <si>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</si>
  <si>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</si>
  <si>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</si>
  <si>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</si>
  <si>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</si>
  <si>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</si>
  <si>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</si>
  <si>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</si>
  <si>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</si>
  <si>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</si>
  <si>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</si>
  <si>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</si>
  <si>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</si>
  <si>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</si>
  <si>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</si>
  <si>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</si>
  <si>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</si>
  <si>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</si>
  <si>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</si>
  <si>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</si>
  <si>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</si>
  <si>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</si>
  <si>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</si>
  <si>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</si>
  <si>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</si>
  <si>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</si>
  <si>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</si>
  <si>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</si>
  <si>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</si>
  <si>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</si>
  <si>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</si>
  <si>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</si>
  <si>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</si>
  <si>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</si>
  <si>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</si>
  <si>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</si>
  <si>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</si>
  <si>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</si>
  <si>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</si>
  <si>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</si>
  <si>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</si>
  <si>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</si>
  <si>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</si>
  <si>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</si>
  <si>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</si>
  <si>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</si>
  <si>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</si>
  <si>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</si>
  <si>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</si>
  <si>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</si>
  <si>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</si>
  <si>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 West: Madibeng(NW372) - Table C9 Quarterly Budget Statement - Capital Expenditure by Asset Clas ( All ) for 3rd Quarter ended 31 March 2017 (Figures Finalised as at 2017/05/04)</t>
  </si>
  <si>
    <t>North West: Rustenburg(NW373) - Table C9 Quarterly Budget Statement - Capital Expenditure by Asset Clas ( All ) for 3rd Quarter ended 31 March 2017 (Figures Finalised as at 2017/05/04)</t>
  </si>
  <si>
    <t>North West: Kgetlengrivier(NW374) - Table C9 Quarterly Budget Statement - Capital Expenditure by Asset Clas ( All ) for 3rd Quarter ended 31 March 2017 (Figures Finalised as at 2017/05/04)</t>
  </si>
  <si>
    <t>North West: Moses Kotane(NW375) - Table C9 Quarterly Budget Statement - Capital Expenditure by Asset Clas ( All ) for 3rd Quarter ended 31 March 2017 (Figures Finalised as at 2017/05/04)</t>
  </si>
  <si>
    <t>North West: Bojanala Platinum(DC37) - Table C9 Quarterly Budget Statement - Capital Expenditure by Asset Clas ( All ) for 3rd Quarter ended 31 March 2017 (Figures Finalised as at 2017/05/04)</t>
  </si>
  <si>
    <t>North West: Ratlou(NW381) - Table C9 Quarterly Budget Statement - Capital Expenditure by Asset Clas ( All ) for 3rd Quarter ended 31 March 2017 (Figures Finalised as at 2017/05/04)</t>
  </si>
  <si>
    <t>North West: Tswaing(NW382) - Table C9 Quarterly Budget Statement - Capital Expenditure by Asset Clas ( All ) for 3rd Quarter ended 31 March 2017 (Figures Finalised as at 2017/05/04)</t>
  </si>
  <si>
    <t>North West: Mafikeng(NW383) - Table C9 Quarterly Budget Statement - Capital Expenditure by Asset Clas ( All ) for 3rd Quarter ended 31 March 2017 (Figures Finalised as at 2017/05/04)</t>
  </si>
  <si>
    <t>North West: Ditsobotla(NW384) - Table C9 Quarterly Budget Statement - Capital Expenditure by Asset Clas ( All ) for 3rd Quarter ended 31 March 2017 (Figures Finalised as at 2017/05/04)</t>
  </si>
  <si>
    <t>North West: Ramotshere Moiloa(NW385) - Table C9 Quarterly Budget Statement - Capital Expenditure by Asset Clas ( All ) for 3rd Quarter ended 31 March 2017 (Figures Finalised as at 2017/05/04)</t>
  </si>
  <si>
    <t>North West: Ngaka Modiri Molema(DC38) - Table C9 Quarterly Budget Statement - Capital Expenditure by Asset Clas ( All ) for 3rd Quarter ended 31 March 2017 (Figures Finalised as at 2017/05/04)</t>
  </si>
  <si>
    <t>North West: Naledi (Nw)(NW392) - Table C9 Quarterly Budget Statement - Capital Expenditure by Asset Clas ( All ) for 3rd Quarter ended 31 March 2017 (Figures Finalised as at 2017/05/04)</t>
  </si>
  <si>
    <t>North West: Mamusa(NW393) - Table C9 Quarterly Budget Statement - Capital Expenditure by Asset Clas ( All ) for 3rd Quarter ended 31 March 2017 (Figures Finalised as at 2017/05/04)</t>
  </si>
  <si>
    <t>North West: Greater Taung(NW394) - Table C9 Quarterly Budget Statement - Capital Expenditure by Asset Clas ( All ) for 3rd Quarter ended 31 March 2017 (Figures Finalised as at 2017/05/04)</t>
  </si>
  <si>
    <t>North West: Lekwa-Teemane(NW396) - Table C9 Quarterly Budget Statement - Capital Expenditure by Asset Clas ( All ) for 3rd Quarter ended 31 March 2017 (Figures Finalised as at 2017/05/04)</t>
  </si>
  <si>
    <t>North West: Kagisano-Molopo(NW397) - Table C9 Quarterly Budget Statement - Capital Expenditure by Asset Clas ( All ) for 3rd Quarter ended 31 March 2017 (Figures Finalised as at 2017/05/04)</t>
  </si>
  <si>
    <t>North West: Dr Ruth Segomotsi Mompati(DC39) - Table C9 Quarterly Budget Statement - Capital Expenditure by Asset Clas ( All ) for 3rd Quarter ended 31 March 2017 (Figures Finalised as at 2017/05/04)</t>
  </si>
  <si>
    <t>North West: City Of Matlosana(NW403) - Table C9 Quarterly Budget Statement - Capital Expenditure by Asset Clas ( All ) for 3rd Quarter ended 31 March 2017 (Figures Finalised as at 2017/05/04)</t>
  </si>
  <si>
    <t>North West: Maquassi Hills(NW404) - Table C9 Quarterly Budget Statement - Capital Expenditure by Asset Clas ( All ) for 3rd Quarter ended 31 March 2017 (Figures Finalised as at 2017/05/04)</t>
  </si>
  <si>
    <t>North West: Tlokwe-Ventersdorp(NW405) - Table C9 Quarterly Budget Statement - Capital Expenditure by Asset Clas ( All ) for 3rd Quarter ended 31 March 2017 (Figures Finalised as at 2017/05/04)</t>
  </si>
  <si>
    <t>North West: Dr Kenneth Kaunda(DC40) - Table C9 Quarterly Budget Statement - Capital Expenditure by Asset Clas ( All ) for 3rd Quarter ended 31 March 2017 (Figures Finalised as at 2017/05/04)</t>
  </si>
  <si>
    <t>Summary - Table C9 Quarterly Budget Statement - Capital Expenditure by Asset Class ( All ) for 3rd Quarter ended 31 March 2017 (Figures Finalised as at 2017/05/04)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</si>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</sst>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2" fillId="0" borderId="11" xfId="0" applyNumberFormat="1" applyFont="1" applyFill="1" applyBorder="1" applyAlignment="1" applyProtection="1">
      <alignment/>
      <protection/>
    </xf>
    <xf numFmtId="171" fontId="22" fillId="0" borderId="12" xfId="0" applyNumberFormat="1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/>
      <protection/>
    </xf>
    <xf numFmtId="171" fontId="22" fillId="0" borderId="1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3" fontId="22" fillId="0" borderId="14" xfId="0" applyNumberFormat="1" applyFont="1" applyFill="1" applyBorder="1" applyAlignment="1" applyProtection="1">
      <alignment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2" fillId="0" borderId="11" xfId="0" applyNumberFormat="1" applyFont="1" applyFill="1" applyBorder="1" applyAlignment="1" applyProtection="1">
      <alignment/>
      <protection/>
    </xf>
    <xf numFmtId="173" fontId="22" fillId="0" borderId="14" xfId="42" applyNumberFormat="1" applyFont="1" applyFill="1" applyBorder="1" applyAlignment="1" applyProtection="1">
      <alignment/>
      <protection/>
    </xf>
    <xf numFmtId="173" fontId="22" fillId="0" borderId="15" xfId="42" applyNumberFormat="1" applyFont="1" applyFill="1" applyBorder="1" applyAlignment="1" applyProtection="1">
      <alignment/>
      <protection/>
    </xf>
    <xf numFmtId="173" fontId="22" fillId="0" borderId="11" xfId="42" applyNumberFormat="1" applyFont="1" applyFill="1" applyBorder="1" applyAlignment="1" applyProtection="1">
      <alignment/>
      <protection/>
    </xf>
    <xf numFmtId="173" fontId="22" fillId="0" borderId="16" xfId="0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 applyProtection="1">
      <alignment/>
      <protection/>
    </xf>
    <xf numFmtId="173" fontId="22" fillId="0" borderId="18" xfId="0" applyNumberFormat="1" applyFont="1" applyFill="1" applyBorder="1" applyAlignment="1" applyProtection="1">
      <alignment/>
      <protection/>
    </xf>
    <xf numFmtId="173" fontId="22" fillId="0" borderId="12" xfId="0" applyNumberFormat="1" applyFont="1" applyFill="1" applyBorder="1" applyAlignment="1" applyProtection="1">
      <alignment/>
      <protection/>
    </xf>
    <xf numFmtId="173" fontId="22" fillId="0" borderId="19" xfId="0" applyNumberFormat="1" applyFont="1" applyFill="1" applyBorder="1" applyAlignment="1" applyProtection="1">
      <alignment/>
      <protection/>
    </xf>
    <xf numFmtId="173" fontId="22" fillId="0" borderId="20" xfId="0" applyNumberFormat="1" applyFont="1" applyFill="1" applyBorder="1" applyAlignment="1" applyProtection="1">
      <alignment/>
      <protection/>
    </xf>
    <xf numFmtId="173" fontId="22" fillId="0" borderId="13" xfId="0" applyNumberFormat="1" applyFont="1" applyFill="1" applyBorder="1" applyAlignment="1" applyProtection="1">
      <alignment/>
      <protection/>
    </xf>
    <xf numFmtId="173" fontId="22" fillId="0" borderId="16" xfId="42" applyNumberFormat="1" applyFont="1" applyFill="1" applyBorder="1" applyAlignment="1" applyProtection="1">
      <alignment/>
      <protection/>
    </xf>
    <xf numFmtId="173" fontId="22" fillId="0" borderId="21" xfId="0" applyNumberFormat="1" applyFont="1" applyFill="1" applyBorder="1" applyAlignment="1" applyProtection="1">
      <alignment/>
      <protection/>
    </xf>
    <xf numFmtId="173" fontId="22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10" xfId="0" applyNumberFormat="1" applyFont="1" applyBorder="1" applyAlignment="1" applyProtection="1">
      <alignment/>
      <protection/>
    </xf>
    <xf numFmtId="170" fontId="21" fillId="0" borderId="10" xfId="0" applyNumberFormat="1" applyFont="1" applyBorder="1" applyAlignment="1" applyProtection="1">
      <alignment/>
      <protection/>
    </xf>
    <xf numFmtId="173" fontId="21" fillId="0" borderId="31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left" indent="1"/>
      <protection/>
    </xf>
    <xf numFmtId="173" fontId="21" fillId="0" borderId="15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1" fillId="0" borderId="16" xfId="0" applyNumberFormat="1" applyFont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indent="2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 indent="2"/>
      <protection/>
    </xf>
    <xf numFmtId="173" fontId="24" fillId="0" borderId="32" xfId="0" applyNumberFormat="1" applyFont="1" applyFill="1" applyBorder="1" applyAlignment="1" applyProtection="1">
      <alignment/>
      <protection/>
    </xf>
    <xf numFmtId="173" fontId="24" fillId="0" borderId="33" xfId="0" applyNumberFormat="1" applyFont="1" applyFill="1" applyBorder="1" applyAlignment="1" applyProtection="1">
      <alignment/>
      <protection/>
    </xf>
    <xf numFmtId="173" fontId="24" fillId="0" borderId="34" xfId="0" applyNumberFormat="1" applyFont="1" applyFill="1" applyBorder="1" applyAlignment="1" applyProtection="1">
      <alignment/>
      <protection/>
    </xf>
    <xf numFmtId="171" fontId="24" fillId="0" borderId="34" xfId="0" applyNumberFormat="1" applyFont="1" applyFill="1" applyBorder="1" applyAlignment="1" applyProtection="1">
      <alignment/>
      <protection/>
    </xf>
    <xf numFmtId="173" fontId="24" fillId="0" borderId="35" xfId="0" applyNumberFormat="1" applyFont="1" applyFill="1" applyBorder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left" indent="2"/>
      <protection/>
    </xf>
    <xf numFmtId="0" fontId="22" fillId="0" borderId="15" xfId="0" applyFont="1" applyBorder="1" applyAlignment="1" applyProtection="1">
      <alignment horizontal="left" indent="2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173" fontId="21" fillId="0" borderId="14" xfId="0" applyNumberFormat="1" applyFont="1" applyFill="1" applyBorder="1" applyAlignment="1" applyProtection="1">
      <alignment/>
      <protection/>
    </xf>
    <xf numFmtId="173" fontId="21" fillId="0" borderId="15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1" fontId="21" fillId="0" borderId="11" xfId="0" applyNumberFormat="1" applyFont="1" applyFill="1" applyBorder="1" applyAlignment="1" applyProtection="1">
      <alignment/>
      <protection/>
    </xf>
    <xf numFmtId="173" fontId="21" fillId="0" borderId="16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173" fontId="22" fillId="0" borderId="14" xfId="0" applyNumberFormat="1" applyFont="1" applyBorder="1" applyAlignment="1" applyProtection="1">
      <alignment/>
      <protection/>
    </xf>
    <xf numFmtId="173" fontId="22" fillId="0" borderId="15" xfId="0" applyNumberFormat="1" applyFont="1" applyBorder="1" applyAlignment="1" applyProtection="1">
      <alignment/>
      <protection/>
    </xf>
    <xf numFmtId="173" fontId="22" fillId="0" borderId="11" xfId="0" applyNumberFormat="1" applyFont="1" applyBorder="1" applyAlignment="1" applyProtection="1">
      <alignment/>
      <protection/>
    </xf>
    <xf numFmtId="173" fontId="22" fillId="0" borderId="16" xfId="0" applyNumberFormat="1" applyFont="1" applyBorder="1" applyAlignment="1" applyProtection="1">
      <alignment/>
      <protection/>
    </xf>
    <xf numFmtId="171" fontId="22" fillId="0" borderId="11" xfId="0" applyNumberFormat="1" applyFont="1" applyBorder="1" applyAlignment="1" applyProtection="1">
      <alignment/>
      <protection/>
    </xf>
    <xf numFmtId="173" fontId="22" fillId="0" borderId="14" xfId="42" applyNumberFormat="1" applyFont="1" applyBorder="1" applyAlignment="1" applyProtection="1">
      <alignment/>
      <protection/>
    </xf>
    <xf numFmtId="173" fontId="22" fillId="0" borderId="15" xfId="42" applyNumberFormat="1" applyFont="1" applyBorder="1" applyAlignment="1" applyProtection="1">
      <alignment/>
      <protection/>
    </xf>
    <xf numFmtId="173" fontId="22" fillId="0" borderId="11" xfId="42" applyNumberFormat="1" applyFont="1" applyBorder="1" applyAlignment="1" applyProtection="1">
      <alignment/>
      <protection/>
    </xf>
    <xf numFmtId="171" fontId="22" fillId="0" borderId="11" xfId="42" applyNumberFormat="1" applyFont="1" applyBorder="1" applyAlignment="1" applyProtection="1">
      <alignment/>
      <protection/>
    </xf>
    <xf numFmtId="173" fontId="22" fillId="0" borderId="16" xfId="42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2" fillId="0" borderId="38" xfId="0" applyNumberFormat="1" applyFont="1" applyBorder="1" applyAlignment="1" applyProtection="1">
      <alignment horizontal="center"/>
      <protection/>
    </xf>
    <xf numFmtId="173" fontId="21" fillId="0" borderId="39" xfId="0" applyNumberFormat="1" applyFont="1" applyBorder="1" applyAlignment="1" applyProtection="1">
      <alignment/>
      <protection/>
    </xf>
    <xf numFmtId="173" fontId="21" fillId="0" borderId="37" xfId="0" applyNumberFormat="1" applyFont="1" applyBorder="1" applyAlignment="1" applyProtection="1">
      <alignment/>
      <protection/>
    </xf>
    <xf numFmtId="173" fontId="21" fillId="0" borderId="38" xfId="0" applyNumberFormat="1" applyFont="1" applyBorder="1" applyAlignment="1" applyProtection="1">
      <alignment/>
      <protection/>
    </xf>
    <xf numFmtId="171" fontId="21" fillId="0" borderId="38" xfId="0" applyNumberFormat="1" applyFont="1" applyBorder="1" applyAlignment="1" applyProtection="1">
      <alignment/>
      <protection/>
    </xf>
    <xf numFmtId="173" fontId="21" fillId="0" borderId="40" xfId="0" applyNumberFormat="1" applyFont="1" applyBorder="1" applyAlignment="1" applyProtection="1">
      <alignment/>
      <protection/>
    </xf>
    <xf numFmtId="0" fontId="22" fillId="0" borderId="41" xfId="0" applyNumberFormat="1" applyFont="1" applyBorder="1" applyAlignment="1" applyProtection="1">
      <alignment horizontal="left" indent="1"/>
      <protection/>
    </xf>
    <xf numFmtId="0" fontId="23" fillId="0" borderId="41" xfId="0" applyNumberFormat="1" applyFont="1" applyFill="1" applyBorder="1" applyAlignment="1" applyProtection="1">
      <alignment horizontal="left" indent="1"/>
      <protection/>
    </xf>
    <xf numFmtId="0" fontId="24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Border="1" applyAlignment="1" applyProtection="1">
      <alignment horizontal="left" indent="2"/>
      <protection/>
    </xf>
    <xf numFmtId="0" fontId="22" fillId="0" borderId="28" xfId="0" applyNumberFormat="1" applyFont="1" applyBorder="1" applyAlignment="1" applyProtection="1">
      <alignment horizontal="left" indent="2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1" fillId="0" borderId="42" xfId="0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center"/>
      <protection/>
    </xf>
    <xf numFmtId="173" fontId="21" fillId="0" borderId="43" xfId="0" applyNumberFormat="1" applyFont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Border="1" applyAlignment="1" applyProtection="1">
      <alignment horizontal="center"/>
      <protection/>
    </xf>
    <xf numFmtId="173" fontId="24" fillId="0" borderId="14" xfId="59" applyNumberFormat="1" applyFont="1" applyFill="1" applyBorder="1" applyAlignment="1" applyProtection="1">
      <alignment horizontal="center"/>
      <protection/>
    </xf>
    <xf numFmtId="173" fontId="24" fillId="0" borderId="15" xfId="59" applyNumberFormat="1" applyFont="1" applyFill="1" applyBorder="1" applyAlignment="1" applyProtection="1">
      <alignment horizontal="center"/>
      <protection/>
    </xf>
    <xf numFmtId="173" fontId="24" fillId="0" borderId="11" xfId="59" applyNumberFormat="1" applyFont="1" applyFill="1" applyBorder="1" applyAlignment="1" applyProtection="1">
      <alignment horizontal="center"/>
      <protection/>
    </xf>
    <xf numFmtId="173" fontId="24" fillId="0" borderId="16" xfId="59" applyNumberFormat="1" applyFont="1" applyFill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159759125</v>
      </c>
      <c r="F5" s="46">
        <f t="shared" si="0"/>
        <v>159759125</v>
      </c>
      <c r="G5" s="46">
        <f t="shared" si="0"/>
        <v>4480257</v>
      </c>
      <c r="H5" s="46">
        <f t="shared" si="0"/>
        <v>9564337</v>
      </c>
      <c r="I5" s="46">
        <f t="shared" si="0"/>
        <v>20816713</v>
      </c>
      <c r="J5" s="46">
        <f t="shared" si="0"/>
        <v>34861307</v>
      </c>
      <c r="K5" s="46">
        <f t="shared" si="0"/>
        <v>18059687</v>
      </c>
      <c r="L5" s="46">
        <f t="shared" si="0"/>
        <v>13630750</v>
      </c>
      <c r="M5" s="46">
        <f t="shared" si="0"/>
        <v>30039882</v>
      </c>
      <c r="N5" s="46">
        <f t="shared" si="0"/>
        <v>61730319</v>
      </c>
      <c r="O5" s="46">
        <f t="shared" si="0"/>
        <v>10770720</v>
      </c>
      <c r="P5" s="46">
        <f t="shared" si="0"/>
        <v>3551868</v>
      </c>
      <c r="Q5" s="46">
        <f t="shared" si="0"/>
        <v>11668867</v>
      </c>
      <c r="R5" s="46">
        <f t="shared" si="0"/>
        <v>25991455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122583081</v>
      </c>
      <c r="X5" s="46">
        <f t="shared" si="0"/>
        <v>119819344</v>
      </c>
      <c r="Y5" s="46">
        <f t="shared" si="0"/>
        <v>2763737</v>
      </c>
      <c r="Z5" s="47">
        <f>+IF(X5&lt;&gt;0,+(Y5/X5)*100,0)</f>
        <v>2.3065866559910395</v>
      </c>
      <c r="AA5" s="48">
        <f>SUM(AA11:AA18)</f>
        <v>159759125</v>
      </c>
    </row>
    <row r="6" spans="1:27" ht="12.75">
      <c r="A6" s="49" t="s">
        <v>32</v>
      </c>
      <c r="B6" s="50"/>
      <c r="C6" s="9"/>
      <c r="D6" s="10"/>
      <c r="E6" s="11">
        <v>24124666</v>
      </c>
      <c r="F6" s="11">
        <v>24124666</v>
      </c>
      <c r="G6" s="11">
        <v>535344</v>
      </c>
      <c r="H6" s="11">
        <v>4621269</v>
      </c>
      <c r="I6" s="11">
        <v>1507725</v>
      </c>
      <c r="J6" s="11">
        <v>6664338</v>
      </c>
      <c r="K6" s="11">
        <v>4120171</v>
      </c>
      <c r="L6" s="11">
        <v>1175211</v>
      </c>
      <c r="M6" s="11">
        <v>3157944</v>
      </c>
      <c r="N6" s="11">
        <v>8453326</v>
      </c>
      <c r="O6" s="11"/>
      <c r="P6" s="11"/>
      <c r="Q6" s="11">
        <v>875862</v>
      </c>
      <c r="R6" s="11">
        <v>875862</v>
      </c>
      <c r="S6" s="11"/>
      <c r="T6" s="11"/>
      <c r="U6" s="11"/>
      <c r="V6" s="11"/>
      <c r="W6" s="11">
        <v>15993526</v>
      </c>
      <c r="X6" s="11">
        <v>18093500</v>
      </c>
      <c r="Y6" s="11">
        <v>-2099974</v>
      </c>
      <c r="Z6" s="2">
        <v>-11.61</v>
      </c>
      <c r="AA6" s="15">
        <v>24124666</v>
      </c>
    </row>
    <row r="7" spans="1:27" ht="12.75">
      <c r="A7" s="49" t="s">
        <v>33</v>
      </c>
      <c r="B7" s="50"/>
      <c r="C7" s="9"/>
      <c r="D7" s="10"/>
      <c r="E7" s="11">
        <v>11632000</v>
      </c>
      <c r="F7" s="11">
        <v>11632000</v>
      </c>
      <c r="G7" s="11"/>
      <c r="H7" s="11"/>
      <c r="I7" s="11"/>
      <c r="J7" s="11"/>
      <c r="K7" s="11"/>
      <c r="L7" s="11"/>
      <c r="M7" s="11">
        <v>684219</v>
      </c>
      <c r="N7" s="11">
        <v>684219</v>
      </c>
      <c r="O7" s="11"/>
      <c r="P7" s="11"/>
      <c r="Q7" s="11"/>
      <c r="R7" s="11"/>
      <c r="S7" s="11"/>
      <c r="T7" s="11"/>
      <c r="U7" s="11"/>
      <c r="V7" s="11"/>
      <c r="W7" s="11">
        <v>684219</v>
      </c>
      <c r="X7" s="11">
        <v>8724000</v>
      </c>
      <c r="Y7" s="11">
        <v>-8039781</v>
      </c>
      <c r="Z7" s="2">
        <v>-92.16</v>
      </c>
      <c r="AA7" s="15">
        <v>11632000</v>
      </c>
    </row>
    <row r="8" spans="1:27" ht="12.75">
      <c r="A8" s="49" t="s">
        <v>34</v>
      </c>
      <c r="B8" s="50"/>
      <c r="C8" s="9"/>
      <c r="D8" s="10"/>
      <c r="E8" s="11">
        <v>60372600</v>
      </c>
      <c r="F8" s="11">
        <v>60372600</v>
      </c>
      <c r="G8" s="11">
        <v>2958440</v>
      </c>
      <c r="H8" s="11">
        <v>4484276</v>
      </c>
      <c r="I8" s="11">
        <v>2628137</v>
      </c>
      <c r="J8" s="11">
        <v>10070853</v>
      </c>
      <c r="K8" s="11">
        <v>5743221</v>
      </c>
      <c r="L8" s="11">
        <v>10699740</v>
      </c>
      <c r="M8" s="11">
        <v>4348679</v>
      </c>
      <c r="N8" s="11">
        <v>20791640</v>
      </c>
      <c r="O8" s="11"/>
      <c r="P8" s="11"/>
      <c r="Q8" s="11">
        <v>8861111</v>
      </c>
      <c r="R8" s="11">
        <v>8861111</v>
      </c>
      <c r="S8" s="11"/>
      <c r="T8" s="11"/>
      <c r="U8" s="11"/>
      <c r="V8" s="11"/>
      <c r="W8" s="11">
        <v>39723604</v>
      </c>
      <c r="X8" s="11">
        <v>45279450</v>
      </c>
      <c r="Y8" s="11">
        <v>-5555846</v>
      </c>
      <c r="Z8" s="2">
        <v>-12.27</v>
      </c>
      <c r="AA8" s="15">
        <v>60372600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>
        <v>458792</v>
      </c>
      <c r="I9" s="11"/>
      <c r="J9" s="11">
        <v>458792</v>
      </c>
      <c r="K9" s="11">
        <v>1095081</v>
      </c>
      <c r="L9" s="11">
        <v>979543</v>
      </c>
      <c r="M9" s="11">
        <v>9180804</v>
      </c>
      <c r="N9" s="11">
        <v>11255428</v>
      </c>
      <c r="O9" s="11">
        <v>5098896</v>
      </c>
      <c r="P9" s="11">
        <v>2758055</v>
      </c>
      <c r="Q9" s="11">
        <v>1931894</v>
      </c>
      <c r="R9" s="11">
        <v>9788845</v>
      </c>
      <c r="S9" s="11"/>
      <c r="T9" s="11"/>
      <c r="U9" s="11"/>
      <c r="V9" s="11"/>
      <c r="W9" s="11">
        <v>21503065</v>
      </c>
      <c r="X9" s="11"/>
      <c r="Y9" s="11">
        <v>21503065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96129266</v>
      </c>
      <c r="F11" s="54">
        <f t="shared" si="1"/>
        <v>96129266</v>
      </c>
      <c r="G11" s="54">
        <f t="shared" si="1"/>
        <v>3493784</v>
      </c>
      <c r="H11" s="54">
        <f t="shared" si="1"/>
        <v>9564337</v>
      </c>
      <c r="I11" s="54">
        <f t="shared" si="1"/>
        <v>4135862</v>
      </c>
      <c r="J11" s="54">
        <f t="shared" si="1"/>
        <v>17193983</v>
      </c>
      <c r="K11" s="54">
        <f t="shared" si="1"/>
        <v>10958473</v>
      </c>
      <c r="L11" s="54">
        <f t="shared" si="1"/>
        <v>12854494</v>
      </c>
      <c r="M11" s="54">
        <f t="shared" si="1"/>
        <v>17371646</v>
      </c>
      <c r="N11" s="54">
        <f t="shared" si="1"/>
        <v>41184613</v>
      </c>
      <c r="O11" s="54">
        <f t="shared" si="1"/>
        <v>5098896</v>
      </c>
      <c r="P11" s="54">
        <f t="shared" si="1"/>
        <v>2758055</v>
      </c>
      <c r="Q11" s="54">
        <f t="shared" si="1"/>
        <v>11668867</v>
      </c>
      <c r="R11" s="54">
        <f t="shared" si="1"/>
        <v>19525818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77904414</v>
      </c>
      <c r="X11" s="54">
        <f t="shared" si="1"/>
        <v>72096950</v>
      </c>
      <c r="Y11" s="54">
        <f t="shared" si="1"/>
        <v>5807464</v>
      </c>
      <c r="Z11" s="55">
        <f>+IF(X11&lt;&gt;0,+(Y11/X11)*100,0)</f>
        <v>8.0550758388531</v>
      </c>
      <c r="AA11" s="56">
        <f>SUM(AA6:AA10)</f>
        <v>96129266</v>
      </c>
    </row>
    <row r="12" spans="1:27" ht="12.75">
      <c r="A12" s="57" t="s">
        <v>38</v>
      </c>
      <c r="B12" s="38"/>
      <c r="C12" s="9"/>
      <c r="D12" s="10"/>
      <c r="E12" s="11">
        <v>7361900</v>
      </c>
      <c r="F12" s="11">
        <v>7361900</v>
      </c>
      <c r="G12" s="11">
        <v>956873</v>
      </c>
      <c r="H12" s="11"/>
      <c r="I12" s="11">
        <v>4169188</v>
      </c>
      <c r="J12" s="11">
        <v>5126061</v>
      </c>
      <c r="K12" s="11">
        <v>698813</v>
      </c>
      <c r="L12" s="11">
        <v>776256</v>
      </c>
      <c r="M12" s="11">
        <v>3014130</v>
      </c>
      <c r="N12" s="11">
        <v>4489199</v>
      </c>
      <c r="O12" s="11">
        <v>1500061</v>
      </c>
      <c r="P12" s="11">
        <v>793813</v>
      </c>
      <c r="Q12" s="11"/>
      <c r="R12" s="11">
        <v>2293874</v>
      </c>
      <c r="S12" s="11"/>
      <c r="T12" s="11"/>
      <c r="U12" s="11"/>
      <c r="V12" s="11"/>
      <c r="W12" s="11">
        <v>11909134</v>
      </c>
      <c r="X12" s="11">
        <v>5521425</v>
      </c>
      <c r="Y12" s="11">
        <v>6387709</v>
      </c>
      <c r="Z12" s="2">
        <v>115.69</v>
      </c>
      <c r="AA12" s="15">
        <v>7361900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56267959</v>
      </c>
      <c r="F15" s="11">
        <v>56267959</v>
      </c>
      <c r="G15" s="11">
        <v>29600</v>
      </c>
      <c r="H15" s="11"/>
      <c r="I15" s="11">
        <v>12511663</v>
      </c>
      <c r="J15" s="11">
        <v>12541263</v>
      </c>
      <c r="K15" s="11">
        <v>6402401</v>
      </c>
      <c r="L15" s="11"/>
      <c r="M15" s="11">
        <v>9654106</v>
      </c>
      <c r="N15" s="11">
        <v>16056507</v>
      </c>
      <c r="O15" s="11">
        <v>4171763</v>
      </c>
      <c r="P15" s="11"/>
      <c r="Q15" s="11"/>
      <c r="R15" s="11">
        <v>4171763</v>
      </c>
      <c r="S15" s="11"/>
      <c r="T15" s="11"/>
      <c r="U15" s="11"/>
      <c r="V15" s="11"/>
      <c r="W15" s="11">
        <v>32769533</v>
      </c>
      <c r="X15" s="11">
        <v>42200969</v>
      </c>
      <c r="Y15" s="11">
        <v>-9431436</v>
      </c>
      <c r="Z15" s="2">
        <v>-22.35</v>
      </c>
      <c r="AA15" s="15">
        <v>56267959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24124666</v>
      </c>
      <c r="F36" s="11">
        <f t="shared" si="4"/>
        <v>24124666</v>
      </c>
      <c r="G36" s="11">
        <f t="shared" si="4"/>
        <v>535344</v>
      </c>
      <c r="H36" s="11">
        <f t="shared" si="4"/>
        <v>4621269</v>
      </c>
      <c r="I36" s="11">
        <f t="shared" si="4"/>
        <v>1507725</v>
      </c>
      <c r="J36" s="11">
        <f t="shared" si="4"/>
        <v>6664338</v>
      </c>
      <c r="K36" s="11">
        <f t="shared" si="4"/>
        <v>4120171</v>
      </c>
      <c r="L36" s="11">
        <f t="shared" si="4"/>
        <v>1175211</v>
      </c>
      <c r="M36" s="11">
        <f t="shared" si="4"/>
        <v>3157944</v>
      </c>
      <c r="N36" s="11">
        <f t="shared" si="4"/>
        <v>8453326</v>
      </c>
      <c r="O36" s="11">
        <f t="shared" si="4"/>
        <v>0</v>
      </c>
      <c r="P36" s="11">
        <f t="shared" si="4"/>
        <v>0</v>
      </c>
      <c r="Q36" s="11">
        <f t="shared" si="4"/>
        <v>875862</v>
      </c>
      <c r="R36" s="11">
        <f t="shared" si="4"/>
        <v>875862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15993526</v>
      </c>
      <c r="X36" s="11">
        <f t="shared" si="4"/>
        <v>18093500</v>
      </c>
      <c r="Y36" s="11">
        <f t="shared" si="4"/>
        <v>-2099974</v>
      </c>
      <c r="Z36" s="2">
        <f aca="true" t="shared" si="5" ref="Z36:Z49">+IF(X36&lt;&gt;0,+(Y36/X36)*100,0)</f>
        <v>-11.606234283029817</v>
      </c>
      <c r="AA36" s="15">
        <f>AA6+AA21</f>
        <v>24124666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11632000</v>
      </c>
      <c r="F37" s="11">
        <f t="shared" si="4"/>
        <v>11632000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684219</v>
      </c>
      <c r="N37" s="11">
        <f t="shared" si="4"/>
        <v>684219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684219</v>
      </c>
      <c r="X37" s="11">
        <f t="shared" si="4"/>
        <v>8724000</v>
      </c>
      <c r="Y37" s="11">
        <f t="shared" si="4"/>
        <v>-8039781</v>
      </c>
      <c r="Z37" s="2">
        <f t="shared" si="5"/>
        <v>-92.15704951856947</v>
      </c>
      <c r="AA37" s="15">
        <f>AA7+AA22</f>
        <v>11632000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60372600</v>
      </c>
      <c r="F38" s="11">
        <f t="shared" si="4"/>
        <v>60372600</v>
      </c>
      <c r="G38" s="11">
        <f t="shared" si="4"/>
        <v>2958440</v>
      </c>
      <c r="H38" s="11">
        <f t="shared" si="4"/>
        <v>4484276</v>
      </c>
      <c r="I38" s="11">
        <f t="shared" si="4"/>
        <v>2628137</v>
      </c>
      <c r="J38" s="11">
        <f t="shared" si="4"/>
        <v>10070853</v>
      </c>
      <c r="K38" s="11">
        <f t="shared" si="4"/>
        <v>5743221</v>
      </c>
      <c r="L38" s="11">
        <f t="shared" si="4"/>
        <v>10699740</v>
      </c>
      <c r="M38" s="11">
        <f t="shared" si="4"/>
        <v>4348679</v>
      </c>
      <c r="N38" s="11">
        <f t="shared" si="4"/>
        <v>20791640</v>
      </c>
      <c r="O38" s="11">
        <f t="shared" si="4"/>
        <v>0</v>
      </c>
      <c r="P38" s="11">
        <f t="shared" si="4"/>
        <v>0</v>
      </c>
      <c r="Q38" s="11">
        <f t="shared" si="4"/>
        <v>8861111</v>
      </c>
      <c r="R38" s="11">
        <f t="shared" si="4"/>
        <v>8861111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39723604</v>
      </c>
      <c r="X38" s="11">
        <f t="shared" si="4"/>
        <v>45279450</v>
      </c>
      <c r="Y38" s="11">
        <f t="shared" si="4"/>
        <v>-5555846</v>
      </c>
      <c r="Z38" s="2">
        <f t="shared" si="5"/>
        <v>-12.27012695604739</v>
      </c>
      <c r="AA38" s="15">
        <f>AA8+AA23</f>
        <v>60372600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458792</v>
      </c>
      <c r="I39" s="11">
        <f t="shared" si="4"/>
        <v>0</v>
      </c>
      <c r="J39" s="11">
        <f t="shared" si="4"/>
        <v>458792</v>
      </c>
      <c r="K39" s="11">
        <f t="shared" si="4"/>
        <v>1095081</v>
      </c>
      <c r="L39" s="11">
        <f t="shared" si="4"/>
        <v>979543</v>
      </c>
      <c r="M39" s="11">
        <f t="shared" si="4"/>
        <v>9180804</v>
      </c>
      <c r="N39" s="11">
        <f t="shared" si="4"/>
        <v>11255428</v>
      </c>
      <c r="O39" s="11">
        <f t="shared" si="4"/>
        <v>5098896</v>
      </c>
      <c r="P39" s="11">
        <f t="shared" si="4"/>
        <v>2758055</v>
      </c>
      <c r="Q39" s="11">
        <f t="shared" si="4"/>
        <v>1931894</v>
      </c>
      <c r="R39" s="11">
        <f t="shared" si="4"/>
        <v>9788845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21503065</v>
      </c>
      <c r="X39" s="11">
        <f t="shared" si="4"/>
        <v>0</v>
      </c>
      <c r="Y39" s="11">
        <f t="shared" si="4"/>
        <v>21503065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96129266</v>
      </c>
      <c r="F41" s="54">
        <f t="shared" si="6"/>
        <v>96129266</v>
      </c>
      <c r="G41" s="54">
        <f t="shared" si="6"/>
        <v>3493784</v>
      </c>
      <c r="H41" s="54">
        <f t="shared" si="6"/>
        <v>9564337</v>
      </c>
      <c r="I41" s="54">
        <f t="shared" si="6"/>
        <v>4135862</v>
      </c>
      <c r="J41" s="54">
        <f t="shared" si="6"/>
        <v>17193983</v>
      </c>
      <c r="K41" s="54">
        <f t="shared" si="6"/>
        <v>10958473</v>
      </c>
      <c r="L41" s="54">
        <f t="shared" si="6"/>
        <v>12854494</v>
      </c>
      <c r="M41" s="54">
        <f t="shared" si="6"/>
        <v>17371646</v>
      </c>
      <c r="N41" s="54">
        <f t="shared" si="6"/>
        <v>41184613</v>
      </c>
      <c r="O41" s="54">
        <f t="shared" si="6"/>
        <v>5098896</v>
      </c>
      <c r="P41" s="54">
        <f t="shared" si="6"/>
        <v>2758055</v>
      </c>
      <c r="Q41" s="54">
        <f t="shared" si="6"/>
        <v>11668867</v>
      </c>
      <c r="R41" s="54">
        <f t="shared" si="6"/>
        <v>19525818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77904414</v>
      </c>
      <c r="X41" s="54">
        <f t="shared" si="6"/>
        <v>72096950</v>
      </c>
      <c r="Y41" s="54">
        <f t="shared" si="6"/>
        <v>5807464</v>
      </c>
      <c r="Z41" s="55">
        <f t="shared" si="5"/>
        <v>8.0550758388531</v>
      </c>
      <c r="AA41" s="56">
        <f>SUM(AA36:AA40)</f>
        <v>96129266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7361900</v>
      </c>
      <c r="F42" s="70">
        <f t="shared" si="7"/>
        <v>7361900</v>
      </c>
      <c r="G42" s="70">
        <f t="shared" si="7"/>
        <v>956873</v>
      </c>
      <c r="H42" s="70">
        <f t="shared" si="7"/>
        <v>0</v>
      </c>
      <c r="I42" s="70">
        <f t="shared" si="7"/>
        <v>4169188</v>
      </c>
      <c r="J42" s="70">
        <f t="shared" si="7"/>
        <v>5126061</v>
      </c>
      <c r="K42" s="70">
        <f t="shared" si="7"/>
        <v>698813</v>
      </c>
      <c r="L42" s="70">
        <f t="shared" si="7"/>
        <v>776256</v>
      </c>
      <c r="M42" s="70">
        <f t="shared" si="7"/>
        <v>3014130</v>
      </c>
      <c r="N42" s="70">
        <f t="shared" si="7"/>
        <v>4489199</v>
      </c>
      <c r="O42" s="70">
        <f t="shared" si="7"/>
        <v>1500061</v>
      </c>
      <c r="P42" s="70">
        <f t="shared" si="7"/>
        <v>793813</v>
      </c>
      <c r="Q42" s="70">
        <f t="shared" si="7"/>
        <v>0</v>
      </c>
      <c r="R42" s="70">
        <f t="shared" si="7"/>
        <v>2293874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11909134</v>
      </c>
      <c r="X42" s="70">
        <f t="shared" si="7"/>
        <v>5521425</v>
      </c>
      <c r="Y42" s="70">
        <f t="shared" si="7"/>
        <v>6387709</v>
      </c>
      <c r="Z42" s="72">
        <f t="shared" si="5"/>
        <v>115.68950044598994</v>
      </c>
      <c r="AA42" s="71">
        <f aca="true" t="shared" si="8" ref="AA42:AA48">AA12+AA27</f>
        <v>7361900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56267959</v>
      </c>
      <c r="F45" s="70">
        <f t="shared" si="7"/>
        <v>56267959</v>
      </c>
      <c r="G45" s="70">
        <f t="shared" si="7"/>
        <v>29600</v>
      </c>
      <c r="H45" s="70">
        <f t="shared" si="7"/>
        <v>0</v>
      </c>
      <c r="I45" s="70">
        <f t="shared" si="7"/>
        <v>12511663</v>
      </c>
      <c r="J45" s="70">
        <f t="shared" si="7"/>
        <v>12541263</v>
      </c>
      <c r="K45" s="70">
        <f t="shared" si="7"/>
        <v>6402401</v>
      </c>
      <c r="L45" s="70">
        <f t="shared" si="7"/>
        <v>0</v>
      </c>
      <c r="M45" s="70">
        <f t="shared" si="7"/>
        <v>9654106</v>
      </c>
      <c r="N45" s="70">
        <f t="shared" si="7"/>
        <v>16056507</v>
      </c>
      <c r="O45" s="70">
        <f t="shared" si="7"/>
        <v>4171763</v>
      </c>
      <c r="P45" s="70">
        <f t="shared" si="7"/>
        <v>0</v>
      </c>
      <c r="Q45" s="70">
        <f t="shared" si="7"/>
        <v>0</v>
      </c>
      <c r="R45" s="70">
        <f t="shared" si="7"/>
        <v>4171763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32769533</v>
      </c>
      <c r="X45" s="70">
        <f t="shared" si="7"/>
        <v>42200969</v>
      </c>
      <c r="Y45" s="70">
        <f t="shared" si="7"/>
        <v>-9431436</v>
      </c>
      <c r="Z45" s="72">
        <f t="shared" si="5"/>
        <v>-22.34886123112481</v>
      </c>
      <c r="AA45" s="71">
        <f t="shared" si="8"/>
        <v>56267959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159759125</v>
      </c>
      <c r="F49" s="82">
        <f t="shared" si="9"/>
        <v>159759125</v>
      </c>
      <c r="G49" s="82">
        <f t="shared" si="9"/>
        <v>4480257</v>
      </c>
      <c r="H49" s="82">
        <f t="shared" si="9"/>
        <v>9564337</v>
      </c>
      <c r="I49" s="82">
        <f t="shared" si="9"/>
        <v>20816713</v>
      </c>
      <c r="J49" s="82">
        <f t="shared" si="9"/>
        <v>34861307</v>
      </c>
      <c r="K49" s="82">
        <f t="shared" si="9"/>
        <v>18059687</v>
      </c>
      <c r="L49" s="82">
        <f t="shared" si="9"/>
        <v>13630750</v>
      </c>
      <c r="M49" s="82">
        <f t="shared" si="9"/>
        <v>30039882</v>
      </c>
      <c r="N49" s="82">
        <f t="shared" si="9"/>
        <v>61730319</v>
      </c>
      <c r="O49" s="82">
        <f t="shared" si="9"/>
        <v>10770720</v>
      </c>
      <c r="P49" s="82">
        <f t="shared" si="9"/>
        <v>3551868</v>
      </c>
      <c r="Q49" s="82">
        <f t="shared" si="9"/>
        <v>11668867</v>
      </c>
      <c r="R49" s="82">
        <f t="shared" si="9"/>
        <v>25991455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122583081</v>
      </c>
      <c r="X49" s="82">
        <f t="shared" si="9"/>
        <v>119819344</v>
      </c>
      <c r="Y49" s="82">
        <f t="shared" si="9"/>
        <v>2763737</v>
      </c>
      <c r="Z49" s="83">
        <f t="shared" si="5"/>
        <v>2.3065866559910395</v>
      </c>
      <c r="AA49" s="84">
        <f>SUM(AA41:AA48)</f>
        <v>159759125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19680625</v>
      </c>
      <c r="F51" s="70">
        <f t="shared" si="10"/>
        <v>19680625</v>
      </c>
      <c r="G51" s="70">
        <f t="shared" si="10"/>
        <v>1621626</v>
      </c>
      <c r="H51" s="70">
        <f t="shared" si="10"/>
        <v>350955</v>
      </c>
      <c r="I51" s="70">
        <f t="shared" si="10"/>
        <v>2007650</v>
      </c>
      <c r="J51" s="70">
        <f t="shared" si="10"/>
        <v>3980231</v>
      </c>
      <c r="K51" s="70">
        <f t="shared" si="10"/>
        <v>1440928</v>
      </c>
      <c r="L51" s="70">
        <f t="shared" si="10"/>
        <v>1744168</v>
      </c>
      <c r="M51" s="70">
        <f t="shared" si="10"/>
        <v>2457341</v>
      </c>
      <c r="N51" s="70">
        <f t="shared" si="10"/>
        <v>5642437</v>
      </c>
      <c r="O51" s="70">
        <f t="shared" si="10"/>
        <v>2328642</v>
      </c>
      <c r="P51" s="70">
        <f t="shared" si="10"/>
        <v>2638326</v>
      </c>
      <c r="Q51" s="70">
        <f t="shared" si="10"/>
        <v>4073804</v>
      </c>
      <c r="R51" s="70">
        <f t="shared" si="10"/>
        <v>9040772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18663440</v>
      </c>
      <c r="X51" s="70">
        <f t="shared" si="10"/>
        <v>14760469</v>
      </c>
      <c r="Y51" s="70">
        <f t="shared" si="10"/>
        <v>3902971</v>
      </c>
      <c r="Z51" s="72">
        <f>+IF(X51&lt;&gt;0,+(Y51/X51)*100,0)</f>
        <v>26.442052755911753</v>
      </c>
      <c r="AA51" s="71">
        <f>SUM(AA57:AA61)</f>
        <v>19680625</v>
      </c>
    </row>
    <row r="52" spans="1:27" ht="12.75">
      <c r="A52" s="87" t="s">
        <v>32</v>
      </c>
      <c r="B52" s="50"/>
      <c r="C52" s="9"/>
      <c r="D52" s="10"/>
      <c r="E52" s="11">
        <v>852800</v>
      </c>
      <c r="F52" s="11">
        <v>852800</v>
      </c>
      <c r="G52" s="11">
        <v>126000</v>
      </c>
      <c r="H52" s="11">
        <v>110526</v>
      </c>
      <c r="I52" s="11">
        <v>200118</v>
      </c>
      <c r="J52" s="11">
        <v>436644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436644</v>
      </c>
      <c r="X52" s="11">
        <v>639600</v>
      </c>
      <c r="Y52" s="11">
        <v>-202956</v>
      </c>
      <c r="Z52" s="2">
        <v>-31.73</v>
      </c>
      <c r="AA52" s="15">
        <v>852800</v>
      </c>
    </row>
    <row r="53" spans="1:27" ht="12.75">
      <c r="A53" s="87" t="s">
        <v>33</v>
      </c>
      <c r="B53" s="50"/>
      <c r="C53" s="9"/>
      <c r="D53" s="10"/>
      <c r="E53" s="11">
        <v>2994800</v>
      </c>
      <c r="F53" s="11">
        <v>2994800</v>
      </c>
      <c r="G53" s="11">
        <v>431072</v>
      </c>
      <c r="H53" s="11"/>
      <c r="I53" s="11">
        <v>1278351</v>
      </c>
      <c r="J53" s="11">
        <v>1709423</v>
      </c>
      <c r="K53" s="11"/>
      <c r="L53" s="11"/>
      <c r="M53" s="11">
        <v>714838</v>
      </c>
      <c r="N53" s="11">
        <v>714838</v>
      </c>
      <c r="O53" s="11"/>
      <c r="P53" s="11">
        <v>451034</v>
      </c>
      <c r="Q53" s="11">
        <v>654723</v>
      </c>
      <c r="R53" s="11">
        <v>1105757</v>
      </c>
      <c r="S53" s="11"/>
      <c r="T53" s="11"/>
      <c r="U53" s="11"/>
      <c r="V53" s="11"/>
      <c r="W53" s="11">
        <v>3530018</v>
      </c>
      <c r="X53" s="11">
        <v>2246100</v>
      </c>
      <c r="Y53" s="11">
        <v>1283918</v>
      </c>
      <c r="Z53" s="2">
        <v>57.16</v>
      </c>
      <c r="AA53" s="15">
        <v>2994800</v>
      </c>
    </row>
    <row r="54" spans="1:27" ht="12.75">
      <c r="A54" s="87" t="s">
        <v>34</v>
      </c>
      <c r="B54" s="50"/>
      <c r="C54" s="9"/>
      <c r="D54" s="10"/>
      <c r="E54" s="11">
        <v>8528000</v>
      </c>
      <c r="F54" s="11">
        <v>8528000</v>
      </c>
      <c r="G54" s="11"/>
      <c r="H54" s="11">
        <v>240429</v>
      </c>
      <c r="I54" s="11">
        <v>440360</v>
      </c>
      <c r="J54" s="11">
        <v>680789</v>
      </c>
      <c r="K54" s="11"/>
      <c r="L54" s="11">
        <v>867350</v>
      </c>
      <c r="M54" s="11">
        <v>1168031</v>
      </c>
      <c r="N54" s="11">
        <v>2035381</v>
      </c>
      <c r="O54" s="11">
        <v>357108</v>
      </c>
      <c r="P54" s="11">
        <v>325630</v>
      </c>
      <c r="Q54" s="11">
        <v>863704</v>
      </c>
      <c r="R54" s="11">
        <v>1546442</v>
      </c>
      <c r="S54" s="11"/>
      <c r="T54" s="11"/>
      <c r="U54" s="11"/>
      <c r="V54" s="11"/>
      <c r="W54" s="11">
        <v>4262612</v>
      </c>
      <c r="X54" s="11">
        <v>6396000</v>
      </c>
      <c r="Y54" s="11">
        <v>-2133388</v>
      </c>
      <c r="Z54" s="2">
        <v>-33.36</v>
      </c>
      <c r="AA54" s="15">
        <v>8528000</v>
      </c>
    </row>
    <row r="55" spans="1:27" ht="12.75">
      <c r="A55" s="87" t="s">
        <v>35</v>
      </c>
      <c r="B55" s="50"/>
      <c r="C55" s="9"/>
      <c r="D55" s="10"/>
      <c r="E55" s="11">
        <v>3731000</v>
      </c>
      <c r="F55" s="11">
        <v>3731000</v>
      </c>
      <c r="G55" s="11">
        <v>159720</v>
      </c>
      <c r="H55" s="11"/>
      <c r="I55" s="11"/>
      <c r="J55" s="11">
        <v>159720</v>
      </c>
      <c r="K55" s="11">
        <v>1352186</v>
      </c>
      <c r="L55" s="11">
        <v>651370</v>
      </c>
      <c r="M55" s="11">
        <v>463918</v>
      </c>
      <c r="N55" s="11">
        <v>2467474</v>
      </c>
      <c r="O55" s="11">
        <v>1322630</v>
      </c>
      <c r="P55" s="11">
        <v>1722505</v>
      </c>
      <c r="Q55" s="11">
        <v>1964237</v>
      </c>
      <c r="R55" s="11">
        <v>5009372</v>
      </c>
      <c r="S55" s="11"/>
      <c r="T55" s="11"/>
      <c r="U55" s="11"/>
      <c r="V55" s="11"/>
      <c r="W55" s="11">
        <v>7636566</v>
      </c>
      <c r="X55" s="11">
        <v>2798250</v>
      </c>
      <c r="Y55" s="11">
        <v>4838316</v>
      </c>
      <c r="Z55" s="2">
        <v>172.91</v>
      </c>
      <c r="AA55" s="15">
        <v>3731000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16106600</v>
      </c>
      <c r="F57" s="54">
        <f t="shared" si="11"/>
        <v>16106600</v>
      </c>
      <c r="G57" s="54">
        <f t="shared" si="11"/>
        <v>716792</v>
      </c>
      <c r="H57" s="54">
        <f t="shared" si="11"/>
        <v>350955</v>
      </c>
      <c r="I57" s="54">
        <f t="shared" si="11"/>
        <v>1918829</v>
      </c>
      <c r="J57" s="54">
        <f t="shared" si="11"/>
        <v>2986576</v>
      </c>
      <c r="K57" s="54">
        <f t="shared" si="11"/>
        <v>1352186</v>
      </c>
      <c r="L57" s="54">
        <f t="shared" si="11"/>
        <v>1518720</v>
      </c>
      <c r="M57" s="54">
        <f t="shared" si="11"/>
        <v>2346787</v>
      </c>
      <c r="N57" s="54">
        <f t="shared" si="11"/>
        <v>5217693</v>
      </c>
      <c r="O57" s="54">
        <f t="shared" si="11"/>
        <v>1679738</v>
      </c>
      <c r="P57" s="54">
        <f t="shared" si="11"/>
        <v>2499169</v>
      </c>
      <c r="Q57" s="54">
        <f t="shared" si="11"/>
        <v>3482664</v>
      </c>
      <c r="R57" s="54">
        <f t="shared" si="11"/>
        <v>7661571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15865840</v>
      </c>
      <c r="X57" s="54">
        <f t="shared" si="11"/>
        <v>12079950</v>
      </c>
      <c r="Y57" s="54">
        <f t="shared" si="11"/>
        <v>3785890</v>
      </c>
      <c r="Z57" s="55">
        <f>+IF(X57&lt;&gt;0,+(Y57/X57)*100,0)</f>
        <v>31.34027872631923</v>
      </c>
      <c r="AA57" s="56">
        <f>SUM(AA52:AA56)</f>
        <v>16106600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450500</v>
      </c>
      <c r="P58" s="11"/>
      <c r="Q58" s="11"/>
      <c r="R58" s="11">
        <v>450500</v>
      </c>
      <c r="S58" s="11"/>
      <c r="T58" s="11"/>
      <c r="U58" s="11"/>
      <c r="V58" s="11"/>
      <c r="W58" s="11">
        <v>450500</v>
      </c>
      <c r="X58" s="11"/>
      <c r="Y58" s="11">
        <v>450500</v>
      </c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3574025</v>
      </c>
      <c r="F61" s="11">
        <v>3574025</v>
      </c>
      <c r="G61" s="11">
        <v>904834</v>
      </c>
      <c r="H61" s="11"/>
      <c r="I61" s="11">
        <v>88821</v>
      </c>
      <c r="J61" s="11">
        <v>993655</v>
      </c>
      <c r="K61" s="11">
        <v>88742</v>
      </c>
      <c r="L61" s="11">
        <v>225448</v>
      </c>
      <c r="M61" s="11">
        <v>110554</v>
      </c>
      <c r="N61" s="11">
        <v>424744</v>
      </c>
      <c r="O61" s="11">
        <v>198404</v>
      </c>
      <c r="P61" s="11">
        <v>139157</v>
      </c>
      <c r="Q61" s="11">
        <v>591140</v>
      </c>
      <c r="R61" s="11">
        <v>928701</v>
      </c>
      <c r="S61" s="11"/>
      <c r="T61" s="11"/>
      <c r="U61" s="11"/>
      <c r="V61" s="11"/>
      <c r="W61" s="11">
        <v>2347100</v>
      </c>
      <c r="X61" s="11">
        <v>2680519</v>
      </c>
      <c r="Y61" s="11">
        <v>-333419</v>
      </c>
      <c r="Z61" s="2">
        <v>-12.44</v>
      </c>
      <c r="AA61" s="15">
        <v>3574025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>
        <v>15253800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11440350</v>
      </c>
      <c r="Y67" s="11">
        <v>-11440350</v>
      </c>
      <c r="Z67" s="2">
        <v>-100</v>
      </c>
      <c r="AA67" s="15"/>
    </row>
    <row r="68" spans="1:27" ht="12.75">
      <c r="A68" s="89" t="s">
        <v>56</v>
      </c>
      <c r="B68" s="96"/>
      <c r="C68" s="9">
        <v>21583403</v>
      </c>
      <c r="D68" s="10"/>
      <c r="E68" s="11">
        <v>93772173</v>
      </c>
      <c r="F68" s="11">
        <v>4426825</v>
      </c>
      <c r="G68" s="11">
        <v>1621625</v>
      </c>
      <c r="H68" s="11">
        <v>333925</v>
      </c>
      <c r="I68" s="11">
        <v>2007650</v>
      </c>
      <c r="J68" s="11">
        <v>3963200</v>
      </c>
      <c r="K68" s="11">
        <v>1448328</v>
      </c>
      <c r="L68" s="11">
        <v>1745552</v>
      </c>
      <c r="M68" s="11">
        <v>2457341</v>
      </c>
      <c r="N68" s="11">
        <v>5651221</v>
      </c>
      <c r="O68" s="11">
        <v>2330446</v>
      </c>
      <c r="P68" s="11">
        <v>2638327</v>
      </c>
      <c r="Q68" s="11">
        <v>4073804</v>
      </c>
      <c r="R68" s="11">
        <v>9042577</v>
      </c>
      <c r="S68" s="11"/>
      <c r="T68" s="11"/>
      <c r="U68" s="11"/>
      <c r="V68" s="11"/>
      <c r="W68" s="11">
        <v>18656998</v>
      </c>
      <c r="X68" s="11">
        <v>3320119</v>
      </c>
      <c r="Y68" s="11">
        <v>15336879</v>
      </c>
      <c r="Z68" s="2">
        <v>461.94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21583403</v>
      </c>
      <c r="D69" s="81">
        <f t="shared" si="12"/>
        <v>0</v>
      </c>
      <c r="E69" s="82">
        <f t="shared" si="12"/>
        <v>93772173</v>
      </c>
      <c r="F69" s="82">
        <f t="shared" si="12"/>
        <v>19680625</v>
      </c>
      <c r="G69" s="82">
        <f t="shared" si="12"/>
        <v>1621625</v>
      </c>
      <c r="H69" s="82">
        <f t="shared" si="12"/>
        <v>333925</v>
      </c>
      <c r="I69" s="82">
        <f t="shared" si="12"/>
        <v>2007650</v>
      </c>
      <c r="J69" s="82">
        <f t="shared" si="12"/>
        <v>3963200</v>
      </c>
      <c r="K69" s="82">
        <f t="shared" si="12"/>
        <v>1448328</v>
      </c>
      <c r="L69" s="82">
        <f t="shared" si="12"/>
        <v>1745552</v>
      </c>
      <c r="M69" s="82">
        <f t="shared" si="12"/>
        <v>2457341</v>
      </c>
      <c r="N69" s="82">
        <f t="shared" si="12"/>
        <v>5651221</v>
      </c>
      <c r="O69" s="82">
        <f t="shared" si="12"/>
        <v>2330446</v>
      </c>
      <c r="P69" s="82">
        <f t="shared" si="12"/>
        <v>2638327</v>
      </c>
      <c r="Q69" s="82">
        <f t="shared" si="12"/>
        <v>4073804</v>
      </c>
      <c r="R69" s="82">
        <f t="shared" si="12"/>
        <v>9042577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18656998</v>
      </c>
      <c r="X69" s="82">
        <f t="shared" si="12"/>
        <v>14760469</v>
      </c>
      <c r="Y69" s="82">
        <f t="shared" si="12"/>
        <v>3896529</v>
      </c>
      <c r="Z69" s="83">
        <f>+IF(X69&lt;&gt;0,+(Y69/X69)*100,0)</f>
        <v>26.398409156240227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34237443</v>
      </c>
      <c r="D5" s="45">
        <f t="shared" si="0"/>
        <v>0</v>
      </c>
      <c r="E5" s="46">
        <f t="shared" si="0"/>
        <v>39875000</v>
      </c>
      <c r="F5" s="46">
        <f t="shared" si="0"/>
        <v>39875000</v>
      </c>
      <c r="G5" s="46">
        <f t="shared" si="0"/>
        <v>11627393</v>
      </c>
      <c r="H5" s="46">
        <f t="shared" si="0"/>
        <v>1732037</v>
      </c>
      <c r="I5" s="46">
        <f t="shared" si="0"/>
        <v>8150732</v>
      </c>
      <c r="J5" s="46">
        <f t="shared" si="0"/>
        <v>21510162</v>
      </c>
      <c r="K5" s="46">
        <f t="shared" si="0"/>
        <v>1438650</v>
      </c>
      <c r="L5" s="46">
        <f t="shared" si="0"/>
        <v>665240</v>
      </c>
      <c r="M5" s="46">
        <f t="shared" si="0"/>
        <v>10860924</v>
      </c>
      <c r="N5" s="46">
        <f t="shared" si="0"/>
        <v>12964814</v>
      </c>
      <c r="O5" s="46">
        <f t="shared" si="0"/>
        <v>67000</v>
      </c>
      <c r="P5" s="46">
        <f t="shared" si="0"/>
        <v>0</v>
      </c>
      <c r="Q5" s="46">
        <f t="shared" si="0"/>
        <v>7530494</v>
      </c>
      <c r="R5" s="46">
        <f t="shared" si="0"/>
        <v>7597494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42072470</v>
      </c>
      <c r="X5" s="46">
        <f t="shared" si="0"/>
        <v>29906250</v>
      </c>
      <c r="Y5" s="46">
        <f t="shared" si="0"/>
        <v>12166220</v>
      </c>
      <c r="Z5" s="47">
        <f>+IF(X5&lt;&gt;0,+(Y5/X5)*100,0)</f>
        <v>40.681195402298854</v>
      </c>
      <c r="AA5" s="48">
        <f>SUM(AA11:AA18)</f>
        <v>39875000</v>
      </c>
    </row>
    <row r="6" spans="1:27" ht="12.75">
      <c r="A6" s="49" t="s">
        <v>32</v>
      </c>
      <c r="B6" s="50"/>
      <c r="C6" s="9">
        <v>34237443</v>
      </c>
      <c r="D6" s="10"/>
      <c r="E6" s="11">
        <v>34875000</v>
      </c>
      <c r="F6" s="11">
        <v>34875000</v>
      </c>
      <c r="G6" s="11">
        <v>10517902</v>
      </c>
      <c r="H6" s="11">
        <v>1681152</v>
      </c>
      <c r="I6" s="11">
        <v>6920431</v>
      </c>
      <c r="J6" s="11">
        <v>19119485</v>
      </c>
      <c r="K6" s="11">
        <v>1438650</v>
      </c>
      <c r="L6" s="11">
        <v>665240</v>
      </c>
      <c r="M6" s="11">
        <v>10860924</v>
      </c>
      <c r="N6" s="11">
        <v>12964814</v>
      </c>
      <c r="O6" s="11">
        <v>67000</v>
      </c>
      <c r="P6" s="11"/>
      <c r="Q6" s="11">
        <v>7279734</v>
      </c>
      <c r="R6" s="11">
        <v>7346734</v>
      </c>
      <c r="S6" s="11"/>
      <c r="T6" s="11"/>
      <c r="U6" s="11"/>
      <c r="V6" s="11"/>
      <c r="W6" s="11">
        <v>39431033</v>
      </c>
      <c r="X6" s="11">
        <v>26156250</v>
      </c>
      <c r="Y6" s="11">
        <v>13274783</v>
      </c>
      <c r="Z6" s="2">
        <v>50.75</v>
      </c>
      <c r="AA6" s="15">
        <v>34875000</v>
      </c>
    </row>
    <row r="7" spans="1:27" ht="12.75">
      <c r="A7" s="49" t="s">
        <v>33</v>
      </c>
      <c r="B7" s="50"/>
      <c r="C7" s="9"/>
      <c r="D7" s="10"/>
      <c r="E7" s="11">
        <v>5000000</v>
      </c>
      <c r="F7" s="11">
        <v>5000000</v>
      </c>
      <c r="G7" s="11">
        <v>1109491</v>
      </c>
      <c r="H7" s="11">
        <v>50885</v>
      </c>
      <c r="I7" s="11">
        <v>1230301</v>
      </c>
      <c r="J7" s="11">
        <v>2390677</v>
      </c>
      <c r="K7" s="11"/>
      <c r="L7" s="11"/>
      <c r="M7" s="11"/>
      <c r="N7" s="11"/>
      <c r="O7" s="11"/>
      <c r="P7" s="11"/>
      <c r="Q7" s="11">
        <v>250760</v>
      </c>
      <c r="R7" s="11">
        <v>250760</v>
      </c>
      <c r="S7" s="11"/>
      <c r="T7" s="11"/>
      <c r="U7" s="11"/>
      <c r="V7" s="11"/>
      <c r="W7" s="11">
        <v>2641437</v>
      </c>
      <c r="X7" s="11">
        <v>3750000</v>
      </c>
      <c r="Y7" s="11">
        <v>-1108563</v>
      </c>
      <c r="Z7" s="2">
        <v>-29.56</v>
      </c>
      <c r="AA7" s="15">
        <v>5000000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34237443</v>
      </c>
      <c r="D11" s="53">
        <f t="shared" si="1"/>
        <v>0</v>
      </c>
      <c r="E11" s="54">
        <f t="shared" si="1"/>
        <v>39875000</v>
      </c>
      <c r="F11" s="54">
        <f t="shared" si="1"/>
        <v>39875000</v>
      </c>
      <c r="G11" s="54">
        <f t="shared" si="1"/>
        <v>11627393</v>
      </c>
      <c r="H11" s="54">
        <f t="shared" si="1"/>
        <v>1732037</v>
      </c>
      <c r="I11" s="54">
        <f t="shared" si="1"/>
        <v>8150732</v>
      </c>
      <c r="J11" s="54">
        <f t="shared" si="1"/>
        <v>21510162</v>
      </c>
      <c r="K11" s="54">
        <f t="shared" si="1"/>
        <v>1438650</v>
      </c>
      <c r="L11" s="54">
        <f t="shared" si="1"/>
        <v>665240</v>
      </c>
      <c r="M11" s="54">
        <f t="shared" si="1"/>
        <v>10860924</v>
      </c>
      <c r="N11" s="54">
        <f t="shared" si="1"/>
        <v>12964814</v>
      </c>
      <c r="O11" s="54">
        <f t="shared" si="1"/>
        <v>67000</v>
      </c>
      <c r="P11" s="54">
        <f t="shared" si="1"/>
        <v>0</v>
      </c>
      <c r="Q11" s="54">
        <f t="shared" si="1"/>
        <v>7530494</v>
      </c>
      <c r="R11" s="54">
        <f t="shared" si="1"/>
        <v>7597494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42072470</v>
      </c>
      <c r="X11" s="54">
        <f t="shared" si="1"/>
        <v>29906250</v>
      </c>
      <c r="Y11" s="54">
        <f t="shared" si="1"/>
        <v>12166220</v>
      </c>
      <c r="Z11" s="55">
        <f>+IF(X11&lt;&gt;0,+(Y11/X11)*100,0)</f>
        <v>40.681195402298854</v>
      </c>
      <c r="AA11" s="56">
        <f>SUM(AA6:AA10)</f>
        <v>39875000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34237443</v>
      </c>
      <c r="D36" s="10">
        <f t="shared" si="4"/>
        <v>0</v>
      </c>
      <c r="E36" s="11">
        <f t="shared" si="4"/>
        <v>34875000</v>
      </c>
      <c r="F36" s="11">
        <f t="shared" si="4"/>
        <v>34875000</v>
      </c>
      <c r="G36" s="11">
        <f t="shared" si="4"/>
        <v>10517902</v>
      </c>
      <c r="H36" s="11">
        <f t="shared" si="4"/>
        <v>1681152</v>
      </c>
      <c r="I36" s="11">
        <f t="shared" si="4"/>
        <v>6920431</v>
      </c>
      <c r="J36" s="11">
        <f t="shared" si="4"/>
        <v>19119485</v>
      </c>
      <c r="K36" s="11">
        <f t="shared" si="4"/>
        <v>1438650</v>
      </c>
      <c r="L36" s="11">
        <f t="shared" si="4"/>
        <v>665240</v>
      </c>
      <c r="M36" s="11">
        <f t="shared" si="4"/>
        <v>10860924</v>
      </c>
      <c r="N36" s="11">
        <f t="shared" si="4"/>
        <v>12964814</v>
      </c>
      <c r="O36" s="11">
        <f t="shared" si="4"/>
        <v>67000</v>
      </c>
      <c r="P36" s="11">
        <f t="shared" si="4"/>
        <v>0</v>
      </c>
      <c r="Q36" s="11">
        <f t="shared" si="4"/>
        <v>7279734</v>
      </c>
      <c r="R36" s="11">
        <f t="shared" si="4"/>
        <v>7346734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39431033</v>
      </c>
      <c r="X36" s="11">
        <f t="shared" si="4"/>
        <v>26156250</v>
      </c>
      <c r="Y36" s="11">
        <f t="shared" si="4"/>
        <v>13274783</v>
      </c>
      <c r="Z36" s="2">
        <f aca="true" t="shared" si="5" ref="Z36:Z49">+IF(X36&lt;&gt;0,+(Y36/X36)*100,0)</f>
        <v>50.75185854241339</v>
      </c>
      <c r="AA36" s="15">
        <f>AA6+AA21</f>
        <v>34875000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1109491</v>
      </c>
      <c r="H37" s="11">
        <f t="shared" si="4"/>
        <v>50885</v>
      </c>
      <c r="I37" s="11">
        <f t="shared" si="4"/>
        <v>1230301</v>
      </c>
      <c r="J37" s="11">
        <f t="shared" si="4"/>
        <v>2390677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250760</v>
      </c>
      <c r="R37" s="11">
        <f t="shared" si="4"/>
        <v>250760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2641437</v>
      </c>
      <c r="X37" s="11">
        <f t="shared" si="4"/>
        <v>3750000</v>
      </c>
      <c r="Y37" s="11">
        <f t="shared" si="4"/>
        <v>-1108563</v>
      </c>
      <c r="Z37" s="2">
        <f t="shared" si="5"/>
        <v>-29.561680000000003</v>
      </c>
      <c r="AA37" s="15">
        <f>AA7+AA22</f>
        <v>5000000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34237443</v>
      </c>
      <c r="D41" s="53">
        <f t="shared" si="6"/>
        <v>0</v>
      </c>
      <c r="E41" s="54">
        <f t="shared" si="6"/>
        <v>39875000</v>
      </c>
      <c r="F41" s="54">
        <f t="shared" si="6"/>
        <v>39875000</v>
      </c>
      <c r="G41" s="54">
        <f t="shared" si="6"/>
        <v>11627393</v>
      </c>
      <c r="H41" s="54">
        <f t="shared" si="6"/>
        <v>1732037</v>
      </c>
      <c r="I41" s="54">
        <f t="shared" si="6"/>
        <v>8150732</v>
      </c>
      <c r="J41" s="54">
        <f t="shared" si="6"/>
        <v>21510162</v>
      </c>
      <c r="K41" s="54">
        <f t="shared" si="6"/>
        <v>1438650</v>
      </c>
      <c r="L41" s="54">
        <f t="shared" si="6"/>
        <v>665240</v>
      </c>
      <c r="M41" s="54">
        <f t="shared" si="6"/>
        <v>10860924</v>
      </c>
      <c r="N41" s="54">
        <f t="shared" si="6"/>
        <v>12964814</v>
      </c>
      <c r="O41" s="54">
        <f t="shared" si="6"/>
        <v>67000</v>
      </c>
      <c r="P41" s="54">
        <f t="shared" si="6"/>
        <v>0</v>
      </c>
      <c r="Q41" s="54">
        <f t="shared" si="6"/>
        <v>7530494</v>
      </c>
      <c r="R41" s="54">
        <f t="shared" si="6"/>
        <v>7597494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42072470</v>
      </c>
      <c r="X41" s="54">
        <f t="shared" si="6"/>
        <v>29906250</v>
      </c>
      <c r="Y41" s="54">
        <f t="shared" si="6"/>
        <v>12166220</v>
      </c>
      <c r="Z41" s="55">
        <f t="shared" si="5"/>
        <v>40.681195402298854</v>
      </c>
      <c r="AA41" s="56">
        <f>SUM(AA36:AA40)</f>
        <v>39875000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34237443</v>
      </c>
      <c r="D49" s="81">
        <f t="shared" si="9"/>
        <v>0</v>
      </c>
      <c r="E49" s="82">
        <f t="shared" si="9"/>
        <v>39875000</v>
      </c>
      <c r="F49" s="82">
        <f t="shared" si="9"/>
        <v>39875000</v>
      </c>
      <c r="G49" s="82">
        <f t="shared" si="9"/>
        <v>11627393</v>
      </c>
      <c r="H49" s="82">
        <f t="shared" si="9"/>
        <v>1732037</v>
      </c>
      <c r="I49" s="82">
        <f t="shared" si="9"/>
        <v>8150732</v>
      </c>
      <c r="J49" s="82">
        <f t="shared" si="9"/>
        <v>21510162</v>
      </c>
      <c r="K49" s="82">
        <f t="shared" si="9"/>
        <v>1438650</v>
      </c>
      <c r="L49" s="82">
        <f t="shared" si="9"/>
        <v>665240</v>
      </c>
      <c r="M49" s="82">
        <f t="shared" si="9"/>
        <v>10860924</v>
      </c>
      <c r="N49" s="82">
        <f t="shared" si="9"/>
        <v>12964814</v>
      </c>
      <c r="O49" s="82">
        <f t="shared" si="9"/>
        <v>67000</v>
      </c>
      <c r="P49" s="82">
        <f t="shared" si="9"/>
        <v>0</v>
      </c>
      <c r="Q49" s="82">
        <f t="shared" si="9"/>
        <v>7530494</v>
      </c>
      <c r="R49" s="82">
        <f t="shared" si="9"/>
        <v>7597494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42072470</v>
      </c>
      <c r="X49" s="82">
        <f t="shared" si="9"/>
        <v>29906250</v>
      </c>
      <c r="Y49" s="82">
        <f t="shared" si="9"/>
        <v>12166220</v>
      </c>
      <c r="Z49" s="83">
        <f t="shared" si="5"/>
        <v>40.681195402298854</v>
      </c>
      <c r="AA49" s="84">
        <f>SUM(AA41:AA48)</f>
        <v>39875000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18000000</v>
      </c>
      <c r="F51" s="70">
        <f t="shared" si="10"/>
        <v>18000000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13500000</v>
      </c>
      <c r="Y51" s="70">
        <f t="shared" si="10"/>
        <v>-13500000</v>
      </c>
      <c r="Z51" s="72">
        <f>+IF(X51&lt;&gt;0,+(Y51/X51)*100,0)</f>
        <v>-100</v>
      </c>
      <c r="AA51" s="71">
        <f>SUM(AA57:AA61)</f>
        <v>18000000</v>
      </c>
    </row>
    <row r="52" spans="1:27" ht="12.75">
      <c r="A52" s="87" t="s">
        <v>32</v>
      </c>
      <c r="B52" s="50"/>
      <c r="C52" s="9"/>
      <c r="D52" s="10"/>
      <c r="E52" s="11">
        <v>10000000</v>
      </c>
      <c r="F52" s="11">
        <v>10000000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7500000</v>
      </c>
      <c r="Y52" s="11">
        <v>-7500000</v>
      </c>
      <c r="Z52" s="2">
        <v>-100</v>
      </c>
      <c r="AA52" s="15">
        <v>10000000</v>
      </c>
    </row>
    <row r="53" spans="1:27" ht="12.75">
      <c r="A53" s="87" t="s">
        <v>33</v>
      </c>
      <c r="B53" s="50"/>
      <c r="C53" s="9"/>
      <c r="D53" s="10"/>
      <c r="E53" s="11">
        <v>3000000</v>
      </c>
      <c r="F53" s="11">
        <v>3000000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2250000</v>
      </c>
      <c r="Y53" s="11">
        <v>-2250000</v>
      </c>
      <c r="Z53" s="2">
        <v>-100</v>
      </c>
      <c r="AA53" s="15">
        <v>3000000</v>
      </c>
    </row>
    <row r="54" spans="1:27" ht="12.75">
      <c r="A54" s="87" t="s">
        <v>34</v>
      </c>
      <c r="B54" s="50"/>
      <c r="C54" s="9"/>
      <c r="D54" s="10"/>
      <c r="E54" s="11">
        <v>2000000</v>
      </c>
      <c r="F54" s="11">
        <v>2000000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1500000</v>
      </c>
      <c r="Y54" s="11">
        <v>-1500000</v>
      </c>
      <c r="Z54" s="2">
        <v>-100</v>
      </c>
      <c r="AA54" s="15">
        <v>2000000</v>
      </c>
    </row>
    <row r="55" spans="1:27" ht="12.75">
      <c r="A55" s="87" t="s">
        <v>35</v>
      </c>
      <c r="B55" s="50"/>
      <c r="C55" s="9"/>
      <c r="D55" s="10"/>
      <c r="E55" s="11">
        <v>1500000</v>
      </c>
      <c r="F55" s="11">
        <v>1500000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1125000</v>
      </c>
      <c r="Y55" s="11">
        <v>-1125000</v>
      </c>
      <c r="Z55" s="2">
        <v>-100</v>
      </c>
      <c r="AA55" s="15">
        <v>1500000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16500000</v>
      </c>
      <c r="F57" s="54">
        <f t="shared" si="11"/>
        <v>16500000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12375000</v>
      </c>
      <c r="Y57" s="54">
        <f t="shared" si="11"/>
        <v>-12375000</v>
      </c>
      <c r="Z57" s="55">
        <f>+IF(X57&lt;&gt;0,+(Y57/X57)*100,0)</f>
        <v>-100</v>
      </c>
      <c r="AA57" s="56">
        <f>SUM(AA52:AA56)</f>
        <v>16500000</v>
      </c>
    </row>
    <row r="58" spans="1:27" ht="12.75">
      <c r="A58" s="89" t="s">
        <v>38</v>
      </c>
      <c r="B58" s="38"/>
      <c r="C58" s="9"/>
      <c r="D58" s="10"/>
      <c r="E58" s="11">
        <v>1500000</v>
      </c>
      <c r="F58" s="11">
        <v>1500000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1125000</v>
      </c>
      <c r="Y58" s="11">
        <v>-1125000</v>
      </c>
      <c r="Z58" s="2">
        <v>-100</v>
      </c>
      <c r="AA58" s="15">
        <v>1500000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0</v>
      </c>
      <c r="Y69" s="82">
        <f t="shared" si="12"/>
        <v>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33532950</v>
      </c>
      <c r="F5" s="46">
        <f t="shared" si="0"/>
        <v>33532950</v>
      </c>
      <c r="G5" s="46">
        <f t="shared" si="0"/>
        <v>10021655</v>
      </c>
      <c r="H5" s="46">
        <f t="shared" si="0"/>
        <v>2132649</v>
      </c>
      <c r="I5" s="46">
        <f t="shared" si="0"/>
        <v>0</v>
      </c>
      <c r="J5" s="46">
        <f t="shared" si="0"/>
        <v>12154304</v>
      </c>
      <c r="K5" s="46">
        <f t="shared" si="0"/>
        <v>369361</v>
      </c>
      <c r="L5" s="46">
        <f t="shared" si="0"/>
        <v>0</v>
      </c>
      <c r="M5" s="46">
        <f t="shared" si="0"/>
        <v>14183751</v>
      </c>
      <c r="N5" s="46">
        <f t="shared" si="0"/>
        <v>14553112</v>
      </c>
      <c r="O5" s="46">
        <f t="shared" si="0"/>
        <v>0</v>
      </c>
      <c r="P5" s="46">
        <f t="shared" si="0"/>
        <v>759000</v>
      </c>
      <c r="Q5" s="46">
        <f t="shared" si="0"/>
        <v>2772771</v>
      </c>
      <c r="R5" s="46">
        <f t="shared" si="0"/>
        <v>3531771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30239187</v>
      </c>
      <c r="X5" s="46">
        <f t="shared" si="0"/>
        <v>25149713</v>
      </c>
      <c r="Y5" s="46">
        <f t="shared" si="0"/>
        <v>5089474</v>
      </c>
      <c r="Z5" s="47">
        <f>+IF(X5&lt;&gt;0,+(Y5/X5)*100,0)</f>
        <v>20.236708068994663</v>
      </c>
      <c r="AA5" s="48">
        <f>SUM(AA11:AA18)</f>
        <v>33532950</v>
      </c>
    </row>
    <row r="6" spans="1:27" ht="12.75">
      <c r="A6" s="49" t="s">
        <v>32</v>
      </c>
      <c r="B6" s="50"/>
      <c r="C6" s="9"/>
      <c r="D6" s="10"/>
      <c r="E6" s="11">
        <v>31914000</v>
      </c>
      <c r="F6" s="11">
        <v>31914000</v>
      </c>
      <c r="G6" s="11">
        <v>6995729</v>
      </c>
      <c r="H6" s="11">
        <v>2132649</v>
      </c>
      <c r="I6" s="11"/>
      <c r="J6" s="11">
        <v>9128378</v>
      </c>
      <c r="K6" s="11">
        <v>369361</v>
      </c>
      <c r="L6" s="11"/>
      <c r="M6" s="11">
        <v>14183751</v>
      </c>
      <c r="N6" s="11">
        <v>14553112</v>
      </c>
      <c r="O6" s="11"/>
      <c r="P6" s="11"/>
      <c r="Q6" s="11">
        <v>1891961</v>
      </c>
      <c r="R6" s="11">
        <v>1891961</v>
      </c>
      <c r="S6" s="11"/>
      <c r="T6" s="11"/>
      <c r="U6" s="11"/>
      <c r="V6" s="11"/>
      <c r="W6" s="11">
        <v>25573451</v>
      </c>
      <c r="X6" s="11">
        <v>23935500</v>
      </c>
      <c r="Y6" s="11">
        <v>1637951</v>
      </c>
      <c r="Z6" s="2">
        <v>6.84</v>
      </c>
      <c r="AA6" s="15">
        <v>31914000</v>
      </c>
    </row>
    <row r="7" spans="1:27" ht="12.75">
      <c r="A7" s="49" t="s">
        <v>33</v>
      </c>
      <c r="B7" s="50"/>
      <c r="C7" s="9"/>
      <c r="D7" s="10"/>
      <c r="E7" s="11"/>
      <c r="F7" s="11"/>
      <c r="G7" s="11">
        <v>3025926</v>
      </c>
      <c r="H7" s="11"/>
      <c r="I7" s="11"/>
      <c r="J7" s="11">
        <v>3025926</v>
      </c>
      <c r="K7" s="11"/>
      <c r="L7" s="11"/>
      <c r="M7" s="11"/>
      <c r="N7" s="11"/>
      <c r="O7" s="11"/>
      <c r="P7" s="11"/>
      <c r="Q7" s="11">
        <v>880810</v>
      </c>
      <c r="R7" s="11">
        <v>880810</v>
      </c>
      <c r="S7" s="11"/>
      <c r="T7" s="11"/>
      <c r="U7" s="11"/>
      <c r="V7" s="11"/>
      <c r="W7" s="11">
        <v>3906736</v>
      </c>
      <c r="X7" s="11"/>
      <c r="Y7" s="11">
        <v>3906736</v>
      </c>
      <c r="Z7" s="2"/>
      <c r="AA7" s="15"/>
    </row>
    <row r="8" spans="1:27" ht="12.75">
      <c r="A8" s="49" t="s">
        <v>34</v>
      </c>
      <c r="B8" s="50"/>
      <c r="C8" s="9"/>
      <c r="D8" s="10"/>
      <c r="E8" s="11">
        <v>120000</v>
      </c>
      <c r="F8" s="11">
        <v>120000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90000</v>
      </c>
      <c r="Y8" s="11">
        <v>-90000</v>
      </c>
      <c r="Z8" s="2">
        <v>-100</v>
      </c>
      <c r="AA8" s="15">
        <v>120000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32034000</v>
      </c>
      <c r="F11" s="54">
        <f t="shared" si="1"/>
        <v>32034000</v>
      </c>
      <c r="G11" s="54">
        <f t="shared" si="1"/>
        <v>10021655</v>
      </c>
      <c r="H11" s="54">
        <f t="shared" si="1"/>
        <v>2132649</v>
      </c>
      <c r="I11" s="54">
        <f t="shared" si="1"/>
        <v>0</v>
      </c>
      <c r="J11" s="54">
        <f t="shared" si="1"/>
        <v>12154304</v>
      </c>
      <c r="K11" s="54">
        <f t="shared" si="1"/>
        <v>369361</v>
      </c>
      <c r="L11" s="54">
        <f t="shared" si="1"/>
        <v>0</v>
      </c>
      <c r="M11" s="54">
        <f t="shared" si="1"/>
        <v>14183751</v>
      </c>
      <c r="N11" s="54">
        <f t="shared" si="1"/>
        <v>14553112</v>
      </c>
      <c r="O11" s="54">
        <f t="shared" si="1"/>
        <v>0</v>
      </c>
      <c r="P11" s="54">
        <f t="shared" si="1"/>
        <v>0</v>
      </c>
      <c r="Q11" s="54">
        <f t="shared" si="1"/>
        <v>2772771</v>
      </c>
      <c r="R11" s="54">
        <f t="shared" si="1"/>
        <v>2772771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29480187</v>
      </c>
      <c r="X11" s="54">
        <f t="shared" si="1"/>
        <v>24025500</v>
      </c>
      <c r="Y11" s="54">
        <f t="shared" si="1"/>
        <v>5454687</v>
      </c>
      <c r="Z11" s="55">
        <f>+IF(X11&lt;&gt;0,+(Y11/X11)*100,0)</f>
        <v>22.703739776487485</v>
      </c>
      <c r="AA11" s="56">
        <f>SUM(AA6:AA10)</f>
        <v>32034000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1498950</v>
      </c>
      <c r="F15" s="11">
        <v>1498950</v>
      </c>
      <c r="G15" s="11"/>
      <c r="H15" s="11"/>
      <c r="I15" s="11"/>
      <c r="J15" s="11"/>
      <c r="K15" s="11"/>
      <c r="L15" s="11"/>
      <c r="M15" s="11"/>
      <c r="N15" s="11"/>
      <c r="O15" s="11"/>
      <c r="P15" s="11">
        <v>759000</v>
      </c>
      <c r="Q15" s="11"/>
      <c r="R15" s="11">
        <v>759000</v>
      </c>
      <c r="S15" s="11"/>
      <c r="T15" s="11"/>
      <c r="U15" s="11"/>
      <c r="V15" s="11"/>
      <c r="W15" s="11">
        <v>759000</v>
      </c>
      <c r="X15" s="11">
        <v>1124213</v>
      </c>
      <c r="Y15" s="11">
        <v>-365213</v>
      </c>
      <c r="Z15" s="2">
        <v>-32.49</v>
      </c>
      <c r="AA15" s="15">
        <v>1498950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31914000</v>
      </c>
      <c r="F36" s="11">
        <f t="shared" si="4"/>
        <v>31914000</v>
      </c>
      <c r="G36" s="11">
        <f t="shared" si="4"/>
        <v>6995729</v>
      </c>
      <c r="H36" s="11">
        <f t="shared" si="4"/>
        <v>2132649</v>
      </c>
      <c r="I36" s="11">
        <f t="shared" si="4"/>
        <v>0</v>
      </c>
      <c r="J36" s="11">
        <f t="shared" si="4"/>
        <v>9128378</v>
      </c>
      <c r="K36" s="11">
        <f t="shared" si="4"/>
        <v>369361</v>
      </c>
      <c r="L36" s="11">
        <f t="shared" si="4"/>
        <v>0</v>
      </c>
      <c r="M36" s="11">
        <f t="shared" si="4"/>
        <v>14183751</v>
      </c>
      <c r="N36" s="11">
        <f t="shared" si="4"/>
        <v>14553112</v>
      </c>
      <c r="O36" s="11">
        <f t="shared" si="4"/>
        <v>0</v>
      </c>
      <c r="P36" s="11">
        <f t="shared" si="4"/>
        <v>0</v>
      </c>
      <c r="Q36" s="11">
        <f t="shared" si="4"/>
        <v>1891961</v>
      </c>
      <c r="R36" s="11">
        <f t="shared" si="4"/>
        <v>1891961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25573451</v>
      </c>
      <c r="X36" s="11">
        <f t="shared" si="4"/>
        <v>23935500</v>
      </c>
      <c r="Y36" s="11">
        <f t="shared" si="4"/>
        <v>1637951</v>
      </c>
      <c r="Z36" s="2">
        <f aca="true" t="shared" si="5" ref="Z36:Z49">+IF(X36&lt;&gt;0,+(Y36/X36)*100,0)</f>
        <v>6.8431868981220365</v>
      </c>
      <c r="AA36" s="15">
        <f>AA6+AA21</f>
        <v>31914000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3025926</v>
      </c>
      <c r="H37" s="11">
        <f t="shared" si="4"/>
        <v>0</v>
      </c>
      <c r="I37" s="11">
        <f t="shared" si="4"/>
        <v>0</v>
      </c>
      <c r="J37" s="11">
        <f t="shared" si="4"/>
        <v>3025926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880810</v>
      </c>
      <c r="R37" s="11">
        <f t="shared" si="4"/>
        <v>880810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3906736</v>
      </c>
      <c r="X37" s="11">
        <f t="shared" si="4"/>
        <v>0</v>
      </c>
      <c r="Y37" s="11">
        <f t="shared" si="4"/>
        <v>3906736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120000</v>
      </c>
      <c r="F38" s="11">
        <f t="shared" si="4"/>
        <v>120000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90000</v>
      </c>
      <c r="Y38" s="11">
        <f t="shared" si="4"/>
        <v>-90000</v>
      </c>
      <c r="Z38" s="2">
        <f t="shared" si="5"/>
        <v>-100</v>
      </c>
      <c r="AA38" s="15">
        <f>AA8+AA23</f>
        <v>120000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32034000</v>
      </c>
      <c r="F41" s="54">
        <f t="shared" si="6"/>
        <v>32034000</v>
      </c>
      <c r="G41" s="54">
        <f t="shared" si="6"/>
        <v>10021655</v>
      </c>
      <c r="H41" s="54">
        <f t="shared" si="6"/>
        <v>2132649</v>
      </c>
      <c r="I41" s="54">
        <f t="shared" si="6"/>
        <v>0</v>
      </c>
      <c r="J41" s="54">
        <f t="shared" si="6"/>
        <v>12154304</v>
      </c>
      <c r="K41" s="54">
        <f t="shared" si="6"/>
        <v>369361</v>
      </c>
      <c r="L41" s="54">
        <f t="shared" si="6"/>
        <v>0</v>
      </c>
      <c r="M41" s="54">
        <f t="shared" si="6"/>
        <v>14183751</v>
      </c>
      <c r="N41" s="54">
        <f t="shared" si="6"/>
        <v>14553112</v>
      </c>
      <c r="O41" s="54">
        <f t="shared" si="6"/>
        <v>0</v>
      </c>
      <c r="P41" s="54">
        <f t="shared" si="6"/>
        <v>0</v>
      </c>
      <c r="Q41" s="54">
        <f t="shared" si="6"/>
        <v>2772771</v>
      </c>
      <c r="R41" s="54">
        <f t="shared" si="6"/>
        <v>2772771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29480187</v>
      </c>
      <c r="X41" s="54">
        <f t="shared" si="6"/>
        <v>24025500</v>
      </c>
      <c r="Y41" s="54">
        <f t="shared" si="6"/>
        <v>5454687</v>
      </c>
      <c r="Z41" s="55">
        <f t="shared" si="5"/>
        <v>22.703739776487485</v>
      </c>
      <c r="AA41" s="56">
        <f>SUM(AA36:AA40)</f>
        <v>32034000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1498950</v>
      </c>
      <c r="F45" s="70">
        <f t="shared" si="7"/>
        <v>1498950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759000</v>
      </c>
      <c r="Q45" s="70">
        <f t="shared" si="7"/>
        <v>0</v>
      </c>
      <c r="R45" s="70">
        <f t="shared" si="7"/>
        <v>759000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759000</v>
      </c>
      <c r="X45" s="70">
        <f t="shared" si="7"/>
        <v>1124213</v>
      </c>
      <c r="Y45" s="70">
        <f t="shared" si="7"/>
        <v>-365213</v>
      </c>
      <c r="Z45" s="72">
        <f t="shared" si="5"/>
        <v>-32.48610361203793</v>
      </c>
      <c r="AA45" s="71">
        <f t="shared" si="8"/>
        <v>1498950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33532950</v>
      </c>
      <c r="F49" s="82">
        <f t="shared" si="9"/>
        <v>33532950</v>
      </c>
      <c r="G49" s="82">
        <f t="shared" si="9"/>
        <v>10021655</v>
      </c>
      <c r="H49" s="82">
        <f t="shared" si="9"/>
        <v>2132649</v>
      </c>
      <c r="I49" s="82">
        <f t="shared" si="9"/>
        <v>0</v>
      </c>
      <c r="J49" s="82">
        <f t="shared" si="9"/>
        <v>12154304</v>
      </c>
      <c r="K49" s="82">
        <f t="shared" si="9"/>
        <v>369361</v>
      </c>
      <c r="L49" s="82">
        <f t="shared" si="9"/>
        <v>0</v>
      </c>
      <c r="M49" s="82">
        <f t="shared" si="9"/>
        <v>14183751</v>
      </c>
      <c r="N49" s="82">
        <f t="shared" si="9"/>
        <v>14553112</v>
      </c>
      <c r="O49" s="82">
        <f t="shared" si="9"/>
        <v>0</v>
      </c>
      <c r="P49" s="82">
        <f t="shared" si="9"/>
        <v>759000</v>
      </c>
      <c r="Q49" s="82">
        <f t="shared" si="9"/>
        <v>2772771</v>
      </c>
      <c r="R49" s="82">
        <f t="shared" si="9"/>
        <v>3531771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30239187</v>
      </c>
      <c r="X49" s="82">
        <f t="shared" si="9"/>
        <v>25149713</v>
      </c>
      <c r="Y49" s="82">
        <f t="shared" si="9"/>
        <v>5089474</v>
      </c>
      <c r="Z49" s="83">
        <f t="shared" si="5"/>
        <v>20.236708068994663</v>
      </c>
      <c r="AA49" s="84">
        <f>SUM(AA41:AA48)</f>
        <v>33532950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4870750</v>
      </c>
      <c r="F51" s="70">
        <f t="shared" si="10"/>
        <v>4870750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3653063</v>
      </c>
      <c r="Y51" s="70">
        <f t="shared" si="10"/>
        <v>-3653063</v>
      </c>
      <c r="Z51" s="72">
        <f>+IF(X51&lt;&gt;0,+(Y51/X51)*100,0)</f>
        <v>-100</v>
      </c>
      <c r="AA51" s="71">
        <f>SUM(AA57:AA61)</f>
        <v>4870750</v>
      </c>
    </row>
    <row r="52" spans="1:27" ht="12.75">
      <c r="A52" s="87" t="s">
        <v>32</v>
      </c>
      <c r="B52" s="50"/>
      <c r="C52" s="9"/>
      <c r="D52" s="10"/>
      <c r="E52" s="11">
        <v>1815000</v>
      </c>
      <c r="F52" s="11">
        <v>1815000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1361250</v>
      </c>
      <c r="Y52" s="11">
        <v>-1361250</v>
      </c>
      <c r="Z52" s="2">
        <v>-100</v>
      </c>
      <c r="AA52" s="15">
        <v>1815000</v>
      </c>
    </row>
    <row r="53" spans="1:27" ht="12.75">
      <c r="A53" s="87" t="s">
        <v>33</v>
      </c>
      <c r="B53" s="50"/>
      <c r="C53" s="9"/>
      <c r="D53" s="10"/>
      <c r="E53" s="11">
        <v>1160000</v>
      </c>
      <c r="F53" s="11">
        <v>1160000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870000</v>
      </c>
      <c r="Y53" s="11">
        <v>-870000</v>
      </c>
      <c r="Z53" s="2">
        <v>-100</v>
      </c>
      <c r="AA53" s="15">
        <v>1160000</v>
      </c>
    </row>
    <row r="54" spans="1:27" ht="12.75">
      <c r="A54" s="87" t="s">
        <v>34</v>
      </c>
      <c r="B54" s="50"/>
      <c r="C54" s="9"/>
      <c r="D54" s="10"/>
      <c r="E54" s="11">
        <v>51000</v>
      </c>
      <c r="F54" s="11">
        <v>51000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38250</v>
      </c>
      <c r="Y54" s="11">
        <v>-38250</v>
      </c>
      <c r="Z54" s="2">
        <v>-100</v>
      </c>
      <c r="AA54" s="15">
        <v>51000</v>
      </c>
    </row>
    <row r="55" spans="1:27" ht="12.75">
      <c r="A55" s="87" t="s">
        <v>35</v>
      </c>
      <c r="B55" s="50"/>
      <c r="C55" s="9"/>
      <c r="D55" s="10"/>
      <c r="E55" s="11">
        <v>50000</v>
      </c>
      <c r="F55" s="11">
        <v>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</v>
      </c>
      <c r="Y55" s="11">
        <v>-37500</v>
      </c>
      <c r="Z55" s="2">
        <v>-100</v>
      </c>
      <c r="AA55" s="15">
        <v>50000</v>
      </c>
    </row>
    <row r="56" spans="1:27" ht="12.75">
      <c r="A56" s="87" t="s">
        <v>36</v>
      </c>
      <c r="B56" s="50"/>
      <c r="C56" s="9"/>
      <c r="D56" s="10"/>
      <c r="E56" s="11">
        <v>90000</v>
      </c>
      <c r="F56" s="11">
        <v>90000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67500</v>
      </c>
      <c r="Y56" s="11">
        <v>-67500</v>
      </c>
      <c r="Z56" s="2">
        <v>-100</v>
      </c>
      <c r="AA56" s="15">
        <v>90000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3166000</v>
      </c>
      <c r="F57" s="54">
        <f t="shared" si="11"/>
        <v>3166000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2374500</v>
      </c>
      <c r="Y57" s="54">
        <f t="shared" si="11"/>
        <v>-2374500</v>
      </c>
      <c r="Z57" s="55">
        <f>+IF(X57&lt;&gt;0,+(Y57/X57)*100,0)</f>
        <v>-100</v>
      </c>
      <c r="AA57" s="56">
        <f>SUM(AA52:AA56)</f>
        <v>3166000</v>
      </c>
    </row>
    <row r="58" spans="1:27" ht="12.75">
      <c r="A58" s="89" t="s">
        <v>38</v>
      </c>
      <c r="B58" s="38"/>
      <c r="C58" s="9"/>
      <c r="D58" s="10"/>
      <c r="E58" s="11">
        <v>260000</v>
      </c>
      <c r="F58" s="11">
        <v>260000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195000</v>
      </c>
      <c r="Y58" s="11">
        <v>-195000</v>
      </c>
      <c r="Z58" s="2">
        <v>-100</v>
      </c>
      <c r="AA58" s="15">
        <v>260000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1444750</v>
      </c>
      <c r="F61" s="11">
        <v>1444750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1083563</v>
      </c>
      <c r="Y61" s="11">
        <v>-1083563</v>
      </c>
      <c r="Z61" s="2">
        <v>-100</v>
      </c>
      <c r="AA61" s="15">
        <v>1444750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123987</v>
      </c>
      <c r="Q65" s="11">
        <v>477523</v>
      </c>
      <c r="R65" s="11">
        <v>601510</v>
      </c>
      <c r="S65" s="11"/>
      <c r="T65" s="11"/>
      <c r="U65" s="11"/>
      <c r="V65" s="11"/>
      <c r="W65" s="11">
        <v>601510</v>
      </c>
      <c r="X65" s="11"/>
      <c r="Y65" s="11">
        <v>601510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4870750</v>
      </c>
      <c r="F66" s="14"/>
      <c r="G66" s="14">
        <v>186932</v>
      </c>
      <c r="H66" s="14">
        <v>65867</v>
      </c>
      <c r="I66" s="14">
        <v>188143</v>
      </c>
      <c r="J66" s="14">
        <v>440942</v>
      </c>
      <c r="K66" s="14">
        <v>58988</v>
      </c>
      <c r="L66" s="14"/>
      <c r="M66" s="14">
        <v>948171</v>
      </c>
      <c r="N66" s="14">
        <v>1007159</v>
      </c>
      <c r="O66" s="14">
        <v>69042</v>
      </c>
      <c r="P66" s="14"/>
      <c r="Q66" s="14"/>
      <c r="R66" s="14">
        <v>69042</v>
      </c>
      <c r="S66" s="14"/>
      <c r="T66" s="14"/>
      <c r="U66" s="14"/>
      <c r="V66" s="14"/>
      <c r="W66" s="14">
        <v>1517143</v>
      </c>
      <c r="X66" s="14"/>
      <c r="Y66" s="14">
        <v>1517143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4870750</v>
      </c>
      <c r="F69" s="82">
        <f t="shared" si="12"/>
        <v>0</v>
      </c>
      <c r="G69" s="82">
        <f t="shared" si="12"/>
        <v>186932</v>
      </c>
      <c r="H69" s="82">
        <f t="shared" si="12"/>
        <v>65867</v>
      </c>
      <c r="I69" s="82">
        <f t="shared" si="12"/>
        <v>188143</v>
      </c>
      <c r="J69" s="82">
        <f t="shared" si="12"/>
        <v>440942</v>
      </c>
      <c r="K69" s="82">
        <f t="shared" si="12"/>
        <v>58988</v>
      </c>
      <c r="L69" s="82">
        <f t="shared" si="12"/>
        <v>0</v>
      </c>
      <c r="M69" s="82">
        <f t="shared" si="12"/>
        <v>948171</v>
      </c>
      <c r="N69" s="82">
        <f t="shared" si="12"/>
        <v>1007159</v>
      </c>
      <c r="O69" s="82">
        <f t="shared" si="12"/>
        <v>69042</v>
      </c>
      <c r="P69" s="82">
        <f t="shared" si="12"/>
        <v>123987</v>
      </c>
      <c r="Q69" s="82">
        <f t="shared" si="12"/>
        <v>477523</v>
      </c>
      <c r="R69" s="82">
        <f t="shared" si="12"/>
        <v>670552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2118653</v>
      </c>
      <c r="X69" s="82">
        <f t="shared" si="12"/>
        <v>0</v>
      </c>
      <c r="Y69" s="82">
        <f t="shared" si="12"/>
        <v>2118653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795542523</v>
      </c>
      <c r="D5" s="45">
        <f t="shared" si="0"/>
        <v>0</v>
      </c>
      <c r="E5" s="46">
        <f t="shared" si="0"/>
        <v>291132846</v>
      </c>
      <c r="F5" s="46">
        <f t="shared" si="0"/>
        <v>291132846</v>
      </c>
      <c r="G5" s="46">
        <f t="shared" si="0"/>
        <v>592440</v>
      </c>
      <c r="H5" s="46">
        <f t="shared" si="0"/>
        <v>1822678</v>
      </c>
      <c r="I5" s="46">
        <f t="shared" si="0"/>
        <v>314909</v>
      </c>
      <c r="J5" s="46">
        <f t="shared" si="0"/>
        <v>2730027</v>
      </c>
      <c r="K5" s="46">
        <f t="shared" si="0"/>
        <v>4497188</v>
      </c>
      <c r="L5" s="46">
        <f t="shared" si="0"/>
        <v>949724</v>
      </c>
      <c r="M5" s="46">
        <f t="shared" si="0"/>
        <v>2441044</v>
      </c>
      <c r="N5" s="46">
        <f t="shared" si="0"/>
        <v>7887956</v>
      </c>
      <c r="O5" s="46">
        <f t="shared" si="0"/>
        <v>13248726</v>
      </c>
      <c r="P5" s="46">
        <f t="shared" si="0"/>
        <v>0</v>
      </c>
      <c r="Q5" s="46">
        <f t="shared" si="0"/>
        <v>8864588</v>
      </c>
      <c r="R5" s="46">
        <f t="shared" si="0"/>
        <v>22113314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32731297</v>
      </c>
      <c r="X5" s="46">
        <f t="shared" si="0"/>
        <v>218349635</v>
      </c>
      <c r="Y5" s="46">
        <f t="shared" si="0"/>
        <v>-185618338</v>
      </c>
      <c r="Z5" s="47">
        <f>+IF(X5&lt;&gt;0,+(Y5/X5)*100,0)</f>
        <v>-85.00968549821482</v>
      </c>
      <c r="AA5" s="48">
        <f>SUM(AA11:AA18)</f>
        <v>291132846</v>
      </c>
    </row>
    <row r="6" spans="1:27" ht="12.75">
      <c r="A6" s="49" t="s">
        <v>32</v>
      </c>
      <c r="B6" s="50"/>
      <c r="C6" s="9"/>
      <c r="D6" s="10"/>
      <c r="E6" s="11">
        <v>2381000</v>
      </c>
      <c r="F6" s="11">
        <v>2381000</v>
      </c>
      <c r="G6" s="11"/>
      <c r="H6" s="11"/>
      <c r="I6" s="11">
        <v>314909</v>
      </c>
      <c r="J6" s="11">
        <v>314909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314909</v>
      </c>
      <c r="X6" s="11">
        <v>1785750</v>
      </c>
      <c r="Y6" s="11">
        <v>-1470841</v>
      </c>
      <c r="Z6" s="2">
        <v>-82.37</v>
      </c>
      <c r="AA6" s="15">
        <v>2381000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698850669</v>
      </c>
      <c r="D8" s="10"/>
      <c r="E8" s="11">
        <v>124054922</v>
      </c>
      <c r="F8" s="11">
        <v>124054922</v>
      </c>
      <c r="G8" s="11">
        <v>592440</v>
      </c>
      <c r="H8" s="11">
        <v>1213232</v>
      </c>
      <c r="I8" s="11"/>
      <c r="J8" s="11">
        <v>1805672</v>
      </c>
      <c r="K8" s="11">
        <v>3261527</v>
      </c>
      <c r="L8" s="11">
        <v>343696</v>
      </c>
      <c r="M8" s="11">
        <v>683654</v>
      </c>
      <c r="N8" s="11">
        <v>4288877</v>
      </c>
      <c r="O8" s="11">
        <v>4416522</v>
      </c>
      <c r="P8" s="11"/>
      <c r="Q8" s="11">
        <v>8864588</v>
      </c>
      <c r="R8" s="11">
        <v>13281110</v>
      </c>
      <c r="S8" s="11"/>
      <c r="T8" s="11"/>
      <c r="U8" s="11"/>
      <c r="V8" s="11"/>
      <c r="W8" s="11">
        <v>19375659</v>
      </c>
      <c r="X8" s="11">
        <v>93041192</v>
      </c>
      <c r="Y8" s="11">
        <v>-73665533</v>
      </c>
      <c r="Z8" s="2">
        <v>-79.18</v>
      </c>
      <c r="AA8" s="15">
        <v>124054922</v>
      </c>
    </row>
    <row r="9" spans="1:27" ht="12.75">
      <c r="A9" s="49" t="s">
        <v>35</v>
      </c>
      <c r="B9" s="50"/>
      <c r="C9" s="9">
        <v>82066876</v>
      </c>
      <c r="D9" s="10"/>
      <c r="E9" s="11">
        <v>163396924</v>
      </c>
      <c r="F9" s="11">
        <v>163396924</v>
      </c>
      <c r="G9" s="11"/>
      <c r="H9" s="11">
        <v>609446</v>
      </c>
      <c r="I9" s="11"/>
      <c r="J9" s="11">
        <v>609446</v>
      </c>
      <c r="K9" s="11">
        <v>1235661</v>
      </c>
      <c r="L9" s="11"/>
      <c r="M9" s="11">
        <v>1757390</v>
      </c>
      <c r="N9" s="11">
        <v>2993051</v>
      </c>
      <c r="O9" s="11">
        <v>8832204</v>
      </c>
      <c r="P9" s="11"/>
      <c r="Q9" s="11"/>
      <c r="R9" s="11">
        <v>8832204</v>
      </c>
      <c r="S9" s="11"/>
      <c r="T9" s="11"/>
      <c r="U9" s="11"/>
      <c r="V9" s="11"/>
      <c r="W9" s="11">
        <v>12434701</v>
      </c>
      <c r="X9" s="11">
        <v>122547693</v>
      </c>
      <c r="Y9" s="11">
        <v>-110112992</v>
      </c>
      <c r="Z9" s="2">
        <v>-89.85</v>
      </c>
      <c r="AA9" s="15">
        <v>163396924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780917545</v>
      </c>
      <c r="D11" s="53">
        <f t="shared" si="1"/>
        <v>0</v>
      </c>
      <c r="E11" s="54">
        <f t="shared" si="1"/>
        <v>289832846</v>
      </c>
      <c r="F11" s="54">
        <f t="shared" si="1"/>
        <v>289832846</v>
      </c>
      <c r="G11" s="54">
        <f t="shared" si="1"/>
        <v>592440</v>
      </c>
      <c r="H11" s="54">
        <f t="shared" si="1"/>
        <v>1822678</v>
      </c>
      <c r="I11" s="54">
        <f t="shared" si="1"/>
        <v>314909</v>
      </c>
      <c r="J11" s="54">
        <f t="shared" si="1"/>
        <v>2730027</v>
      </c>
      <c r="K11" s="54">
        <f t="shared" si="1"/>
        <v>4497188</v>
      </c>
      <c r="L11" s="54">
        <f t="shared" si="1"/>
        <v>343696</v>
      </c>
      <c r="M11" s="54">
        <f t="shared" si="1"/>
        <v>2441044</v>
      </c>
      <c r="N11" s="54">
        <f t="shared" si="1"/>
        <v>7281928</v>
      </c>
      <c r="O11" s="54">
        <f t="shared" si="1"/>
        <v>13248726</v>
      </c>
      <c r="P11" s="54">
        <f t="shared" si="1"/>
        <v>0</v>
      </c>
      <c r="Q11" s="54">
        <f t="shared" si="1"/>
        <v>8864588</v>
      </c>
      <c r="R11" s="54">
        <f t="shared" si="1"/>
        <v>22113314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32125269</v>
      </c>
      <c r="X11" s="54">
        <f t="shared" si="1"/>
        <v>217374635</v>
      </c>
      <c r="Y11" s="54">
        <f t="shared" si="1"/>
        <v>-185249366</v>
      </c>
      <c r="Z11" s="55">
        <f>+IF(X11&lt;&gt;0,+(Y11/X11)*100,0)</f>
        <v>-85.22124303969504</v>
      </c>
      <c r="AA11" s="56">
        <f>SUM(AA6:AA10)</f>
        <v>289832846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14624978</v>
      </c>
      <c r="D15" s="10"/>
      <c r="E15" s="11">
        <v>1300000</v>
      </c>
      <c r="F15" s="11">
        <v>1300000</v>
      </c>
      <c r="G15" s="11"/>
      <c r="H15" s="11"/>
      <c r="I15" s="11"/>
      <c r="J15" s="11"/>
      <c r="K15" s="11"/>
      <c r="L15" s="11">
        <v>606028</v>
      </c>
      <c r="M15" s="11"/>
      <c r="N15" s="11">
        <v>606028</v>
      </c>
      <c r="O15" s="11"/>
      <c r="P15" s="11"/>
      <c r="Q15" s="11"/>
      <c r="R15" s="11"/>
      <c r="S15" s="11"/>
      <c r="T15" s="11"/>
      <c r="U15" s="11"/>
      <c r="V15" s="11"/>
      <c r="W15" s="11">
        <v>606028</v>
      </c>
      <c r="X15" s="11">
        <v>975000</v>
      </c>
      <c r="Y15" s="11">
        <v>-368972</v>
      </c>
      <c r="Z15" s="2">
        <v>-37.84</v>
      </c>
      <c r="AA15" s="15">
        <v>1300000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2381000</v>
      </c>
      <c r="F36" s="11">
        <f t="shared" si="4"/>
        <v>2381000</v>
      </c>
      <c r="G36" s="11">
        <f t="shared" si="4"/>
        <v>0</v>
      </c>
      <c r="H36" s="11">
        <f t="shared" si="4"/>
        <v>0</v>
      </c>
      <c r="I36" s="11">
        <f t="shared" si="4"/>
        <v>314909</v>
      </c>
      <c r="J36" s="11">
        <f t="shared" si="4"/>
        <v>314909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314909</v>
      </c>
      <c r="X36" s="11">
        <f t="shared" si="4"/>
        <v>1785750</v>
      </c>
      <c r="Y36" s="11">
        <f t="shared" si="4"/>
        <v>-1470841</v>
      </c>
      <c r="Z36" s="2">
        <f aca="true" t="shared" si="5" ref="Z36:Z49">+IF(X36&lt;&gt;0,+(Y36/X36)*100,0)</f>
        <v>-82.36544869102617</v>
      </c>
      <c r="AA36" s="15">
        <f>AA6+AA21</f>
        <v>2381000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698850669</v>
      </c>
      <c r="D38" s="10">
        <f t="shared" si="4"/>
        <v>0</v>
      </c>
      <c r="E38" s="11">
        <f t="shared" si="4"/>
        <v>124054922</v>
      </c>
      <c r="F38" s="11">
        <f t="shared" si="4"/>
        <v>124054922</v>
      </c>
      <c r="G38" s="11">
        <f t="shared" si="4"/>
        <v>592440</v>
      </c>
      <c r="H38" s="11">
        <f t="shared" si="4"/>
        <v>1213232</v>
      </c>
      <c r="I38" s="11">
        <f t="shared" si="4"/>
        <v>0</v>
      </c>
      <c r="J38" s="11">
        <f t="shared" si="4"/>
        <v>1805672</v>
      </c>
      <c r="K38" s="11">
        <f t="shared" si="4"/>
        <v>3261527</v>
      </c>
      <c r="L38" s="11">
        <f t="shared" si="4"/>
        <v>343696</v>
      </c>
      <c r="M38" s="11">
        <f t="shared" si="4"/>
        <v>683654</v>
      </c>
      <c r="N38" s="11">
        <f t="shared" si="4"/>
        <v>4288877</v>
      </c>
      <c r="O38" s="11">
        <f t="shared" si="4"/>
        <v>4416522</v>
      </c>
      <c r="P38" s="11">
        <f t="shared" si="4"/>
        <v>0</v>
      </c>
      <c r="Q38" s="11">
        <f t="shared" si="4"/>
        <v>8864588</v>
      </c>
      <c r="R38" s="11">
        <f t="shared" si="4"/>
        <v>13281110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19375659</v>
      </c>
      <c r="X38" s="11">
        <f t="shared" si="4"/>
        <v>93041192</v>
      </c>
      <c r="Y38" s="11">
        <f t="shared" si="4"/>
        <v>-73665533</v>
      </c>
      <c r="Z38" s="2">
        <f t="shared" si="5"/>
        <v>-79.17518189147877</v>
      </c>
      <c r="AA38" s="15">
        <f>AA8+AA23</f>
        <v>124054922</v>
      </c>
    </row>
    <row r="39" spans="1:27" ht="12.75">
      <c r="A39" s="49" t="s">
        <v>35</v>
      </c>
      <c r="B39" s="50"/>
      <c r="C39" s="9">
        <f t="shared" si="4"/>
        <v>82066876</v>
      </c>
      <c r="D39" s="10">
        <f t="shared" si="4"/>
        <v>0</v>
      </c>
      <c r="E39" s="11">
        <f t="shared" si="4"/>
        <v>163396924</v>
      </c>
      <c r="F39" s="11">
        <f t="shared" si="4"/>
        <v>163396924</v>
      </c>
      <c r="G39" s="11">
        <f t="shared" si="4"/>
        <v>0</v>
      </c>
      <c r="H39" s="11">
        <f t="shared" si="4"/>
        <v>609446</v>
      </c>
      <c r="I39" s="11">
        <f t="shared" si="4"/>
        <v>0</v>
      </c>
      <c r="J39" s="11">
        <f t="shared" si="4"/>
        <v>609446</v>
      </c>
      <c r="K39" s="11">
        <f t="shared" si="4"/>
        <v>1235661</v>
      </c>
      <c r="L39" s="11">
        <f t="shared" si="4"/>
        <v>0</v>
      </c>
      <c r="M39" s="11">
        <f t="shared" si="4"/>
        <v>1757390</v>
      </c>
      <c r="N39" s="11">
        <f t="shared" si="4"/>
        <v>2993051</v>
      </c>
      <c r="O39" s="11">
        <f t="shared" si="4"/>
        <v>8832204</v>
      </c>
      <c r="P39" s="11">
        <f t="shared" si="4"/>
        <v>0</v>
      </c>
      <c r="Q39" s="11">
        <f t="shared" si="4"/>
        <v>0</v>
      </c>
      <c r="R39" s="11">
        <f t="shared" si="4"/>
        <v>8832204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12434701</v>
      </c>
      <c r="X39" s="11">
        <f t="shared" si="4"/>
        <v>122547693</v>
      </c>
      <c r="Y39" s="11">
        <f t="shared" si="4"/>
        <v>-110112992</v>
      </c>
      <c r="Z39" s="2">
        <f t="shared" si="5"/>
        <v>-89.85317414339248</v>
      </c>
      <c r="AA39" s="15">
        <f>AA9+AA24</f>
        <v>163396924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780917545</v>
      </c>
      <c r="D41" s="53">
        <f t="shared" si="6"/>
        <v>0</v>
      </c>
      <c r="E41" s="54">
        <f t="shared" si="6"/>
        <v>289832846</v>
      </c>
      <c r="F41" s="54">
        <f t="shared" si="6"/>
        <v>289832846</v>
      </c>
      <c r="G41" s="54">
        <f t="shared" si="6"/>
        <v>592440</v>
      </c>
      <c r="H41" s="54">
        <f t="shared" si="6"/>
        <v>1822678</v>
      </c>
      <c r="I41" s="54">
        <f t="shared" si="6"/>
        <v>314909</v>
      </c>
      <c r="J41" s="54">
        <f t="shared" si="6"/>
        <v>2730027</v>
      </c>
      <c r="K41" s="54">
        <f t="shared" si="6"/>
        <v>4497188</v>
      </c>
      <c r="L41" s="54">
        <f t="shared" si="6"/>
        <v>343696</v>
      </c>
      <c r="M41" s="54">
        <f t="shared" si="6"/>
        <v>2441044</v>
      </c>
      <c r="N41" s="54">
        <f t="shared" si="6"/>
        <v>7281928</v>
      </c>
      <c r="O41" s="54">
        <f t="shared" si="6"/>
        <v>13248726</v>
      </c>
      <c r="P41" s="54">
        <f t="shared" si="6"/>
        <v>0</v>
      </c>
      <c r="Q41" s="54">
        <f t="shared" si="6"/>
        <v>8864588</v>
      </c>
      <c r="R41" s="54">
        <f t="shared" si="6"/>
        <v>22113314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32125269</v>
      </c>
      <c r="X41" s="54">
        <f t="shared" si="6"/>
        <v>217374635</v>
      </c>
      <c r="Y41" s="54">
        <f t="shared" si="6"/>
        <v>-185249366</v>
      </c>
      <c r="Z41" s="55">
        <f t="shared" si="5"/>
        <v>-85.22124303969504</v>
      </c>
      <c r="AA41" s="56">
        <f>SUM(AA36:AA40)</f>
        <v>289832846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14624978</v>
      </c>
      <c r="D45" s="69">
        <f t="shared" si="7"/>
        <v>0</v>
      </c>
      <c r="E45" s="70">
        <f t="shared" si="7"/>
        <v>1300000</v>
      </c>
      <c r="F45" s="70">
        <f t="shared" si="7"/>
        <v>1300000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606028</v>
      </c>
      <c r="M45" s="70">
        <f t="shared" si="7"/>
        <v>0</v>
      </c>
      <c r="N45" s="70">
        <f t="shared" si="7"/>
        <v>606028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606028</v>
      </c>
      <c r="X45" s="70">
        <f t="shared" si="7"/>
        <v>975000</v>
      </c>
      <c r="Y45" s="70">
        <f t="shared" si="7"/>
        <v>-368972</v>
      </c>
      <c r="Z45" s="72">
        <f t="shared" si="5"/>
        <v>-37.84328205128205</v>
      </c>
      <c r="AA45" s="71">
        <f t="shared" si="8"/>
        <v>1300000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795542523</v>
      </c>
      <c r="D49" s="81">
        <f t="shared" si="9"/>
        <v>0</v>
      </c>
      <c r="E49" s="82">
        <f t="shared" si="9"/>
        <v>291132846</v>
      </c>
      <c r="F49" s="82">
        <f t="shared" si="9"/>
        <v>291132846</v>
      </c>
      <c r="G49" s="82">
        <f t="shared" si="9"/>
        <v>592440</v>
      </c>
      <c r="H49" s="82">
        <f t="shared" si="9"/>
        <v>1822678</v>
      </c>
      <c r="I49" s="82">
        <f t="shared" si="9"/>
        <v>314909</v>
      </c>
      <c r="J49" s="82">
        <f t="shared" si="9"/>
        <v>2730027</v>
      </c>
      <c r="K49" s="82">
        <f t="shared" si="9"/>
        <v>4497188</v>
      </c>
      <c r="L49" s="82">
        <f t="shared" si="9"/>
        <v>949724</v>
      </c>
      <c r="M49" s="82">
        <f t="shared" si="9"/>
        <v>2441044</v>
      </c>
      <c r="N49" s="82">
        <f t="shared" si="9"/>
        <v>7887956</v>
      </c>
      <c r="O49" s="82">
        <f t="shared" si="9"/>
        <v>13248726</v>
      </c>
      <c r="P49" s="82">
        <f t="shared" si="9"/>
        <v>0</v>
      </c>
      <c r="Q49" s="82">
        <f t="shared" si="9"/>
        <v>8864588</v>
      </c>
      <c r="R49" s="82">
        <f t="shared" si="9"/>
        <v>22113314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32731297</v>
      </c>
      <c r="X49" s="82">
        <f t="shared" si="9"/>
        <v>218349635</v>
      </c>
      <c r="Y49" s="82">
        <f t="shared" si="9"/>
        <v>-185618338</v>
      </c>
      <c r="Z49" s="83">
        <f t="shared" si="5"/>
        <v>-85.00968549821482</v>
      </c>
      <c r="AA49" s="84">
        <f>SUM(AA41:AA48)</f>
        <v>291132846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63544033</v>
      </c>
      <c r="D51" s="69">
        <f t="shared" si="10"/>
        <v>0</v>
      </c>
      <c r="E51" s="70">
        <f t="shared" si="10"/>
        <v>29500000</v>
      </c>
      <c r="F51" s="70">
        <f t="shared" si="10"/>
        <v>29500000</v>
      </c>
      <c r="G51" s="70">
        <f t="shared" si="10"/>
        <v>63399</v>
      </c>
      <c r="H51" s="70">
        <f t="shared" si="10"/>
        <v>0</v>
      </c>
      <c r="I51" s="70">
        <f t="shared" si="10"/>
        <v>0</v>
      </c>
      <c r="J51" s="70">
        <f t="shared" si="10"/>
        <v>63399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63399</v>
      </c>
      <c r="X51" s="70">
        <f t="shared" si="10"/>
        <v>22125000</v>
      </c>
      <c r="Y51" s="70">
        <f t="shared" si="10"/>
        <v>-22061601</v>
      </c>
      <c r="Z51" s="72">
        <f>+IF(X51&lt;&gt;0,+(Y51/X51)*100,0)</f>
        <v>-99.71345084745764</v>
      </c>
      <c r="AA51" s="71">
        <f>SUM(AA57:AA61)</f>
        <v>29500000</v>
      </c>
    </row>
    <row r="52" spans="1:27" ht="12.75">
      <c r="A52" s="87" t="s">
        <v>32</v>
      </c>
      <c r="B52" s="50"/>
      <c r="C52" s="9">
        <v>2205549</v>
      </c>
      <c r="D52" s="10"/>
      <c r="E52" s="11">
        <v>3000000</v>
      </c>
      <c r="F52" s="11">
        <v>3000000</v>
      </c>
      <c r="G52" s="11">
        <v>4618</v>
      </c>
      <c r="H52" s="11"/>
      <c r="I52" s="11"/>
      <c r="J52" s="11">
        <v>4618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4618</v>
      </c>
      <c r="X52" s="11">
        <v>2250000</v>
      </c>
      <c r="Y52" s="11">
        <v>-2245382</v>
      </c>
      <c r="Z52" s="2">
        <v>-99.79</v>
      </c>
      <c r="AA52" s="15">
        <v>3000000</v>
      </c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>
        <v>61338484</v>
      </c>
      <c r="D54" s="10"/>
      <c r="E54" s="11">
        <v>10000000</v>
      </c>
      <c r="F54" s="11">
        <v>10000000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7500000</v>
      </c>
      <c r="Y54" s="11">
        <v>-7500000</v>
      </c>
      <c r="Z54" s="2">
        <v>-100</v>
      </c>
      <c r="AA54" s="15">
        <v>10000000</v>
      </c>
    </row>
    <row r="55" spans="1:27" ht="12.75">
      <c r="A55" s="87" t="s">
        <v>35</v>
      </c>
      <c r="B55" s="50"/>
      <c r="C55" s="9"/>
      <c r="D55" s="10"/>
      <c r="E55" s="11">
        <v>5000000</v>
      </c>
      <c r="F55" s="11">
        <v>5000000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3750000</v>
      </c>
      <c r="Y55" s="11">
        <v>-3750000</v>
      </c>
      <c r="Z55" s="2">
        <v>-100</v>
      </c>
      <c r="AA55" s="15">
        <v>5000000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63544033</v>
      </c>
      <c r="D57" s="53">
        <f t="shared" si="11"/>
        <v>0</v>
      </c>
      <c r="E57" s="54">
        <f t="shared" si="11"/>
        <v>18000000</v>
      </c>
      <c r="F57" s="54">
        <f t="shared" si="11"/>
        <v>18000000</v>
      </c>
      <c r="G57" s="54">
        <f t="shared" si="11"/>
        <v>4618</v>
      </c>
      <c r="H57" s="54">
        <f t="shared" si="11"/>
        <v>0</v>
      </c>
      <c r="I57" s="54">
        <f t="shared" si="11"/>
        <v>0</v>
      </c>
      <c r="J57" s="54">
        <f t="shared" si="11"/>
        <v>4618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4618</v>
      </c>
      <c r="X57" s="54">
        <f t="shared" si="11"/>
        <v>13500000</v>
      </c>
      <c r="Y57" s="54">
        <f t="shared" si="11"/>
        <v>-13495382</v>
      </c>
      <c r="Z57" s="55">
        <f>+IF(X57&lt;&gt;0,+(Y57/X57)*100,0)</f>
        <v>-99.96579259259259</v>
      </c>
      <c r="AA57" s="56">
        <f>SUM(AA52:AA56)</f>
        <v>18000000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11500000</v>
      </c>
      <c r="F61" s="11">
        <v>11500000</v>
      </c>
      <c r="G61" s="11">
        <v>58781</v>
      </c>
      <c r="H61" s="11"/>
      <c r="I61" s="11"/>
      <c r="J61" s="11">
        <v>58781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58781</v>
      </c>
      <c r="X61" s="11">
        <v>8625000</v>
      </c>
      <c r="Y61" s="11">
        <v>-8566219</v>
      </c>
      <c r="Z61" s="2">
        <v>-99.32</v>
      </c>
      <c r="AA61" s="15">
        <v>11500000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70781</v>
      </c>
      <c r="H66" s="14"/>
      <c r="I66" s="14"/>
      <c r="J66" s="14">
        <v>70781</v>
      </c>
      <c r="K66" s="14">
        <v>44320</v>
      </c>
      <c r="L66" s="14">
        <v>13545</v>
      </c>
      <c r="M66" s="14">
        <v>1287634</v>
      </c>
      <c r="N66" s="14">
        <v>1345499</v>
      </c>
      <c r="O66" s="14">
        <v>13620792</v>
      </c>
      <c r="P66" s="14">
        <v>3978</v>
      </c>
      <c r="Q66" s="14">
        <v>15500</v>
      </c>
      <c r="R66" s="14">
        <v>13640270</v>
      </c>
      <c r="S66" s="14"/>
      <c r="T66" s="14"/>
      <c r="U66" s="14"/>
      <c r="V66" s="14"/>
      <c r="W66" s="14">
        <v>15056550</v>
      </c>
      <c r="X66" s="14"/>
      <c r="Y66" s="14">
        <v>15056550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70781</v>
      </c>
      <c r="H69" s="82">
        <f t="shared" si="12"/>
        <v>0</v>
      </c>
      <c r="I69" s="82">
        <f t="shared" si="12"/>
        <v>0</v>
      </c>
      <c r="J69" s="82">
        <f t="shared" si="12"/>
        <v>70781</v>
      </c>
      <c r="K69" s="82">
        <f t="shared" si="12"/>
        <v>44320</v>
      </c>
      <c r="L69" s="82">
        <f t="shared" si="12"/>
        <v>13545</v>
      </c>
      <c r="M69" s="82">
        <f t="shared" si="12"/>
        <v>1287634</v>
      </c>
      <c r="N69" s="82">
        <f t="shared" si="12"/>
        <v>1345499</v>
      </c>
      <c r="O69" s="82">
        <f t="shared" si="12"/>
        <v>13620792</v>
      </c>
      <c r="P69" s="82">
        <f t="shared" si="12"/>
        <v>3978</v>
      </c>
      <c r="Q69" s="82">
        <f t="shared" si="12"/>
        <v>15500</v>
      </c>
      <c r="R69" s="82">
        <f t="shared" si="12"/>
        <v>13640270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15056550</v>
      </c>
      <c r="X69" s="82">
        <f t="shared" si="12"/>
        <v>0</v>
      </c>
      <c r="Y69" s="82">
        <f t="shared" si="12"/>
        <v>15056550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32798639</v>
      </c>
      <c r="D5" s="45">
        <f t="shared" si="0"/>
        <v>0</v>
      </c>
      <c r="E5" s="46">
        <f t="shared" si="0"/>
        <v>28550000</v>
      </c>
      <c r="F5" s="46">
        <f t="shared" si="0"/>
        <v>28550000</v>
      </c>
      <c r="G5" s="46">
        <f t="shared" si="0"/>
        <v>735137</v>
      </c>
      <c r="H5" s="46">
        <f t="shared" si="0"/>
        <v>3248202</v>
      </c>
      <c r="I5" s="46">
        <f t="shared" si="0"/>
        <v>3676790</v>
      </c>
      <c r="J5" s="46">
        <f t="shared" si="0"/>
        <v>7660129</v>
      </c>
      <c r="K5" s="46">
        <f t="shared" si="0"/>
        <v>86509</v>
      </c>
      <c r="L5" s="46">
        <f t="shared" si="0"/>
        <v>1540919</v>
      </c>
      <c r="M5" s="46">
        <f t="shared" si="0"/>
        <v>2495112</v>
      </c>
      <c r="N5" s="46">
        <f t="shared" si="0"/>
        <v>4122540</v>
      </c>
      <c r="O5" s="46">
        <f t="shared" si="0"/>
        <v>1599807</v>
      </c>
      <c r="P5" s="46">
        <f t="shared" si="0"/>
        <v>220255</v>
      </c>
      <c r="Q5" s="46">
        <f t="shared" si="0"/>
        <v>3175037</v>
      </c>
      <c r="R5" s="46">
        <f t="shared" si="0"/>
        <v>4995099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16777768</v>
      </c>
      <c r="X5" s="46">
        <f t="shared" si="0"/>
        <v>21412500</v>
      </c>
      <c r="Y5" s="46">
        <f t="shared" si="0"/>
        <v>-4634732</v>
      </c>
      <c r="Z5" s="47">
        <f>+IF(X5&lt;&gt;0,+(Y5/X5)*100,0)</f>
        <v>-21.64498307063631</v>
      </c>
      <c r="AA5" s="48">
        <f>SUM(AA11:AA18)</f>
        <v>28550000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25365806</v>
      </c>
      <c r="D7" s="10"/>
      <c r="E7" s="11">
        <v>21000000</v>
      </c>
      <c r="F7" s="11">
        <v>21000000</v>
      </c>
      <c r="G7" s="11">
        <v>735137</v>
      </c>
      <c r="H7" s="11">
        <v>3220130</v>
      </c>
      <c r="I7" s="11">
        <v>3637744</v>
      </c>
      <c r="J7" s="11">
        <v>7593011</v>
      </c>
      <c r="K7" s="11"/>
      <c r="L7" s="11">
        <v>690530</v>
      </c>
      <c r="M7" s="11">
        <v>131470</v>
      </c>
      <c r="N7" s="11">
        <v>822000</v>
      </c>
      <c r="O7" s="11"/>
      <c r="P7" s="11"/>
      <c r="Q7" s="11">
        <v>1650727</v>
      </c>
      <c r="R7" s="11">
        <v>1650727</v>
      </c>
      <c r="S7" s="11"/>
      <c r="T7" s="11"/>
      <c r="U7" s="11"/>
      <c r="V7" s="11"/>
      <c r="W7" s="11">
        <v>10065738</v>
      </c>
      <c r="X7" s="11">
        <v>15750000</v>
      </c>
      <c r="Y7" s="11">
        <v>-5684262</v>
      </c>
      <c r="Z7" s="2">
        <v>-36.09</v>
      </c>
      <c r="AA7" s="15">
        <v>21000000</v>
      </c>
    </row>
    <row r="8" spans="1:27" ht="12.75">
      <c r="A8" s="49" t="s">
        <v>34</v>
      </c>
      <c r="B8" s="50"/>
      <c r="C8" s="9">
        <v>48893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155207</v>
      </c>
      <c r="D10" s="10"/>
      <c r="E10" s="11">
        <v>250000</v>
      </c>
      <c r="F10" s="11">
        <v>250000</v>
      </c>
      <c r="G10" s="11"/>
      <c r="H10" s="11"/>
      <c r="I10" s="11"/>
      <c r="J10" s="11"/>
      <c r="K10" s="11"/>
      <c r="L10" s="11">
        <v>433641</v>
      </c>
      <c r="M10" s="11"/>
      <c r="N10" s="11">
        <v>433641</v>
      </c>
      <c r="O10" s="11"/>
      <c r="P10" s="11"/>
      <c r="Q10" s="11"/>
      <c r="R10" s="11"/>
      <c r="S10" s="11"/>
      <c r="T10" s="11"/>
      <c r="U10" s="11"/>
      <c r="V10" s="11"/>
      <c r="W10" s="11">
        <v>433641</v>
      </c>
      <c r="X10" s="11">
        <v>187500</v>
      </c>
      <c r="Y10" s="11">
        <v>246141</v>
      </c>
      <c r="Z10" s="2">
        <v>131.28</v>
      </c>
      <c r="AA10" s="15">
        <v>250000</v>
      </c>
    </row>
    <row r="11" spans="1:27" ht="12.75">
      <c r="A11" s="51" t="s">
        <v>37</v>
      </c>
      <c r="B11" s="50"/>
      <c r="C11" s="52">
        <f aca="true" t="shared" si="1" ref="C11:Y11">SUM(C6:C10)</f>
        <v>25569906</v>
      </c>
      <c r="D11" s="53">
        <f t="shared" si="1"/>
        <v>0</v>
      </c>
      <c r="E11" s="54">
        <f t="shared" si="1"/>
        <v>21250000</v>
      </c>
      <c r="F11" s="54">
        <f t="shared" si="1"/>
        <v>21250000</v>
      </c>
      <c r="G11" s="54">
        <f t="shared" si="1"/>
        <v>735137</v>
      </c>
      <c r="H11" s="54">
        <f t="shared" si="1"/>
        <v>3220130</v>
      </c>
      <c r="I11" s="54">
        <f t="shared" si="1"/>
        <v>3637744</v>
      </c>
      <c r="J11" s="54">
        <f t="shared" si="1"/>
        <v>7593011</v>
      </c>
      <c r="K11" s="54">
        <f t="shared" si="1"/>
        <v>0</v>
      </c>
      <c r="L11" s="54">
        <f t="shared" si="1"/>
        <v>1124171</v>
      </c>
      <c r="M11" s="54">
        <f t="shared" si="1"/>
        <v>131470</v>
      </c>
      <c r="N11" s="54">
        <f t="shared" si="1"/>
        <v>1255641</v>
      </c>
      <c r="O11" s="54">
        <f t="shared" si="1"/>
        <v>0</v>
      </c>
      <c r="P11" s="54">
        <f t="shared" si="1"/>
        <v>0</v>
      </c>
      <c r="Q11" s="54">
        <f t="shared" si="1"/>
        <v>1650727</v>
      </c>
      <c r="R11" s="54">
        <f t="shared" si="1"/>
        <v>1650727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10499379</v>
      </c>
      <c r="X11" s="54">
        <f t="shared" si="1"/>
        <v>15937500</v>
      </c>
      <c r="Y11" s="54">
        <f t="shared" si="1"/>
        <v>-5438121</v>
      </c>
      <c r="Z11" s="55">
        <f>+IF(X11&lt;&gt;0,+(Y11/X11)*100,0)</f>
        <v>-34.12154352941176</v>
      </c>
      <c r="AA11" s="56">
        <f>SUM(AA6:AA10)</f>
        <v>21250000</v>
      </c>
    </row>
    <row r="12" spans="1:27" ht="12.75">
      <c r="A12" s="57" t="s">
        <v>38</v>
      </c>
      <c r="B12" s="38"/>
      <c r="C12" s="9">
        <v>221674</v>
      </c>
      <c r="D12" s="10"/>
      <c r="E12" s="11">
        <v>2800000</v>
      </c>
      <c r="F12" s="11">
        <v>2800000</v>
      </c>
      <c r="G12" s="11"/>
      <c r="H12" s="11">
        <v>28072</v>
      </c>
      <c r="I12" s="11">
        <v>28072</v>
      </c>
      <c r="J12" s="11">
        <v>56144</v>
      </c>
      <c r="K12" s="11"/>
      <c r="L12" s="11">
        <v>402262</v>
      </c>
      <c r="M12" s="11">
        <v>641408</v>
      </c>
      <c r="N12" s="11">
        <v>1043670</v>
      </c>
      <c r="O12" s="11"/>
      <c r="P12" s="11">
        <v>217825</v>
      </c>
      <c r="Q12" s="11">
        <v>509072</v>
      </c>
      <c r="R12" s="11">
        <v>726897</v>
      </c>
      <c r="S12" s="11"/>
      <c r="T12" s="11"/>
      <c r="U12" s="11"/>
      <c r="V12" s="11"/>
      <c r="W12" s="11">
        <v>1826711</v>
      </c>
      <c r="X12" s="11">
        <v>2100000</v>
      </c>
      <c r="Y12" s="11">
        <v>-273289</v>
      </c>
      <c r="Z12" s="2">
        <v>-13.01</v>
      </c>
      <c r="AA12" s="15">
        <v>2800000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7007059</v>
      </c>
      <c r="D15" s="10"/>
      <c r="E15" s="11">
        <v>4500000</v>
      </c>
      <c r="F15" s="11">
        <v>4500000</v>
      </c>
      <c r="G15" s="11"/>
      <c r="H15" s="11"/>
      <c r="I15" s="11">
        <v>10974</v>
      </c>
      <c r="J15" s="11">
        <v>10974</v>
      </c>
      <c r="K15" s="11">
        <v>86509</v>
      </c>
      <c r="L15" s="11">
        <v>14486</v>
      </c>
      <c r="M15" s="11">
        <v>1722234</v>
      </c>
      <c r="N15" s="11">
        <v>1823229</v>
      </c>
      <c r="O15" s="11">
        <v>1599807</v>
      </c>
      <c r="P15" s="11">
        <v>2430</v>
      </c>
      <c r="Q15" s="11">
        <v>1015238</v>
      </c>
      <c r="R15" s="11">
        <v>2617475</v>
      </c>
      <c r="S15" s="11"/>
      <c r="T15" s="11"/>
      <c r="U15" s="11"/>
      <c r="V15" s="11"/>
      <c r="W15" s="11">
        <v>4451678</v>
      </c>
      <c r="X15" s="11">
        <v>3375000</v>
      </c>
      <c r="Y15" s="11">
        <v>1076678</v>
      </c>
      <c r="Z15" s="2">
        <v>31.9</v>
      </c>
      <c r="AA15" s="15">
        <v>4500000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30217296</v>
      </c>
      <c r="D20" s="62">
        <f t="shared" si="2"/>
        <v>0</v>
      </c>
      <c r="E20" s="63">
        <f t="shared" si="2"/>
        <v>27738000</v>
      </c>
      <c r="F20" s="63">
        <f t="shared" si="2"/>
        <v>27738000</v>
      </c>
      <c r="G20" s="63">
        <f t="shared" si="2"/>
        <v>931208</v>
      </c>
      <c r="H20" s="63">
        <f t="shared" si="2"/>
        <v>608677</v>
      </c>
      <c r="I20" s="63">
        <f t="shared" si="2"/>
        <v>4025891</v>
      </c>
      <c r="J20" s="63">
        <f t="shared" si="2"/>
        <v>5565776</v>
      </c>
      <c r="K20" s="63">
        <f t="shared" si="2"/>
        <v>0</v>
      </c>
      <c r="L20" s="63">
        <f t="shared" si="2"/>
        <v>2753034</v>
      </c>
      <c r="M20" s="63">
        <f t="shared" si="2"/>
        <v>3777127</v>
      </c>
      <c r="N20" s="63">
        <f t="shared" si="2"/>
        <v>6530161</v>
      </c>
      <c r="O20" s="63">
        <f t="shared" si="2"/>
        <v>0</v>
      </c>
      <c r="P20" s="63">
        <f t="shared" si="2"/>
        <v>450000</v>
      </c>
      <c r="Q20" s="63">
        <f t="shared" si="2"/>
        <v>3372829</v>
      </c>
      <c r="R20" s="63">
        <f t="shared" si="2"/>
        <v>3822829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15918766</v>
      </c>
      <c r="X20" s="63">
        <f t="shared" si="2"/>
        <v>20803500</v>
      </c>
      <c r="Y20" s="63">
        <f t="shared" si="2"/>
        <v>-4884734</v>
      </c>
      <c r="Z20" s="64">
        <f>+IF(X20&lt;&gt;0,+(Y20/X20)*100,0)</f>
        <v>-23.480347056985604</v>
      </c>
      <c r="AA20" s="65">
        <f>SUM(AA26:AA33)</f>
        <v>27738000</v>
      </c>
    </row>
    <row r="21" spans="1:27" ht="12.75">
      <c r="A21" s="49" t="s">
        <v>32</v>
      </c>
      <c r="B21" s="50"/>
      <c r="C21" s="9">
        <v>29068147</v>
      </c>
      <c r="D21" s="10"/>
      <c r="E21" s="11">
        <v>19988000</v>
      </c>
      <c r="F21" s="11">
        <v>19988000</v>
      </c>
      <c r="G21" s="11">
        <v>931208</v>
      </c>
      <c r="H21" s="11">
        <v>578672</v>
      </c>
      <c r="I21" s="11">
        <v>3875219</v>
      </c>
      <c r="J21" s="11">
        <v>5385099</v>
      </c>
      <c r="K21" s="11"/>
      <c r="L21" s="11">
        <v>1513415</v>
      </c>
      <c r="M21" s="11">
        <v>3157227</v>
      </c>
      <c r="N21" s="11">
        <v>4670642</v>
      </c>
      <c r="O21" s="11"/>
      <c r="P21" s="11"/>
      <c r="Q21" s="11">
        <v>1230646</v>
      </c>
      <c r="R21" s="11">
        <v>1230646</v>
      </c>
      <c r="S21" s="11"/>
      <c r="T21" s="11"/>
      <c r="U21" s="11"/>
      <c r="V21" s="11"/>
      <c r="W21" s="11">
        <v>11286387</v>
      </c>
      <c r="X21" s="11">
        <v>14991000</v>
      </c>
      <c r="Y21" s="11">
        <v>-3704613</v>
      </c>
      <c r="Z21" s="2">
        <v>-24.71</v>
      </c>
      <c r="AA21" s="15">
        <v>19988000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29068147</v>
      </c>
      <c r="D26" s="53">
        <f t="shared" si="3"/>
        <v>0</v>
      </c>
      <c r="E26" s="54">
        <f t="shared" si="3"/>
        <v>19988000</v>
      </c>
      <c r="F26" s="54">
        <f t="shared" si="3"/>
        <v>19988000</v>
      </c>
      <c r="G26" s="54">
        <f t="shared" si="3"/>
        <v>931208</v>
      </c>
      <c r="H26" s="54">
        <f t="shared" si="3"/>
        <v>578672</v>
      </c>
      <c r="I26" s="54">
        <f t="shared" si="3"/>
        <v>3875219</v>
      </c>
      <c r="J26" s="54">
        <f t="shared" si="3"/>
        <v>5385099</v>
      </c>
      <c r="K26" s="54">
        <f t="shared" si="3"/>
        <v>0</v>
      </c>
      <c r="L26" s="54">
        <f t="shared" si="3"/>
        <v>1513415</v>
      </c>
      <c r="M26" s="54">
        <f t="shared" si="3"/>
        <v>3157227</v>
      </c>
      <c r="N26" s="54">
        <f t="shared" si="3"/>
        <v>4670642</v>
      </c>
      <c r="O26" s="54">
        <f t="shared" si="3"/>
        <v>0</v>
      </c>
      <c r="P26" s="54">
        <f t="shared" si="3"/>
        <v>0</v>
      </c>
      <c r="Q26" s="54">
        <f t="shared" si="3"/>
        <v>1230646</v>
      </c>
      <c r="R26" s="54">
        <f t="shared" si="3"/>
        <v>1230646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11286387</v>
      </c>
      <c r="X26" s="54">
        <f t="shared" si="3"/>
        <v>14991000</v>
      </c>
      <c r="Y26" s="54">
        <f t="shared" si="3"/>
        <v>-3704613</v>
      </c>
      <c r="Z26" s="55">
        <f>+IF(X26&lt;&gt;0,+(Y26/X26)*100,0)</f>
        <v>-24.712247348409043</v>
      </c>
      <c r="AA26" s="56">
        <f>SUM(AA21:AA25)</f>
        <v>19988000</v>
      </c>
    </row>
    <row r="27" spans="1:27" ht="12.75">
      <c r="A27" s="57" t="s">
        <v>38</v>
      </c>
      <c r="B27" s="67"/>
      <c r="C27" s="9">
        <v>1149149</v>
      </c>
      <c r="D27" s="10"/>
      <c r="E27" s="11">
        <v>7750000</v>
      </c>
      <c r="F27" s="11">
        <v>7750000</v>
      </c>
      <c r="G27" s="11"/>
      <c r="H27" s="11">
        <v>30005</v>
      </c>
      <c r="I27" s="11">
        <v>150672</v>
      </c>
      <c r="J27" s="11">
        <v>180677</v>
      </c>
      <c r="K27" s="11"/>
      <c r="L27" s="11">
        <v>1239619</v>
      </c>
      <c r="M27" s="11">
        <v>619900</v>
      </c>
      <c r="N27" s="11">
        <v>1859519</v>
      </c>
      <c r="O27" s="11"/>
      <c r="P27" s="11">
        <v>450000</v>
      </c>
      <c r="Q27" s="11">
        <v>2142183</v>
      </c>
      <c r="R27" s="11">
        <v>2592183</v>
      </c>
      <c r="S27" s="11"/>
      <c r="T27" s="11"/>
      <c r="U27" s="11"/>
      <c r="V27" s="11"/>
      <c r="W27" s="11">
        <v>4632379</v>
      </c>
      <c r="X27" s="11">
        <v>5812500</v>
      </c>
      <c r="Y27" s="11">
        <v>-1180121</v>
      </c>
      <c r="Z27" s="2">
        <v>-20.3</v>
      </c>
      <c r="AA27" s="15">
        <v>7750000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29068147</v>
      </c>
      <c r="D36" s="10">
        <f t="shared" si="4"/>
        <v>0</v>
      </c>
      <c r="E36" s="11">
        <f t="shared" si="4"/>
        <v>19988000</v>
      </c>
      <c r="F36" s="11">
        <f t="shared" si="4"/>
        <v>19988000</v>
      </c>
      <c r="G36" s="11">
        <f t="shared" si="4"/>
        <v>931208</v>
      </c>
      <c r="H36" s="11">
        <f t="shared" si="4"/>
        <v>578672</v>
      </c>
      <c r="I36" s="11">
        <f t="shared" si="4"/>
        <v>3875219</v>
      </c>
      <c r="J36" s="11">
        <f t="shared" si="4"/>
        <v>5385099</v>
      </c>
      <c r="K36" s="11">
        <f t="shared" si="4"/>
        <v>0</v>
      </c>
      <c r="L36" s="11">
        <f t="shared" si="4"/>
        <v>1513415</v>
      </c>
      <c r="M36" s="11">
        <f t="shared" si="4"/>
        <v>3157227</v>
      </c>
      <c r="N36" s="11">
        <f t="shared" si="4"/>
        <v>4670642</v>
      </c>
      <c r="O36" s="11">
        <f t="shared" si="4"/>
        <v>0</v>
      </c>
      <c r="P36" s="11">
        <f t="shared" si="4"/>
        <v>0</v>
      </c>
      <c r="Q36" s="11">
        <f t="shared" si="4"/>
        <v>1230646</v>
      </c>
      <c r="R36" s="11">
        <f t="shared" si="4"/>
        <v>1230646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11286387</v>
      </c>
      <c r="X36" s="11">
        <f t="shared" si="4"/>
        <v>14991000</v>
      </c>
      <c r="Y36" s="11">
        <f t="shared" si="4"/>
        <v>-3704613</v>
      </c>
      <c r="Z36" s="2">
        <f aca="true" t="shared" si="5" ref="Z36:Z49">+IF(X36&lt;&gt;0,+(Y36/X36)*100,0)</f>
        <v>-24.712247348409043</v>
      </c>
      <c r="AA36" s="15">
        <f>AA6+AA21</f>
        <v>19988000</v>
      </c>
    </row>
    <row r="37" spans="1:27" ht="12.75">
      <c r="A37" s="49" t="s">
        <v>33</v>
      </c>
      <c r="B37" s="50"/>
      <c r="C37" s="9">
        <f t="shared" si="4"/>
        <v>25365806</v>
      </c>
      <c r="D37" s="10">
        <f t="shared" si="4"/>
        <v>0</v>
      </c>
      <c r="E37" s="11">
        <f t="shared" si="4"/>
        <v>21000000</v>
      </c>
      <c r="F37" s="11">
        <f t="shared" si="4"/>
        <v>21000000</v>
      </c>
      <c r="G37" s="11">
        <f t="shared" si="4"/>
        <v>735137</v>
      </c>
      <c r="H37" s="11">
        <f t="shared" si="4"/>
        <v>3220130</v>
      </c>
      <c r="I37" s="11">
        <f t="shared" si="4"/>
        <v>3637744</v>
      </c>
      <c r="J37" s="11">
        <f t="shared" si="4"/>
        <v>7593011</v>
      </c>
      <c r="K37" s="11">
        <f t="shared" si="4"/>
        <v>0</v>
      </c>
      <c r="L37" s="11">
        <f t="shared" si="4"/>
        <v>690530</v>
      </c>
      <c r="M37" s="11">
        <f t="shared" si="4"/>
        <v>131470</v>
      </c>
      <c r="N37" s="11">
        <f t="shared" si="4"/>
        <v>822000</v>
      </c>
      <c r="O37" s="11">
        <f t="shared" si="4"/>
        <v>0</v>
      </c>
      <c r="P37" s="11">
        <f t="shared" si="4"/>
        <v>0</v>
      </c>
      <c r="Q37" s="11">
        <f t="shared" si="4"/>
        <v>1650727</v>
      </c>
      <c r="R37" s="11">
        <f t="shared" si="4"/>
        <v>1650727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10065738</v>
      </c>
      <c r="X37" s="11">
        <f t="shared" si="4"/>
        <v>15750000</v>
      </c>
      <c r="Y37" s="11">
        <f t="shared" si="4"/>
        <v>-5684262</v>
      </c>
      <c r="Z37" s="2">
        <f t="shared" si="5"/>
        <v>-36.09055238095238</v>
      </c>
      <c r="AA37" s="15">
        <f>AA7+AA22</f>
        <v>21000000</v>
      </c>
    </row>
    <row r="38" spans="1:27" ht="12.75">
      <c r="A38" s="49" t="s">
        <v>34</v>
      </c>
      <c r="B38" s="50"/>
      <c r="C38" s="9">
        <f t="shared" si="4"/>
        <v>48893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155207</v>
      </c>
      <c r="D40" s="10">
        <f t="shared" si="4"/>
        <v>0</v>
      </c>
      <c r="E40" s="11">
        <f t="shared" si="4"/>
        <v>250000</v>
      </c>
      <c r="F40" s="11">
        <f t="shared" si="4"/>
        <v>250000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433641</v>
      </c>
      <c r="M40" s="11">
        <f t="shared" si="4"/>
        <v>0</v>
      </c>
      <c r="N40" s="11">
        <f t="shared" si="4"/>
        <v>433641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433641</v>
      </c>
      <c r="X40" s="11">
        <f t="shared" si="4"/>
        <v>187500</v>
      </c>
      <c r="Y40" s="11">
        <f t="shared" si="4"/>
        <v>246141</v>
      </c>
      <c r="Z40" s="2">
        <f t="shared" si="5"/>
        <v>131.27519999999998</v>
      </c>
      <c r="AA40" s="15">
        <f>AA10+AA25</f>
        <v>250000</v>
      </c>
    </row>
    <row r="41" spans="1:27" ht="12.75">
      <c r="A41" s="51" t="s">
        <v>37</v>
      </c>
      <c r="B41" s="50"/>
      <c r="C41" s="52">
        <f aca="true" t="shared" si="6" ref="C41:Y41">SUM(C36:C40)</f>
        <v>54638053</v>
      </c>
      <c r="D41" s="53">
        <f t="shared" si="6"/>
        <v>0</v>
      </c>
      <c r="E41" s="54">
        <f t="shared" si="6"/>
        <v>41238000</v>
      </c>
      <c r="F41" s="54">
        <f t="shared" si="6"/>
        <v>41238000</v>
      </c>
      <c r="G41" s="54">
        <f t="shared" si="6"/>
        <v>1666345</v>
      </c>
      <c r="H41" s="54">
        <f t="shared" si="6"/>
        <v>3798802</v>
      </c>
      <c r="I41" s="54">
        <f t="shared" si="6"/>
        <v>7512963</v>
      </c>
      <c r="J41" s="54">
        <f t="shared" si="6"/>
        <v>12978110</v>
      </c>
      <c r="K41" s="54">
        <f t="shared" si="6"/>
        <v>0</v>
      </c>
      <c r="L41" s="54">
        <f t="shared" si="6"/>
        <v>2637586</v>
      </c>
      <c r="M41" s="54">
        <f t="shared" si="6"/>
        <v>3288697</v>
      </c>
      <c r="N41" s="54">
        <f t="shared" si="6"/>
        <v>5926283</v>
      </c>
      <c r="O41" s="54">
        <f t="shared" si="6"/>
        <v>0</v>
      </c>
      <c r="P41" s="54">
        <f t="shared" si="6"/>
        <v>0</v>
      </c>
      <c r="Q41" s="54">
        <f t="shared" si="6"/>
        <v>2881373</v>
      </c>
      <c r="R41" s="54">
        <f t="shared" si="6"/>
        <v>2881373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21785766</v>
      </c>
      <c r="X41" s="54">
        <f t="shared" si="6"/>
        <v>30928500</v>
      </c>
      <c r="Y41" s="54">
        <f t="shared" si="6"/>
        <v>-9142734</v>
      </c>
      <c r="Z41" s="55">
        <f t="shared" si="5"/>
        <v>-29.560871041272613</v>
      </c>
      <c r="AA41" s="56">
        <f>SUM(AA36:AA40)</f>
        <v>41238000</v>
      </c>
    </row>
    <row r="42" spans="1:27" ht="12.75">
      <c r="A42" s="57" t="s">
        <v>38</v>
      </c>
      <c r="B42" s="38"/>
      <c r="C42" s="68">
        <f aca="true" t="shared" si="7" ref="C42:Y48">C12+C27</f>
        <v>1370823</v>
      </c>
      <c r="D42" s="69">
        <f t="shared" si="7"/>
        <v>0</v>
      </c>
      <c r="E42" s="70">
        <f t="shared" si="7"/>
        <v>10550000</v>
      </c>
      <c r="F42" s="70">
        <f t="shared" si="7"/>
        <v>10550000</v>
      </c>
      <c r="G42" s="70">
        <f t="shared" si="7"/>
        <v>0</v>
      </c>
      <c r="H42" s="70">
        <f t="shared" si="7"/>
        <v>58077</v>
      </c>
      <c r="I42" s="70">
        <f t="shared" si="7"/>
        <v>178744</v>
      </c>
      <c r="J42" s="70">
        <f t="shared" si="7"/>
        <v>236821</v>
      </c>
      <c r="K42" s="70">
        <f t="shared" si="7"/>
        <v>0</v>
      </c>
      <c r="L42" s="70">
        <f t="shared" si="7"/>
        <v>1641881</v>
      </c>
      <c r="M42" s="70">
        <f t="shared" si="7"/>
        <v>1261308</v>
      </c>
      <c r="N42" s="70">
        <f t="shared" si="7"/>
        <v>2903189</v>
      </c>
      <c r="O42" s="70">
        <f t="shared" si="7"/>
        <v>0</v>
      </c>
      <c r="P42" s="70">
        <f t="shared" si="7"/>
        <v>667825</v>
      </c>
      <c r="Q42" s="70">
        <f t="shared" si="7"/>
        <v>2651255</v>
      </c>
      <c r="R42" s="70">
        <f t="shared" si="7"/>
        <v>3319080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6459090</v>
      </c>
      <c r="X42" s="70">
        <f t="shared" si="7"/>
        <v>7912500</v>
      </c>
      <c r="Y42" s="70">
        <f t="shared" si="7"/>
        <v>-1453410</v>
      </c>
      <c r="Z42" s="72">
        <f t="shared" si="5"/>
        <v>-18.368530805687204</v>
      </c>
      <c r="AA42" s="71">
        <f aca="true" t="shared" si="8" ref="AA42:AA48">AA12+AA27</f>
        <v>10550000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7007059</v>
      </c>
      <c r="D45" s="69">
        <f t="shared" si="7"/>
        <v>0</v>
      </c>
      <c r="E45" s="70">
        <f t="shared" si="7"/>
        <v>4500000</v>
      </c>
      <c r="F45" s="70">
        <f t="shared" si="7"/>
        <v>4500000</v>
      </c>
      <c r="G45" s="70">
        <f t="shared" si="7"/>
        <v>0</v>
      </c>
      <c r="H45" s="70">
        <f t="shared" si="7"/>
        <v>0</v>
      </c>
      <c r="I45" s="70">
        <f t="shared" si="7"/>
        <v>10974</v>
      </c>
      <c r="J45" s="70">
        <f t="shared" si="7"/>
        <v>10974</v>
      </c>
      <c r="K45" s="70">
        <f t="shared" si="7"/>
        <v>86509</v>
      </c>
      <c r="L45" s="70">
        <f t="shared" si="7"/>
        <v>14486</v>
      </c>
      <c r="M45" s="70">
        <f t="shared" si="7"/>
        <v>1722234</v>
      </c>
      <c r="N45" s="70">
        <f t="shared" si="7"/>
        <v>1823229</v>
      </c>
      <c r="O45" s="70">
        <f t="shared" si="7"/>
        <v>1599807</v>
      </c>
      <c r="P45" s="70">
        <f t="shared" si="7"/>
        <v>2430</v>
      </c>
      <c r="Q45" s="70">
        <f t="shared" si="7"/>
        <v>1015238</v>
      </c>
      <c r="R45" s="70">
        <f t="shared" si="7"/>
        <v>2617475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4451678</v>
      </c>
      <c r="X45" s="70">
        <f t="shared" si="7"/>
        <v>3375000</v>
      </c>
      <c r="Y45" s="70">
        <f t="shared" si="7"/>
        <v>1076678</v>
      </c>
      <c r="Z45" s="72">
        <f t="shared" si="5"/>
        <v>31.90157037037037</v>
      </c>
      <c r="AA45" s="71">
        <f t="shared" si="8"/>
        <v>4500000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63015935</v>
      </c>
      <c r="D49" s="81">
        <f t="shared" si="9"/>
        <v>0</v>
      </c>
      <c r="E49" s="82">
        <f t="shared" si="9"/>
        <v>56288000</v>
      </c>
      <c r="F49" s="82">
        <f t="shared" si="9"/>
        <v>56288000</v>
      </c>
      <c r="G49" s="82">
        <f t="shared" si="9"/>
        <v>1666345</v>
      </c>
      <c r="H49" s="82">
        <f t="shared" si="9"/>
        <v>3856879</v>
      </c>
      <c r="I49" s="82">
        <f t="shared" si="9"/>
        <v>7702681</v>
      </c>
      <c r="J49" s="82">
        <f t="shared" si="9"/>
        <v>13225905</v>
      </c>
      <c r="K49" s="82">
        <f t="shared" si="9"/>
        <v>86509</v>
      </c>
      <c r="L49" s="82">
        <f t="shared" si="9"/>
        <v>4293953</v>
      </c>
      <c r="M49" s="82">
        <f t="shared" si="9"/>
        <v>6272239</v>
      </c>
      <c r="N49" s="82">
        <f t="shared" si="9"/>
        <v>10652701</v>
      </c>
      <c r="O49" s="82">
        <f t="shared" si="9"/>
        <v>1599807</v>
      </c>
      <c r="P49" s="82">
        <f t="shared" si="9"/>
        <v>670255</v>
      </c>
      <c r="Q49" s="82">
        <f t="shared" si="9"/>
        <v>6547866</v>
      </c>
      <c r="R49" s="82">
        <f t="shared" si="9"/>
        <v>8817928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32696534</v>
      </c>
      <c r="X49" s="82">
        <f t="shared" si="9"/>
        <v>42216000</v>
      </c>
      <c r="Y49" s="82">
        <f t="shared" si="9"/>
        <v>-9519466</v>
      </c>
      <c r="Z49" s="83">
        <f t="shared" si="5"/>
        <v>-22.54942675762744</v>
      </c>
      <c r="AA49" s="84">
        <f>SUM(AA41:AA48)</f>
        <v>56288000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6198558</v>
      </c>
      <c r="D51" s="69">
        <f t="shared" si="10"/>
        <v>0</v>
      </c>
      <c r="E51" s="70">
        <f t="shared" si="10"/>
        <v>31933904</v>
      </c>
      <c r="F51" s="70">
        <f t="shared" si="10"/>
        <v>31933904</v>
      </c>
      <c r="G51" s="70">
        <f t="shared" si="10"/>
        <v>30742</v>
      </c>
      <c r="H51" s="70">
        <f t="shared" si="10"/>
        <v>215271</v>
      </c>
      <c r="I51" s="70">
        <f t="shared" si="10"/>
        <v>220292</v>
      </c>
      <c r="J51" s="70">
        <f t="shared" si="10"/>
        <v>466305</v>
      </c>
      <c r="K51" s="70">
        <f t="shared" si="10"/>
        <v>62166</v>
      </c>
      <c r="L51" s="70">
        <f t="shared" si="10"/>
        <v>1191712</v>
      </c>
      <c r="M51" s="70">
        <f t="shared" si="10"/>
        <v>358527</v>
      </c>
      <c r="N51" s="70">
        <f t="shared" si="10"/>
        <v>1612405</v>
      </c>
      <c r="O51" s="70">
        <f t="shared" si="10"/>
        <v>207919</v>
      </c>
      <c r="P51" s="70">
        <f t="shared" si="10"/>
        <v>100207</v>
      </c>
      <c r="Q51" s="70">
        <f t="shared" si="10"/>
        <v>83988</v>
      </c>
      <c r="R51" s="70">
        <f t="shared" si="10"/>
        <v>392114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2470824</v>
      </c>
      <c r="X51" s="70">
        <f t="shared" si="10"/>
        <v>23950428</v>
      </c>
      <c r="Y51" s="70">
        <f t="shared" si="10"/>
        <v>-21479604</v>
      </c>
      <c r="Z51" s="72">
        <f>+IF(X51&lt;&gt;0,+(Y51/X51)*100,0)</f>
        <v>-89.68359145815683</v>
      </c>
      <c r="AA51" s="71">
        <f>SUM(AA57:AA61)</f>
        <v>31933904</v>
      </c>
    </row>
    <row r="52" spans="1:27" ht="12.75">
      <c r="A52" s="87" t="s">
        <v>32</v>
      </c>
      <c r="B52" s="50"/>
      <c r="C52" s="9">
        <v>2845751</v>
      </c>
      <c r="D52" s="10"/>
      <c r="E52" s="11">
        <v>24657404</v>
      </c>
      <c r="F52" s="11">
        <v>24657404</v>
      </c>
      <c r="G52" s="11"/>
      <c r="H52" s="11"/>
      <c r="I52" s="11"/>
      <c r="J52" s="11"/>
      <c r="K52" s="11">
        <v>16545</v>
      </c>
      <c r="L52" s="11">
        <v>632374</v>
      </c>
      <c r="M52" s="11">
        <v>118312</v>
      </c>
      <c r="N52" s="11">
        <v>767231</v>
      </c>
      <c r="O52" s="11"/>
      <c r="P52" s="11"/>
      <c r="Q52" s="11"/>
      <c r="R52" s="11"/>
      <c r="S52" s="11"/>
      <c r="T52" s="11"/>
      <c r="U52" s="11"/>
      <c r="V52" s="11"/>
      <c r="W52" s="11">
        <v>767231</v>
      </c>
      <c r="X52" s="11">
        <v>18493053</v>
      </c>
      <c r="Y52" s="11">
        <v>-17725822</v>
      </c>
      <c r="Z52" s="2">
        <v>-95.85</v>
      </c>
      <c r="AA52" s="15">
        <v>24657404</v>
      </c>
    </row>
    <row r="53" spans="1:27" ht="12.75">
      <c r="A53" s="87" t="s">
        <v>33</v>
      </c>
      <c r="B53" s="50"/>
      <c r="C53" s="9">
        <v>1468114</v>
      </c>
      <c r="D53" s="10"/>
      <c r="E53" s="11">
        <v>4000000</v>
      </c>
      <c r="F53" s="11">
        <v>4000000</v>
      </c>
      <c r="G53" s="11"/>
      <c r="H53" s="11"/>
      <c r="I53" s="11">
        <v>833</v>
      </c>
      <c r="J53" s="11">
        <v>833</v>
      </c>
      <c r="K53" s="11"/>
      <c r="L53" s="11">
        <v>529265</v>
      </c>
      <c r="M53" s="11"/>
      <c r="N53" s="11">
        <v>529265</v>
      </c>
      <c r="O53" s="11">
        <v>17100</v>
      </c>
      <c r="P53" s="11"/>
      <c r="Q53" s="11">
        <v>73797</v>
      </c>
      <c r="R53" s="11">
        <v>90897</v>
      </c>
      <c r="S53" s="11"/>
      <c r="T53" s="11"/>
      <c r="U53" s="11"/>
      <c r="V53" s="11"/>
      <c r="W53" s="11">
        <v>620995</v>
      </c>
      <c r="X53" s="11">
        <v>3000000</v>
      </c>
      <c r="Y53" s="11">
        <v>-2379005</v>
      </c>
      <c r="Z53" s="2">
        <v>-79.3</v>
      </c>
      <c r="AA53" s="15">
        <v>4000000</v>
      </c>
    </row>
    <row r="54" spans="1:27" ht="12.75">
      <c r="A54" s="87" t="s">
        <v>34</v>
      </c>
      <c r="B54" s="50"/>
      <c r="C54" s="9">
        <v>339175</v>
      </c>
      <c r="D54" s="10"/>
      <c r="E54" s="11">
        <v>350000</v>
      </c>
      <c r="F54" s="11">
        <v>350000</v>
      </c>
      <c r="G54" s="11">
        <v>9903</v>
      </c>
      <c r="H54" s="11"/>
      <c r="I54" s="11">
        <v>30197</v>
      </c>
      <c r="J54" s="11">
        <v>40100</v>
      </c>
      <c r="K54" s="11"/>
      <c r="L54" s="11">
        <v>18461</v>
      </c>
      <c r="M54" s="11">
        <v>189781</v>
      </c>
      <c r="N54" s="11">
        <v>208242</v>
      </c>
      <c r="O54" s="11">
        <v>18110</v>
      </c>
      <c r="P54" s="11">
        <v>17527</v>
      </c>
      <c r="Q54" s="11"/>
      <c r="R54" s="11">
        <v>35637</v>
      </c>
      <c r="S54" s="11"/>
      <c r="T54" s="11"/>
      <c r="U54" s="11"/>
      <c r="V54" s="11"/>
      <c r="W54" s="11">
        <v>283979</v>
      </c>
      <c r="X54" s="11">
        <v>262500</v>
      </c>
      <c r="Y54" s="11">
        <v>21479</v>
      </c>
      <c r="Z54" s="2">
        <v>8.18</v>
      </c>
      <c r="AA54" s="15">
        <v>350000</v>
      </c>
    </row>
    <row r="55" spans="1:27" ht="12.75">
      <c r="A55" s="87" t="s">
        <v>35</v>
      </c>
      <c r="B55" s="50"/>
      <c r="C55" s="9">
        <v>109205</v>
      </c>
      <c r="D55" s="10"/>
      <c r="E55" s="11">
        <v>2000000</v>
      </c>
      <c r="F55" s="11">
        <v>2000000</v>
      </c>
      <c r="G55" s="11"/>
      <c r="H55" s="11"/>
      <c r="I55" s="11">
        <v>736</v>
      </c>
      <c r="J55" s="11">
        <v>736</v>
      </c>
      <c r="K55" s="11"/>
      <c r="L55" s="11"/>
      <c r="M55" s="11"/>
      <c r="N55" s="11"/>
      <c r="O55" s="11">
        <v>138500</v>
      </c>
      <c r="P55" s="11"/>
      <c r="Q55" s="11"/>
      <c r="R55" s="11">
        <v>138500</v>
      </c>
      <c r="S55" s="11"/>
      <c r="T55" s="11"/>
      <c r="U55" s="11"/>
      <c r="V55" s="11"/>
      <c r="W55" s="11">
        <v>139236</v>
      </c>
      <c r="X55" s="11">
        <v>1500000</v>
      </c>
      <c r="Y55" s="11">
        <v>-1360764</v>
      </c>
      <c r="Z55" s="2">
        <v>-90.72</v>
      </c>
      <c r="AA55" s="15">
        <v>2000000</v>
      </c>
    </row>
    <row r="56" spans="1:27" ht="12.75">
      <c r="A56" s="87" t="s">
        <v>36</v>
      </c>
      <c r="B56" s="50"/>
      <c r="C56" s="9"/>
      <c r="D56" s="10"/>
      <c r="E56" s="11">
        <v>60000</v>
      </c>
      <c r="F56" s="11">
        <v>60000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45000</v>
      </c>
      <c r="Y56" s="11">
        <v>-45000</v>
      </c>
      <c r="Z56" s="2">
        <v>-100</v>
      </c>
      <c r="AA56" s="15">
        <v>60000</v>
      </c>
    </row>
    <row r="57" spans="1:27" ht="12.75">
      <c r="A57" s="88" t="s">
        <v>37</v>
      </c>
      <c r="B57" s="50"/>
      <c r="C57" s="52">
        <f aca="true" t="shared" si="11" ref="C57:Y57">SUM(C52:C56)</f>
        <v>4762245</v>
      </c>
      <c r="D57" s="53">
        <f t="shared" si="11"/>
        <v>0</v>
      </c>
      <c r="E57" s="54">
        <f t="shared" si="11"/>
        <v>31067404</v>
      </c>
      <c r="F57" s="54">
        <f t="shared" si="11"/>
        <v>31067404</v>
      </c>
      <c r="G57" s="54">
        <f t="shared" si="11"/>
        <v>9903</v>
      </c>
      <c r="H57" s="54">
        <f t="shared" si="11"/>
        <v>0</v>
      </c>
      <c r="I57" s="54">
        <f t="shared" si="11"/>
        <v>31766</v>
      </c>
      <c r="J57" s="54">
        <f t="shared" si="11"/>
        <v>41669</v>
      </c>
      <c r="K57" s="54">
        <f t="shared" si="11"/>
        <v>16545</v>
      </c>
      <c r="L57" s="54">
        <f t="shared" si="11"/>
        <v>1180100</v>
      </c>
      <c r="M57" s="54">
        <f t="shared" si="11"/>
        <v>308093</v>
      </c>
      <c r="N57" s="54">
        <f t="shared" si="11"/>
        <v>1504738</v>
      </c>
      <c r="O57" s="54">
        <f t="shared" si="11"/>
        <v>173710</v>
      </c>
      <c r="P57" s="54">
        <f t="shared" si="11"/>
        <v>17527</v>
      </c>
      <c r="Q57" s="54">
        <f t="shared" si="11"/>
        <v>73797</v>
      </c>
      <c r="R57" s="54">
        <f t="shared" si="11"/>
        <v>265034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1811441</v>
      </c>
      <c r="X57" s="54">
        <f t="shared" si="11"/>
        <v>23300553</v>
      </c>
      <c r="Y57" s="54">
        <f t="shared" si="11"/>
        <v>-21489112</v>
      </c>
      <c r="Z57" s="55">
        <f>+IF(X57&lt;&gt;0,+(Y57/X57)*100,0)</f>
        <v>-92.22575962038326</v>
      </c>
      <c r="AA57" s="56">
        <f>SUM(AA52:AA56)</f>
        <v>31067404</v>
      </c>
    </row>
    <row r="58" spans="1:27" ht="12.75">
      <c r="A58" s="89" t="s">
        <v>38</v>
      </c>
      <c r="B58" s="38"/>
      <c r="C58" s="9">
        <v>163545</v>
      </c>
      <c r="D58" s="10"/>
      <c r="E58" s="11">
        <v>93000</v>
      </c>
      <c r="F58" s="11">
        <v>93000</v>
      </c>
      <c r="G58" s="11"/>
      <c r="H58" s="11"/>
      <c r="I58" s="11">
        <v>314</v>
      </c>
      <c r="J58" s="11">
        <v>314</v>
      </c>
      <c r="K58" s="11">
        <v>3146</v>
      </c>
      <c r="L58" s="11">
        <v>6412</v>
      </c>
      <c r="M58" s="11"/>
      <c r="N58" s="11">
        <v>9558</v>
      </c>
      <c r="O58" s="11"/>
      <c r="P58" s="11"/>
      <c r="Q58" s="11"/>
      <c r="R58" s="11"/>
      <c r="S58" s="11"/>
      <c r="T58" s="11"/>
      <c r="U58" s="11"/>
      <c r="V58" s="11"/>
      <c r="W58" s="11">
        <v>9872</v>
      </c>
      <c r="X58" s="11">
        <v>69750</v>
      </c>
      <c r="Y58" s="11">
        <v>-59878</v>
      </c>
      <c r="Z58" s="2">
        <v>-85.85</v>
      </c>
      <c r="AA58" s="15">
        <v>93000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1272768</v>
      </c>
      <c r="D61" s="10"/>
      <c r="E61" s="11">
        <v>773500</v>
      </c>
      <c r="F61" s="11">
        <v>773500</v>
      </c>
      <c r="G61" s="11">
        <v>20839</v>
      </c>
      <c r="H61" s="11">
        <v>215271</v>
      </c>
      <c r="I61" s="11">
        <v>188212</v>
      </c>
      <c r="J61" s="11">
        <v>424322</v>
      </c>
      <c r="K61" s="11">
        <v>42475</v>
      </c>
      <c r="L61" s="11">
        <v>5200</v>
      </c>
      <c r="M61" s="11">
        <v>50434</v>
      </c>
      <c r="N61" s="11">
        <v>98109</v>
      </c>
      <c r="O61" s="11">
        <v>34209</v>
      </c>
      <c r="P61" s="11">
        <v>82680</v>
      </c>
      <c r="Q61" s="11">
        <v>10191</v>
      </c>
      <c r="R61" s="11">
        <v>127080</v>
      </c>
      <c r="S61" s="11"/>
      <c r="T61" s="11"/>
      <c r="U61" s="11"/>
      <c r="V61" s="11"/>
      <c r="W61" s="11">
        <v>649511</v>
      </c>
      <c r="X61" s="11">
        <v>580125</v>
      </c>
      <c r="Y61" s="11">
        <v>69386</v>
      </c>
      <c r="Z61" s="2">
        <v>11.96</v>
      </c>
      <c r="AA61" s="15">
        <v>773500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31933904</v>
      </c>
      <c r="F66" s="14"/>
      <c r="G66" s="14">
        <v>30742</v>
      </c>
      <c r="H66" s="14">
        <v>215271</v>
      </c>
      <c r="I66" s="14">
        <v>239372</v>
      </c>
      <c r="J66" s="14">
        <v>485385</v>
      </c>
      <c r="K66" s="14">
        <v>62166</v>
      </c>
      <c r="L66" s="14">
        <v>1191712</v>
      </c>
      <c r="M66" s="14">
        <v>358527</v>
      </c>
      <c r="N66" s="14">
        <v>1612405</v>
      </c>
      <c r="O66" s="14">
        <v>207919</v>
      </c>
      <c r="P66" s="14">
        <v>100206</v>
      </c>
      <c r="Q66" s="14">
        <v>83988</v>
      </c>
      <c r="R66" s="14">
        <v>392113</v>
      </c>
      <c r="S66" s="14"/>
      <c r="T66" s="14"/>
      <c r="U66" s="14"/>
      <c r="V66" s="14"/>
      <c r="W66" s="14">
        <v>2489903</v>
      </c>
      <c r="X66" s="14"/>
      <c r="Y66" s="14">
        <v>2489903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31933904</v>
      </c>
      <c r="F69" s="82">
        <f t="shared" si="12"/>
        <v>0</v>
      </c>
      <c r="G69" s="82">
        <f t="shared" si="12"/>
        <v>30742</v>
      </c>
      <c r="H69" s="82">
        <f t="shared" si="12"/>
        <v>215271</v>
      </c>
      <c r="I69" s="82">
        <f t="shared" si="12"/>
        <v>239372</v>
      </c>
      <c r="J69" s="82">
        <f t="shared" si="12"/>
        <v>485385</v>
      </c>
      <c r="K69" s="82">
        <f t="shared" si="12"/>
        <v>62166</v>
      </c>
      <c r="L69" s="82">
        <f t="shared" si="12"/>
        <v>1191712</v>
      </c>
      <c r="M69" s="82">
        <f t="shared" si="12"/>
        <v>358527</v>
      </c>
      <c r="N69" s="82">
        <f t="shared" si="12"/>
        <v>1612405</v>
      </c>
      <c r="O69" s="82">
        <f t="shared" si="12"/>
        <v>207919</v>
      </c>
      <c r="P69" s="82">
        <f t="shared" si="12"/>
        <v>100206</v>
      </c>
      <c r="Q69" s="82">
        <f t="shared" si="12"/>
        <v>83988</v>
      </c>
      <c r="R69" s="82">
        <f t="shared" si="12"/>
        <v>392113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2489903</v>
      </c>
      <c r="X69" s="82">
        <f t="shared" si="12"/>
        <v>0</v>
      </c>
      <c r="Y69" s="82">
        <f t="shared" si="12"/>
        <v>2489903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19979000</v>
      </c>
      <c r="F5" s="46">
        <f t="shared" si="0"/>
        <v>19979000</v>
      </c>
      <c r="G5" s="46">
        <f t="shared" si="0"/>
        <v>7389486</v>
      </c>
      <c r="H5" s="46">
        <f t="shared" si="0"/>
        <v>2293353</v>
      </c>
      <c r="I5" s="46">
        <f t="shared" si="0"/>
        <v>1320151</v>
      </c>
      <c r="J5" s="46">
        <f t="shared" si="0"/>
        <v>11002990</v>
      </c>
      <c r="K5" s="46">
        <f t="shared" si="0"/>
        <v>911793</v>
      </c>
      <c r="L5" s="46">
        <f t="shared" si="0"/>
        <v>0</v>
      </c>
      <c r="M5" s="46">
        <f t="shared" si="0"/>
        <v>0</v>
      </c>
      <c r="N5" s="46">
        <f t="shared" si="0"/>
        <v>911793</v>
      </c>
      <c r="O5" s="46">
        <f t="shared" si="0"/>
        <v>0</v>
      </c>
      <c r="P5" s="46">
        <f t="shared" si="0"/>
        <v>68500</v>
      </c>
      <c r="Q5" s="46">
        <f t="shared" si="0"/>
        <v>331421</v>
      </c>
      <c r="R5" s="46">
        <f t="shared" si="0"/>
        <v>399921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12314704</v>
      </c>
      <c r="X5" s="46">
        <f t="shared" si="0"/>
        <v>14984250</v>
      </c>
      <c r="Y5" s="46">
        <f t="shared" si="0"/>
        <v>-2669546</v>
      </c>
      <c r="Z5" s="47">
        <f>+IF(X5&lt;&gt;0,+(Y5/X5)*100,0)</f>
        <v>-17.81567979712031</v>
      </c>
      <c r="AA5" s="48">
        <f>SUM(AA11:AA18)</f>
        <v>19979000</v>
      </c>
    </row>
    <row r="6" spans="1:27" ht="12.75">
      <c r="A6" s="49" t="s">
        <v>32</v>
      </c>
      <c r="B6" s="50"/>
      <c r="C6" s="9"/>
      <c r="D6" s="10"/>
      <c r="E6" s="11">
        <v>14979000</v>
      </c>
      <c r="F6" s="11">
        <v>14979000</v>
      </c>
      <c r="G6" s="11">
        <v>5001852</v>
      </c>
      <c r="H6" s="11">
        <v>1914783</v>
      </c>
      <c r="I6" s="11">
        <v>1320151</v>
      </c>
      <c r="J6" s="11">
        <v>8236786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8236786</v>
      </c>
      <c r="X6" s="11">
        <v>11234250</v>
      </c>
      <c r="Y6" s="11">
        <v>-2997464</v>
      </c>
      <c r="Z6" s="2">
        <v>-26.68</v>
      </c>
      <c r="AA6" s="15">
        <v>14979000</v>
      </c>
    </row>
    <row r="7" spans="1:27" ht="12.75">
      <c r="A7" s="49" t="s">
        <v>33</v>
      </c>
      <c r="B7" s="50"/>
      <c r="C7" s="9"/>
      <c r="D7" s="10"/>
      <c r="E7" s="11"/>
      <c r="F7" s="11"/>
      <c r="G7" s="11">
        <v>518277</v>
      </c>
      <c r="H7" s="11"/>
      <c r="I7" s="11"/>
      <c r="J7" s="11">
        <v>518277</v>
      </c>
      <c r="K7" s="11"/>
      <c r="L7" s="11"/>
      <c r="M7" s="11"/>
      <c r="N7" s="11"/>
      <c r="O7" s="11"/>
      <c r="P7" s="11">
        <v>57500</v>
      </c>
      <c r="Q7" s="11">
        <v>223937</v>
      </c>
      <c r="R7" s="11">
        <v>281437</v>
      </c>
      <c r="S7" s="11"/>
      <c r="T7" s="11"/>
      <c r="U7" s="11"/>
      <c r="V7" s="11"/>
      <c r="W7" s="11">
        <v>799714</v>
      </c>
      <c r="X7" s="11"/>
      <c r="Y7" s="11">
        <v>799714</v>
      </c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>
        <v>863448</v>
      </c>
      <c r="L8" s="11"/>
      <c r="M8" s="11"/>
      <c r="N8" s="11">
        <v>863448</v>
      </c>
      <c r="O8" s="11"/>
      <c r="P8" s="11"/>
      <c r="Q8" s="11"/>
      <c r="R8" s="11"/>
      <c r="S8" s="11"/>
      <c r="T8" s="11"/>
      <c r="U8" s="11"/>
      <c r="V8" s="11"/>
      <c r="W8" s="11">
        <v>863448</v>
      </c>
      <c r="X8" s="11"/>
      <c r="Y8" s="11">
        <v>863448</v>
      </c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11000</v>
      </c>
      <c r="Q10" s="11"/>
      <c r="R10" s="11">
        <v>11000</v>
      </c>
      <c r="S10" s="11"/>
      <c r="T10" s="11"/>
      <c r="U10" s="11"/>
      <c r="V10" s="11"/>
      <c r="W10" s="11">
        <v>11000</v>
      </c>
      <c r="X10" s="11"/>
      <c r="Y10" s="11">
        <v>11000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14979000</v>
      </c>
      <c r="F11" s="54">
        <f t="shared" si="1"/>
        <v>14979000</v>
      </c>
      <c r="G11" s="54">
        <f t="shared" si="1"/>
        <v>5520129</v>
      </c>
      <c r="H11" s="54">
        <f t="shared" si="1"/>
        <v>1914783</v>
      </c>
      <c r="I11" s="54">
        <f t="shared" si="1"/>
        <v>1320151</v>
      </c>
      <c r="J11" s="54">
        <f t="shared" si="1"/>
        <v>8755063</v>
      </c>
      <c r="K11" s="54">
        <f t="shared" si="1"/>
        <v>863448</v>
      </c>
      <c r="L11" s="54">
        <f t="shared" si="1"/>
        <v>0</v>
      </c>
      <c r="M11" s="54">
        <f t="shared" si="1"/>
        <v>0</v>
      </c>
      <c r="N11" s="54">
        <f t="shared" si="1"/>
        <v>863448</v>
      </c>
      <c r="O11" s="54">
        <f t="shared" si="1"/>
        <v>0</v>
      </c>
      <c r="P11" s="54">
        <f t="shared" si="1"/>
        <v>68500</v>
      </c>
      <c r="Q11" s="54">
        <f t="shared" si="1"/>
        <v>223937</v>
      </c>
      <c r="R11" s="54">
        <f t="shared" si="1"/>
        <v>292437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9910948</v>
      </c>
      <c r="X11" s="54">
        <f t="shared" si="1"/>
        <v>11234250</v>
      </c>
      <c r="Y11" s="54">
        <f t="shared" si="1"/>
        <v>-1323302</v>
      </c>
      <c r="Z11" s="55">
        <f>+IF(X11&lt;&gt;0,+(Y11/X11)*100,0)</f>
        <v>-11.779175289850235</v>
      </c>
      <c r="AA11" s="56">
        <f>SUM(AA6:AA10)</f>
        <v>14979000</v>
      </c>
    </row>
    <row r="12" spans="1:27" ht="12.75">
      <c r="A12" s="57" t="s">
        <v>38</v>
      </c>
      <c r="B12" s="38"/>
      <c r="C12" s="9"/>
      <c r="D12" s="10"/>
      <c r="E12" s="11">
        <v>5000000</v>
      </c>
      <c r="F12" s="11">
        <v>5000000</v>
      </c>
      <c r="G12" s="11">
        <v>1447420</v>
      </c>
      <c r="H12" s="11"/>
      <c r="I12" s="11"/>
      <c r="J12" s="11">
        <v>1447420</v>
      </c>
      <c r="K12" s="11">
        <v>48345</v>
      </c>
      <c r="L12" s="11"/>
      <c r="M12" s="11"/>
      <c r="N12" s="11">
        <v>48345</v>
      </c>
      <c r="O12" s="11"/>
      <c r="P12" s="11"/>
      <c r="Q12" s="11">
        <v>107484</v>
      </c>
      <c r="R12" s="11">
        <v>107484</v>
      </c>
      <c r="S12" s="11"/>
      <c r="T12" s="11"/>
      <c r="U12" s="11"/>
      <c r="V12" s="11"/>
      <c r="W12" s="11">
        <v>1603249</v>
      </c>
      <c r="X12" s="11">
        <v>3750000</v>
      </c>
      <c r="Y12" s="11">
        <v>-2146751</v>
      </c>
      <c r="Z12" s="2">
        <v>-57.25</v>
      </c>
      <c r="AA12" s="15">
        <v>5000000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>
        <v>421937</v>
      </c>
      <c r="H15" s="11">
        <v>378570</v>
      </c>
      <c r="I15" s="11"/>
      <c r="J15" s="11">
        <v>800507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800507</v>
      </c>
      <c r="X15" s="11"/>
      <c r="Y15" s="11">
        <v>800507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300000</v>
      </c>
      <c r="F20" s="63">
        <f t="shared" si="2"/>
        <v>300000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225000</v>
      </c>
      <c r="Y20" s="63">
        <f t="shared" si="2"/>
        <v>-225000</v>
      </c>
      <c r="Z20" s="64">
        <f>+IF(X20&lt;&gt;0,+(Y20/X20)*100,0)</f>
        <v>-100</v>
      </c>
      <c r="AA20" s="65">
        <f>SUM(AA26:AA33)</f>
        <v>300000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>
        <v>300000</v>
      </c>
      <c r="F27" s="11">
        <v>300000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225000</v>
      </c>
      <c r="Y27" s="11">
        <v>-225000</v>
      </c>
      <c r="Z27" s="2">
        <v>-100</v>
      </c>
      <c r="AA27" s="15">
        <v>300000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14979000</v>
      </c>
      <c r="F36" s="11">
        <f t="shared" si="4"/>
        <v>14979000</v>
      </c>
      <c r="G36" s="11">
        <f t="shared" si="4"/>
        <v>5001852</v>
      </c>
      <c r="H36" s="11">
        <f t="shared" si="4"/>
        <v>1914783</v>
      </c>
      <c r="I36" s="11">
        <f t="shared" si="4"/>
        <v>1320151</v>
      </c>
      <c r="J36" s="11">
        <f t="shared" si="4"/>
        <v>8236786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8236786</v>
      </c>
      <c r="X36" s="11">
        <f t="shared" si="4"/>
        <v>11234250</v>
      </c>
      <c r="Y36" s="11">
        <f t="shared" si="4"/>
        <v>-2997464</v>
      </c>
      <c r="Z36" s="2">
        <f aca="true" t="shared" si="5" ref="Z36:Z49">+IF(X36&lt;&gt;0,+(Y36/X36)*100,0)</f>
        <v>-26.681478514364553</v>
      </c>
      <c r="AA36" s="15">
        <f>AA6+AA21</f>
        <v>14979000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518277</v>
      </c>
      <c r="H37" s="11">
        <f t="shared" si="4"/>
        <v>0</v>
      </c>
      <c r="I37" s="11">
        <f t="shared" si="4"/>
        <v>0</v>
      </c>
      <c r="J37" s="11">
        <f t="shared" si="4"/>
        <v>518277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57500</v>
      </c>
      <c r="Q37" s="11">
        <f t="shared" si="4"/>
        <v>223937</v>
      </c>
      <c r="R37" s="11">
        <f t="shared" si="4"/>
        <v>281437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799714</v>
      </c>
      <c r="X37" s="11">
        <f t="shared" si="4"/>
        <v>0</v>
      </c>
      <c r="Y37" s="11">
        <f t="shared" si="4"/>
        <v>799714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863448</v>
      </c>
      <c r="L38" s="11">
        <f t="shared" si="4"/>
        <v>0</v>
      </c>
      <c r="M38" s="11">
        <f t="shared" si="4"/>
        <v>0</v>
      </c>
      <c r="N38" s="11">
        <f t="shared" si="4"/>
        <v>863448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863448</v>
      </c>
      <c r="X38" s="11">
        <f t="shared" si="4"/>
        <v>0</v>
      </c>
      <c r="Y38" s="11">
        <f t="shared" si="4"/>
        <v>863448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11000</v>
      </c>
      <c r="Q40" s="11">
        <f t="shared" si="4"/>
        <v>0</v>
      </c>
      <c r="R40" s="11">
        <f t="shared" si="4"/>
        <v>11000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11000</v>
      </c>
      <c r="X40" s="11">
        <f t="shared" si="4"/>
        <v>0</v>
      </c>
      <c r="Y40" s="11">
        <f t="shared" si="4"/>
        <v>11000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14979000</v>
      </c>
      <c r="F41" s="54">
        <f t="shared" si="6"/>
        <v>14979000</v>
      </c>
      <c r="G41" s="54">
        <f t="shared" si="6"/>
        <v>5520129</v>
      </c>
      <c r="H41" s="54">
        <f t="shared" si="6"/>
        <v>1914783</v>
      </c>
      <c r="I41" s="54">
        <f t="shared" si="6"/>
        <v>1320151</v>
      </c>
      <c r="J41" s="54">
        <f t="shared" si="6"/>
        <v>8755063</v>
      </c>
      <c r="K41" s="54">
        <f t="shared" si="6"/>
        <v>863448</v>
      </c>
      <c r="L41" s="54">
        <f t="shared" si="6"/>
        <v>0</v>
      </c>
      <c r="M41" s="54">
        <f t="shared" si="6"/>
        <v>0</v>
      </c>
      <c r="N41" s="54">
        <f t="shared" si="6"/>
        <v>863448</v>
      </c>
      <c r="O41" s="54">
        <f t="shared" si="6"/>
        <v>0</v>
      </c>
      <c r="P41" s="54">
        <f t="shared" si="6"/>
        <v>68500</v>
      </c>
      <c r="Q41" s="54">
        <f t="shared" si="6"/>
        <v>223937</v>
      </c>
      <c r="R41" s="54">
        <f t="shared" si="6"/>
        <v>292437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9910948</v>
      </c>
      <c r="X41" s="54">
        <f t="shared" si="6"/>
        <v>11234250</v>
      </c>
      <c r="Y41" s="54">
        <f t="shared" si="6"/>
        <v>-1323302</v>
      </c>
      <c r="Z41" s="55">
        <f t="shared" si="5"/>
        <v>-11.779175289850235</v>
      </c>
      <c r="AA41" s="56">
        <f>SUM(AA36:AA40)</f>
        <v>14979000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5300000</v>
      </c>
      <c r="F42" s="70">
        <f t="shared" si="7"/>
        <v>5300000</v>
      </c>
      <c r="G42" s="70">
        <f t="shared" si="7"/>
        <v>1447420</v>
      </c>
      <c r="H42" s="70">
        <f t="shared" si="7"/>
        <v>0</v>
      </c>
      <c r="I42" s="70">
        <f t="shared" si="7"/>
        <v>0</v>
      </c>
      <c r="J42" s="70">
        <f t="shared" si="7"/>
        <v>1447420</v>
      </c>
      <c r="K42" s="70">
        <f t="shared" si="7"/>
        <v>48345</v>
      </c>
      <c r="L42" s="70">
        <f t="shared" si="7"/>
        <v>0</v>
      </c>
      <c r="M42" s="70">
        <f t="shared" si="7"/>
        <v>0</v>
      </c>
      <c r="N42" s="70">
        <f t="shared" si="7"/>
        <v>48345</v>
      </c>
      <c r="O42" s="70">
        <f t="shared" si="7"/>
        <v>0</v>
      </c>
      <c r="P42" s="70">
        <f t="shared" si="7"/>
        <v>0</v>
      </c>
      <c r="Q42" s="70">
        <f t="shared" si="7"/>
        <v>107484</v>
      </c>
      <c r="R42" s="70">
        <f t="shared" si="7"/>
        <v>107484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1603249</v>
      </c>
      <c r="X42" s="70">
        <f t="shared" si="7"/>
        <v>3975000</v>
      </c>
      <c r="Y42" s="70">
        <f t="shared" si="7"/>
        <v>-2371751</v>
      </c>
      <c r="Z42" s="72">
        <f t="shared" si="5"/>
        <v>-59.66669182389938</v>
      </c>
      <c r="AA42" s="71">
        <f aca="true" t="shared" si="8" ref="AA42:AA48">AA12+AA27</f>
        <v>5300000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421937</v>
      </c>
      <c r="H45" s="70">
        <f t="shared" si="7"/>
        <v>378570</v>
      </c>
      <c r="I45" s="70">
        <f t="shared" si="7"/>
        <v>0</v>
      </c>
      <c r="J45" s="70">
        <f t="shared" si="7"/>
        <v>800507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800507</v>
      </c>
      <c r="X45" s="70">
        <f t="shared" si="7"/>
        <v>0</v>
      </c>
      <c r="Y45" s="70">
        <f t="shared" si="7"/>
        <v>800507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20279000</v>
      </c>
      <c r="F49" s="82">
        <f t="shared" si="9"/>
        <v>20279000</v>
      </c>
      <c r="G49" s="82">
        <f t="shared" si="9"/>
        <v>7389486</v>
      </c>
      <c r="H49" s="82">
        <f t="shared" si="9"/>
        <v>2293353</v>
      </c>
      <c r="I49" s="82">
        <f t="shared" si="9"/>
        <v>1320151</v>
      </c>
      <c r="J49" s="82">
        <f t="shared" si="9"/>
        <v>11002990</v>
      </c>
      <c r="K49" s="82">
        <f t="shared" si="9"/>
        <v>911793</v>
      </c>
      <c r="L49" s="82">
        <f t="shared" si="9"/>
        <v>0</v>
      </c>
      <c r="M49" s="82">
        <f t="shared" si="9"/>
        <v>0</v>
      </c>
      <c r="N49" s="82">
        <f t="shared" si="9"/>
        <v>911793</v>
      </c>
      <c r="O49" s="82">
        <f t="shared" si="9"/>
        <v>0</v>
      </c>
      <c r="P49" s="82">
        <f t="shared" si="9"/>
        <v>68500</v>
      </c>
      <c r="Q49" s="82">
        <f t="shared" si="9"/>
        <v>331421</v>
      </c>
      <c r="R49" s="82">
        <f t="shared" si="9"/>
        <v>399921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12314704</v>
      </c>
      <c r="X49" s="82">
        <f t="shared" si="9"/>
        <v>15209250</v>
      </c>
      <c r="Y49" s="82">
        <f t="shared" si="9"/>
        <v>-2894546</v>
      </c>
      <c r="Z49" s="83">
        <f t="shared" si="5"/>
        <v>-19.03148412972369</v>
      </c>
      <c r="AA49" s="84">
        <f>SUM(AA41:AA48)</f>
        <v>20279000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5006723</v>
      </c>
      <c r="F51" s="70">
        <f t="shared" si="10"/>
        <v>5006723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3755044</v>
      </c>
      <c r="Y51" s="70">
        <f t="shared" si="10"/>
        <v>-3755044</v>
      </c>
      <c r="Z51" s="72">
        <f>+IF(X51&lt;&gt;0,+(Y51/X51)*100,0)</f>
        <v>-100</v>
      </c>
      <c r="AA51" s="71">
        <f>SUM(AA57:AA61)</f>
        <v>5006723</v>
      </c>
    </row>
    <row r="52" spans="1:27" ht="12.75">
      <c r="A52" s="87" t="s">
        <v>32</v>
      </c>
      <c r="B52" s="50"/>
      <c r="C52" s="9"/>
      <c r="D52" s="10"/>
      <c r="E52" s="11">
        <v>454124</v>
      </c>
      <c r="F52" s="11">
        <v>454124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340593</v>
      </c>
      <c r="Y52" s="11">
        <v>-340593</v>
      </c>
      <c r="Z52" s="2">
        <v>-100</v>
      </c>
      <c r="AA52" s="15">
        <v>454124</v>
      </c>
    </row>
    <row r="53" spans="1:27" ht="12.75">
      <c r="A53" s="87" t="s">
        <v>33</v>
      </c>
      <c r="B53" s="50"/>
      <c r="C53" s="9"/>
      <c r="D53" s="10"/>
      <c r="E53" s="11">
        <v>53754</v>
      </c>
      <c r="F53" s="11">
        <v>53754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40316</v>
      </c>
      <c r="Y53" s="11">
        <v>-40316</v>
      </c>
      <c r="Z53" s="2">
        <v>-100</v>
      </c>
      <c r="AA53" s="15">
        <v>53754</v>
      </c>
    </row>
    <row r="54" spans="1:27" ht="12.75">
      <c r="A54" s="87" t="s">
        <v>34</v>
      </c>
      <c r="B54" s="50"/>
      <c r="C54" s="9"/>
      <c r="D54" s="10"/>
      <c r="E54" s="11">
        <v>21047</v>
      </c>
      <c r="F54" s="11">
        <v>21047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15785</v>
      </c>
      <c r="Y54" s="11">
        <v>-15785</v>
      </c>
      <c r="Z54" s="2">
        <v>-100</v>
      </c>
      <c r="AA54" s="15">
        <v>21047</v>
      </c>
    </row>
    <row r="55" spans="1:27" ht="12.75">
      <c r="A55" s="87" t="s">
        <v>35</v>
      </c>
      <c r="B55" s="50"/>
      <c r="C55" s="9"/>
      <c r="D55" s="10"/>
      <c r="E55" s="11">
        <v>2182438</v>
      </c>
      <c r="F55" s="11">
        <v>2182438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1636829</v>
      </c>
      <c r="Y55" s="11">
        <v>-1636829</v>
      </c>
      <c r="Z55" s="2">
        <v>-100</v>
      </c>
      <c r="AA55" s="15">
        <v>2182438</v>
      </c>
    </row>
    <row r="56" spans="1:27" ht="12.75">
      <c r="A56" s="87" t="s">
        <v>36</v>
      </c>
      <c r="B56" s="50"/>
      <c r="C56" s="9"/>
      <c r="D56" s="10"/>
      <c r="E56" s="11">
        <v>10230</v>
      </c>
      <c r="F56" s="11">
        <v>10230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7673</v>
      </c>
      <c r="Y56" s="11">
        <v>-7673</v>
      </c>
      <c r="Z56" s="2">
        <v>-100</v>
      </c>
      <c r="AA56" s="15">
        <v>10230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2721593</v>
      </c>
      <c r="F57" s="54">
        <f t="shared" si="11"/>
        <v>2721593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2041196</v>
      </c>
      <c r="Y57" s="54">
        <f t="shared" si="11"/>
        <v>-2041196</v>
      </c>
      <c r="Z57" s="55">
        <f>+IF(X57&lt;&gt;0,+(Y57/X57)*100,0)</f>
        <v>-100</v>
      </c>
      <c r="AA57" s="56">
        <f>SUM(AA52:AA56)</f>
        <v>2721593</v>
      </c>
    </row>
    <row r="58" spans="1:27" ht="12.75">
      <c r="A58" s="89" t="s">
        <v>38</v>
      </c>
      <c r="B58" s="38"/>
      <c r="C58" s="9"/>
      <c r="D58" s="10"/>
      <c r="E58" s="11">
        <v>16193</v>
      </c>
      <c r="F58" s="11">
        <v>16193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12145</v>
      </c>
      <c r="Y58" s="11">
        <v>-12145</v>
      </c>
      <c r="Z58" s="2">
        <v>-100</v>
      </c>
      <c r="AA58" s="15">
        <v>16193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2268937</v>
      </c>
      <c r="F61" s="11">
        <v>2268937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1701703</v>
      </c>
      <c r="Y61" s="11">
        <v>-1701703</v>
      </c>
      <c r="Z61" s="2">
        <v>-100</v>
      </c>
      <c r="AA61" s="15">
        <v>2268937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5006271</v>
      </c>
      <c r="F66" s="14"/>
      <c r="G66" s="14">
        <v>1355</v>
      </c>
      <c r="H66" s="14">
        <v>22058</v>
      </c>
      <c r="I66" s="14">
        <v>11436</v>
      </c>
      <c r="J66" s="14">
        <v>34849</v>
      </c>
      <c r="K66" s="14">
        <v>26682</v>
      </c>
      <c r="L66" s="14">
        <v>12034</v>
      </c>
      <c r="M66" s="14">
        <v>731892</v>
      </c>
      <c r="N66" s="14">
        <v>770608</v>
      </c>
      <c r="O66" s="14">
        <v>2803</v>
      </c>
      <c r="P66" s="14">
        <v>230439</v>
      </c>
      <c r="Q66" s="14">
        <v>7089</v>
      </c>
      <c r="R66" s="14">
        <v>240331</v>
      </c>
      <c r="S66" s="14"/>
      <c r="T66" s="14"/>
      <c r="U66" s="14"/>
      <c r="V66" s="14"/>
      <c r="W66" s="14">
        <v>1045788</v>
      </c>
      <c r="X66" s="14"/>
      <c r="Y66" s="14">
        <v>1045788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5006271</v>
      </c>
      <c r="F69" s="82">
        <f t="shared" si="12"/>
        <v>0</v>
      </c>
      <c r="G69" s="82">
        <f t="shared" si="12"/>
        <v>1355</v>
      </c>
      <c r="H69" s="82">
        <f t="shared" si="12"/>
        <v>22058</v>
      </c>
      <c r="I69" s="82">
        <f t="shared" si="12"/>
        <v>11436</v>
      </c>
      <c r="J69" s="82">
        <f t="shared" si="12"/>
        <v>34849</v>
      </c>
      <c r="K69" s="82">
        <f t="shared" si="12"/>
        <v>26682</v>
      </c>
      <c r="L69" s="82">
        <f t="shared" si="12"/>
        <v>12034</v>
      </c>
      <c r="M69" s="82">
        <f t="shared" si="12"/>
        <v>731892</v>
      </c>
      <c r="N69" s="82">
        <f t="shared" si="12"/>
        <v>770608</v>
      </c>
      <c r="O69" s="82">
        <f t="shared" si="12"/>
        <v>2803</v>
      </c>
      <c r="P69" s="82">
        <f t="shared" si="12"/>
        <v>230439</v>
      </c>
      <c r="Q69" s="82">
        <f t="shared" si="12"/>
        <v>7089</v>
      </c>
      <c r="R69" s="82">
        <f t="shared" si="12"/>
        <v>240331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1045788</v>
      </c>
      <c r="X69" s="82">
        <f t="shared" si="12"/>
        <v>0</v>
      </c>
      <c r="Y69" s="82">
        <f t="shared" si="12"/>
        <v>1045788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75529946</v>
      </c>
      <c r="D5" s="45">
        <f t="shared" si="0"/>
        <v>0</v>
      </c>
      <c r="E5" s="46">
        <f t="shared" si="0"/>
        <v>63279000</v>
      </c>
      <c r="F5" s="46">
        <f t="shared" si="0"/>
        <v>63279000</v>
      </c>
      <c r="G5" s="46">
        <f t="shared" si="0"/>
        <v>6092910</v>
      </c>
      <c r="H5" s="46">
        <f t="shared" si="0"/>
        <v>3806959</v>
      </c>
      <c r="I5" s="46">
        <f t="shared" si="0"/>
        <v>8589125</v>
      </c>
      <c r="J5" s="46">
        <f t="shared" si="0"/>
        <v>18488994</v>
      </c>
      <c r="K5" s="46">
        <f t="shared" si="0"/>
        <v>3023702</v>
      </c>
      <c r="L5" s="46">
        <f t="shared" si="0"/>
        <v>2460644</v>
      </c>
      <c r="M5" s="46">
        <f t="shared" si="0"/>
        <v>3491094</v>
      </c>
      <c r="N5" s="46">
        <f t="shared" si="0"/>
        <v>8975440</v>
      </c>
      <c r="O5" s="46">
        <f t="shared" si="0"/>
        <v>311357</v>
      </c>
      <c r="P5" s="46">
        <f t="shared" si="0"/>
        <v>4446005</v>
      </c>
      <c r="Q5" s="46">
        <f t="shared" si="0"/>
        <v>3047563</v>
      </c>
      <c r="R5" s="46">
        <f t="shared" si="0"/>
        <v>7804925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35269359</v>
      </c>
      <c r="X5" s="46">
        <f t="shared" si="0"/>
        <v>47459250</v>
      </c>
      <c r="Y5" s="46">
        <f t="shared" si="0"/>
        <v>-12189891</v>
      </c>
      <c r="Z5" s="47">
        <f>+IF(X5&lt;&gt;0,+(Y5/X5)*100,0)</f>
        <v>-25.684963415983187</v>
      </c>
      <c r="AA5" s="48">
        <f>SUM(AA11:AA18)</f>
        <v>63279000</v>
      </c>
    </row>
    <row r="6" spans="1:27" ht="12.75">
      <c r="A6" s="49" t="s">
        <v>32</v>
      </c>
      <c r="B6" s="50"/>
      <c r="C6" s="9">
        <v>17082995</v>
      </c>
      <c r="D6" s="10"/>
      <c r="E6" s="11">
        <v>24732000</v>
      </c>
      <c r="F6" s="11">
        <v>24732000</v>
      </c>
      <c r="G6" s="11">
        <v>5167056</v>
      </c>
      <c r="H6" s="11">
        <v>1588389</v>
      </c>
      <c r="I6" s="11">
        <v>4407570</v>
      </c>
      <c r="J6" s="11">
        <v>11163015</v>
      </c>
      <c r="K6" s="11">
        <v>1283058</v>
      </c>
      <c r="L6" s="11">
        <v>818067</v>
      </c>
      <c r="M6" s="11">
        <v>2723595</v>
      </c>
      <c r="N6" s="11">
        <v>4824720</v>
      </c>
      <c r="O6" s="11">
        <v>232782</v>
      </c>
      <c r="P6" s="11">
        <v>2951212</v>
      </c>
      <c r="Q6" s="11">
        <v>785038</v>
      </c>
      <c r="R6" s="11">
        <v>3969032</v>
      </c>
      <c r="S6" s="11"/>
      <c r="T6" s="11"/>
      <c r="U6" s="11"/>
      <c r="V6" s="11"/>
      <c r="W6" s="11">
        <v>19956767</v>
      </c>
      <c r="X6" s="11">
        <v>18549000</v>
      </c>
      <c r="Y6" s="11">
        <v>1407767</v>
      </c>
      <c r="Z6" s="2">
        <v>7.59</v>
      </c>
      <c r="AA6" s="15">
        <v>24732000</v>
      </c>
    </row>
    <row r="7" spans="1:27" ht="12.75">
      <c r="A7" s="49" t="s">
        <v>33</v>
      </c>
      <c r="B7" s="50"/>
      <c r="C7" s="9">
        <v>378500</v>
      </c>
      <c r="D7" s="10"/>
      <c r="E7" s="11">
        <v>4000000</v>
      </c>
      <c r="F7" s="11">
        <v>4000000</v>
      </c>
      <c r="G7" s="11"/>
      <c r="H7" s="11"/>
      <c r="I7" s="11">
        <v>1815509</v>
      </c>
      <c r="J7" s="11">
        <v>1815509</v>
      </c>
      <c r="K7" s="11">
        <v>572216</v>
      </c>
      <c r="L7" s="11"/>
      <c r="M7" s="11"/>
      <c r="N7" s="11">
        <v>572216</v>
      </c>
      <c r="O7" s="11">
        <v>49309</v>
      </c>
      <c r="P7" s="11"/>
      <c r="Q7" s="11">
        <v>302443</v>
      </c>
      <c r="R7" s="11">
        <v>351752</v>
      </c>
      <c r="S7" s="11"/>
      <c r="T7" s="11"/>
      <c r="U7" s="11"/>
      <c r="V7" s="11"/>
      <c r="W7" s="11">
        <v>2739477</v>
      </c>
      <c r="X7" s="11">
        <v>3000000</v>
      </c>
      <c r="Y7" s="11">
        <v>-260523</v>
      </c>
      <c r="Z7" s="2">
        <v>-8.68</v>
      </c>
      <c r="AA7" s="15">
        <v>4000000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631767</v>
      </c>
      <c r="P9" s="11"/>
      <c r="Q9" s="11"/>
      <c r="R9" s="11">
        <v>631767</v>
      </c>
      <c r="S9" s="11"/>
      <c r="T9" s="11"/>
      <c r="U9" s="11"/>
      <c r="V9" s="11"/>
      <c r="W9" s="11">
        <v>631767</v>
      </c>
      <c r="X9" s="11"/>
      <c r="Y9" s="11">
        <v>631767</v>
      </c>
      <c r="Z9" s="2"/>
      <c r="AA9" s="15"/>
    </row>
    <row r="10" spans="1:27" ht="12.75">
      <c r="A10" s="49" t="s">
        <v>36</v>
      </c>
      <c r="B10" s="50"/>
      <c r="C10" s="9"/>
      <c r="D10" s="10"/>
      <c r="E10" s="11">
        <v>3720000</v>
      </c>
      <c r="F10" s="11">
        <v>3720000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2790000</v>
      </c>
      <c r="Y10" s="11">
        <v>-2790000</v>
      </c>
      <c r="Z10" s="2">
        <v>-100</v>
      </c>
      <c r="AA10" s="15">
        <v>3720000</v>
      </c>
    </row>
    <row r="11" spans="1:27" ht="12.75">
      <c r="A11" s="51" t="s">
        <v>37</v>
      </c>
      <c r="B11" s="50"/>
      <c r="C11" s="52">
        <f aca="true" t="shared" si="1" ref="C11:Y11">SUM(C6:C10)</f>
        <v>17461495</v>
      </c>
      <c r="D11" s="53">
        <f t="shared" si="1"/>
        <v>0</v>
      </c>
      <c r="E11" s="54">
        <f t="shared" si="1"/>
        <v>32452000</v>
      </c>
      <c r="F11" s="54">
        <f t="shared" si="1"/>
        <v>32452000</v>
      </c>
      <c r="G11" s="54">
        <f t="shared" si="1"/>
        <v>5167056</v>
      </c>
      <c r="H11" s="54">
        <f t="shared" si="1"/>
        <v>1588389</v>
      </c>
      <c r="I11" s="54">
        <f t="shared" si="1"/>
        <v>6223079</v>
      </c>
      <c r="J11" s="54">
        <f t="shared" si="1"/>
        <v>12978524</v>
      </c>
      <c r="K11" s="54">
        <f t="shared" si="1"/>
        <v>1855274</v>
      </c>
      <c r="L11" s="54">
        <f t="shared" si="1"/>
        <v>818067</v>
      </c>
      <c r="M11" s="54">
        <f t="shared" si="1"/>
        <v>2723595</v>
      </c>
      <c r="N11" s="54">
        <f t="shared" si="1"/>
        <v>5396936</v>
      </c>
      <c r="O11" s="54">
        <f t="shared" si="1"/>
        <v>913858</v>
      </c>
      <c r="P11" s="54">
        <f t="shared" si="1"/>
        <v>2951212</v>
      </c>
      <c r="Q11" s="54">
        <f t="shared" si="1"/>
        <v>1087481</v>
      </c>
      <c r="R11" s="54">
        <f t="shared" si="1"/>
        <v>4952551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23328011</v>
      </c>
      <c r="X11" s="54">
        <f t="shared" si="1"/>
        <v>24339000</v>
      </c>
      <c r="Y11" s="54">
        <f t="shared" si="1"/>
        <v>-1010989</v>
      </c>
      <c r="Z11" s="55">
        <f>+IF(X11&lt;&gt;0,+(Y11/X11)*100,0)</f>
        <v>-4.1537819959735405</v>
      </c>
      <c r="AA11" s="56">
        <f>SUM(AA6:AA10)</f>
        <v>32452000</v>
      </c>
    </row>
    <row r="12" spans="1:27" ht="12.75">
      <c r="A12" s="57" t="s">
        <v>38</v>
      </c>
      <c r="B12" s="38"/>
      <c r="C12" s="9">
        <v>50362495</v>
      </c>
      <c r="D12" s="10"/>
      <c r="E12" s="11">
        <v>11312000</v>
      </c>
      <c r="F12" s="11">
        <v>11312000</v>
      </c>
      <c r="G12" s="11"/>
      <c r="H12" s="11">
        <v>2192776</v>
      </c>
      <c r="I12" s="11">
        <v>1563477</v>
      </c>
      <c r="J12" s="11">
        <v>3756253</v>
      </c>
      <c r="K12" s="11">
        <v>1149253</v>
      </c>
      <c r="L12" s="11"/>
      <c r="M12" s="11">
        <v>366815</v>
      </c>
      <c r="N12" s="11">
        <v>1516068</v>
      </c>
      <c r="O12" s="11">
        <v>51354</v>
      </c>
      <c r="P12" s="11">
        <v>1355224</v>
      </c>
      <c r="Q12" s="11">
        <v>1394340</v>
      </c>
      <c r="R12" s="11">
        <v>2800918</v>
      </c>
      <c r="S12" s="11"/>
      <c r="T12" s="11"/>
      <c r="U12" s="11"/>
      <c r="V12" s="11"/>
      <c r="W12" s="11">
        <v>8073239</v>
      </c>
      <c r="X12" s="11">
        <v>8484000</v>
      </c>
      <c r="Y12" s="11">
        <v>-410761</v>
      </c>
      <c r="Z12" s="2">
        <v>-4.84</v>
      </c>
      <c r="AA12" s="15">
        <v>11312000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7705956</v>
      </c>
      <c r="D15" s="10"/>
      <c r="E15" s="11">
        <v>19515000</v>
      </c>
      <c r="F15" s="11">
        <v>19515000</v>
      </c>
      <c r="G15" s="11">
        <v>925854</v>
      </c>
      <c r="H15" s="11">
        <v>25794</v>
      </c>
      <c r="I15" s="11">
        <v>802569</v>
      </c>
      <c r="J15" s="11">
        <v>1754217</v>
      </c>
      <c r="K15" s="11">
        <v>19175</v>
      </c>
      <c r="L15" s="11">
        <v>1642577</v>
      </c>
      <c r="M15" s="11">
        <v>400684</v>
      </c>
      <c r="N15" s="11">
        <v>2062436</v>
      </c>
      <c r="O15" s="11">
        <v>-653855</v>
      </c>
      <c r="P15" s="11">
        <v>139569</v>
      </c>
      <c r="Q15" s="11">
        <v>565742</v>
      </c>
      <c r="R15" s="11">
        <v>51456</v>
      </c>
      <c r="S15" s="11"/>
      <c r="T15" s="11"/>
      <c r="U15" s="11"/>
      <c r="V15" s="11"/>
      <c r="W15" s="11">
        <v>3868109</v>
      </c>
      <c r="X15" s="11">
        <v>14636250</v>
      </c>
      <c r="Y15" s="11">
        <v>-10768141</v>
      </c>
      <c r="Z15" s="2">
        <v>-73.57</v>
      </c>
      <c r="AA15" s="15">
        <v>19515000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296618</v>
      </c>
      <c r="H20" s="63">
        <f t="shared" si="2"/>
        <v>345199</v>
      </c>
      <c r="I20" s="63">
        <f t="shared" si="2"/>
        <v>0</v>
      </c>
      <c r="J20" s="63">
        <f t="shared" si="2"/>
        <v>641817</v>
      </c>
      <c r="K20" s="63">
        <f t="shared" si="2"/>
        <v>132092</v>
      </c>
      <c r="L20" s="63">
        <f t="shared" si="2"/>
        <v>0</v>
      </c>
      <c r="M20" s="63">
        <f t="shared" si="2"/>
        <v>0</v>
      </c>
      <c r="N20" s="63">
        <f t="shared" si="2"/>
        <v>132092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773909</v>
      </c>
      <c r="X20" s="63">
        <f t="shared" si="2"/>
        <v>0</v>
      </c>
      <c r="Y20" s="63">
        <f t="shared" si="2"/>
        <v>773909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>
        <v>296618</v>
      </c>
      <c r="H30" s="11">
        <v>345199</v>
      </c>
      <c r="I30" s="11"/>
      <c r="J30" s="11">
        <v>641817</v>
      </c>
      <c r="K30" s="11">
        <v>132092</v>
      </c>
      <c r="L30" s="11"/>
      <c r="M30" s="11"/>
      <c r="N30" s="11">
        <v>132092</v>
      </c>
      <c r="O30" s="11"/>
      <c r="P30" s="11"/>
      <c r="Q30" s="11"/>
      <c r="R30" s="11"/>
      <c r="S30" s="11"/>
      <c r="T30" s="11"/>
      <c r="U30" s="11"/>
      <c r="V30" s="11"/>
      <c r="W30" s="11">
        <v>773909</v>
      </c>
      <c r="X30" s="11"/>
      <c r="Y30" s="11">
        <v>773909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17082995</v>
      </c>
      <c r="D36" s="10">
        <f t="shared" si="4"/>
        <v>0</v>
      </c>
      <c r="E36" s="11">
        <f t="shared" si="4"/>
        <v>24732000</v>
      </c>
      <c r="F36" s="11">
        <f t="shared" si="4"/>
        <v>24732000</v>
      </c>
      <c r="G36" s="11">
        <f t="shared" si="4"/>
        <v>5167056</v>
      </c>
      <c r="H36" s="11">
        <f t="shared" si="4"/>
        <v>1588389</v>
      </c>
      <c r="I36" s="11">
        <f t="shared" si="4"/>
        <v>4407570</v>
      </c>
      <c r="J36" s="11">
        <f t="shared" si="4"/>
        <v>11163015</v>
      </c>
      <c r="K36" s="11">
        <f t="shared" si="4"/>
        <v>1283058</v>
      </c>
      <c r="L36" s="11">
        <f t="shared" si="4"/>
        <v>818067</v>
      </c>
      <c r="M36" s="11">
        <f t="shared" si="4"/>
        <v>2723595</v>
      </c>
      <c r="N36" s="11">
        <f t="shared" si="4"/>
        <v>4824720</v>
      </c>
      <c r="O36" s="11">
        <f t="shared" si="4"/>
        <v>232782</v>
      </c>
      <c r="P36" s="11">
        <f t="shared" si="4"/>
        <v>2951212</v>
      </c>
      <c r="Q36" s="11">
        <f t="shared" si="4"/>
        <v>785038</v>
      </c>
      <c r="R36" s="11">
        <f t="shared" si="4"/>
        <v>3969032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19956767</v>
      </c>
      <c r="X36" s="11">
        <f t="shared" si="4"/>
        <v>18549000</v>
      </c>
      <c r="Y36" s="11">
        <f t="shared" si="4"/>
        <v>1407767</v>
      </c>
      <c r="Z36" s="2">
        <f aca="true" t="shared" si="5" ref="Z36:Z49">+IF(X36&lt;&gt;0,+(Y36/X36)*100,0)</f>
        <v>7.58944956601434</v>
      </c>
      <c r="AA36" s="15">
        <f>AA6+AA21</f>
        <v>24732000</v>
      </c>
    </row>
    <row r="37" spans="1:27" ht="12.75">
      <c r="A37" s="49" t="s">
        <v>33</v>
      </c>
      <c r="B37" s="50"/>
      <c r="C37" s="9">
        <f t="shared" si="4"/>
        <v>378500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0</v>
      </c>
      <c r="H37" s="11">
        <f t="shared" si="4"/>
        <v>0</v>
      </c>
      <c r="I37" s="11">
        <f t="shared" si="4"/>
        <v>1815509</v>
      </c>
      <c r="J37" s="11">
        <f t="shared" si="4"/>
        <v>1815509</v>
      </c>
      <c r="K37" s="11">
        <f t="shared" si="4"/>
        <v>572216</v>
      </c>
      <c r="L37" s="11">
        <f t="shared" si="4"/>
        <v>0</v>
      </c>
      <c r="M37" s="11">
        <f t="shared" si="4"/>
        <v>0</v>
      </c>
      <c r="N37" s="11">
        <f t="shared" si="4"/>
        <v>572216</v>
      </c>
      <c r="O37" s="11">
        <f t="shared" si="4"/>
        <v>49309</v>
      </c>
      <c r="P37" s="11">
        <f t="shared" si="4"/>
        <v>0</v>
      </c>
      <c r="Q37" s="11">
        <f t="shared" si="4"/>
        <v>302443</v>
      </c>
      <c r="R37" s="11">
        <f t="shared" si="4"/>
        <v>351752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2739477</v>
      </c>
      <c r="X37" s="11">
        <f t="shared" si="4"/>
        <v>3000000</v>
      </c>
      <c r="Y37" s="11">
        <f t="shared" si="4"/>
        <v>-260523</v>
      </c>
      <c r="Z37" s="2">
        <f t="shared" si="5"/>
        <v>-8.6841</v>
      </c>
      <c r="AA37" s="15">
        <f>AA7+AA22</f>
        <v>4000000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631767</v>
      </c>
      <c r="P39" s="11">
        <f t="shared" si="4"/>
        <v>0</v>
      </c>
      <c r="Q39" s="11">
        <f t="shared" si="4"/>
        <v>0</v>
      </c>
      <c r="R39" s="11">
        <f t="shared" si="4"/>
        <v>631767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631767</v>
      </c>
      <c r="X39" s="11">
        <f t="shared" si="4"/>
        <v>0</v>
      </c>
      <c r="Y39" s="11">
        <f t="shared" si="4"/>
        <v>631767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3720000</v>
      </c>
      <c r="F40" s="11">
        <f t="shared" si="4"/>
        <v>3720000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2790000</v>
      </c>
      <c r="Y40" s="11">
        <f t="shared" si="4"/>
        <v>-2790000</v>
      </c>
      <c r="Z40" s="2">
        <f t="shared" si="5"/>
        <v>-100</v>
      </c>
      <c r="AA40" s="15">
        <f>AA10+AA25</f>
        <v>3720000</v>
      </c>
    </row>
    <row r="41" spans="1:27" ht="12.75">
      <c r="A41" s="51" t="s">
        <v>37</v>
      </c>
      <c r="B41" s="50"/>
      <c r="C41" s="52">
        <f aca="true" t="shared" si="6" ref="C41:Y41">SUM(C36:C40)</f>
        <v>17461495</v>
      </c>
      <c r="D41" s="53">
        <f t="shared" si="6"/>
        <v>0</v>
      </c>
      <c r="E41" s="54">
        <f t="shared" si="6"/>
        <v>32452000</v>
      </c>
      <c r="F41" s="54">
        <f t="shared" si="6"/>
        <v>32452000</v>
      </c>
      <c r="G41" s="54">
        <f t="shared" si="6"/>
        <v>5167056</v>
      </c>
      <c r="H41" s="54">
        <f t="shared" si="6"/>
        <v>1588389</v>
      </c>
      <c r="I41" s="54">
        <f t="shared" si="6"/>
        <v>6223079</v>
      </c>
      <c r="J41" s="54">
        <f t="shared" si="6"/>
        <v>12978524</v>
      </c>
      <c r="K41" s="54">
        <f t="shared" si="6"/>
        <v>1855274</v>
      </c>
      <c r="L41" s="54">
        <f t="shared" si="6"/>
        <v>818067</v>
      </c>
      <c r="M41" s="54">
        <f t="shared" si="6"/>
        <v>2723595</v>
      </c>
      <c r="N41" s="54">
        <f t="shared" si="6"/>
        <v>5396936</v>
      </c>
      <c r="O41" s="54">
        <f t="shared" si="6"/>
        <v>913858</v>
      </c>
      <c r="P41" s="54">
        <f t="shared" si="6"/>
        <v>2951212</v>
      </c>
      <c r="Q41" s="54">
        <f t="shared" si="6"/>
        <v>1087481</v>
      </c>
      <c r="R41" s="54">
        <f t="shared" si="6"/>
        <v>4952551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23328011</v>
      </c>
      <c r="X41" s="54">
        <f t="shared" si="6"/>
        <v>24339000</v>
      </c>
      <c r="Y41" s="54">
        <f t="shared" si="6"/>
        <v>-1010989</v>
      </c>
      <c r="Z41" s="55">
        <f t="shared" si="5"/>
        <v>-4.1537819959735405</v>
      </c>
      <c r="AA41" s="56">
        <f>SUM(AA36:AA40)</f>
        <v>32452000</v>
      </c>
    </row>
    <row r="42" spans="1:27" ht="12.75">
      <c r="A42" s="57" t="s">
        <v>38</v>
      </c>
      <c r="B42" s="38"/>
      <c r="C42" s="68">
        <f aca="true" t="shared" si="7" ref="C42:Y48">C12+C27</f>
        <v>50362495</v>
      </c>
      <c r="D42" s="69">
        <f t="shared" si="7"/>
        <v>0</v>
      </c>
      <c r="E42" s="70">
        <f t="shared" si="7"/>
        <v>11312000</v>
      </c>
      <c r="F42" s="70">
        <f t="shared" si="7"/>
        <v>11312000</v>
      </c>
      <c r="G42" s="70">
        <f t="shared" si="7"/>
        <v>0</v>
      </c>
      <c r="H42" s="70">
        <f t="shared" si="7"/>
        <v>2192776</v>
      </c>
      <c r="I42" s="70">
        <f t="shared" si="7"/>
        <v>1563477</v>
      </c>
      <c r="J42" s="70">
        <f t="shared" si="7"/>
        <v>3756253</v>
      </c>
      <c r="K42" s="70">
        <f t="shared" si="7"/>
        <v>1149253</v>
      </c>
      <c r="L42" s="70">
        <f t="shared" si="7"/>
        <v>0</v>
      </c>
      <c r="M42" s="70">
        <f t="shared" si="7"/>
        <v>366815</v>
      </c>
      <c r="N42" s="70">
        <f t="shared" si="7"/>
        <v>1516068</v>
      </c>
      <c r="O42" s="70">
        <f t="shared" si="7"/>
        <v>51354</v>
      </c>
      <c r="P42" s="70">
        <f t="shared" si="7"/>
        <v>1355224</v>
      </c>
      <c r="Q42" s="70">
        <f t="shared" si="7"/>
        <v>1394340</v>
      </c>
      <c r="R42" s="70">
        <f t="shared" si="7"/>
        <v>2800918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8073239</v>
      </c>
      <c r="X42" s="70">
        <f t="shared" si="7"/>
        <v>8484000</v>
      </c>
      <c r="Y42" s="70">
        <f t="shared" si="7"/>
        <v>-410761</v>
      </c>
      <c r="Z42" s="72">
        <f t="shared" si="5"/>
        <v>-4.841595945308817</v>
      </c>
      <c r="AA42" s="71">
        <f aca="true" t="shared" si="8" ref="AA42:AA48">AA12+AA27</f>
        <v>11312000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7705956</v>
      </c>
      <c r="D45" s="69">
        <f t="shared" si="7"/>
        <v>0</v>
      </c>
      <c r="E45" s="70">
        <f t="shared" si="7"/>
        <v>19515000</v>
      </c>
      <c r="F45" s="70">
        <f t="shared" si="7"/>
        <v>19515000</v>
      </c>
      <c r="G45" s="70">
        <f t="shared" si="7"/>
        <v>1222472</v>
      </c>
      <c r="H45" s="70">
        <f t="shared" si="7"/>
        <v>370993</v>
      </c>
      <c r="I45" s="70">
        <f t="shared" si="7"/>
        <v>802569</v>
      </c>
      <c r="J45" s="70">
        <f t="shared" si="7"/>
        <v>2396034</v>
      </c>
      <c r="K45" s="70">
        <f t="shared" si="7"/>
        <v>151267</v>
      </c>
      <c r="L45" s="70">
        <f t="shared" si="7"/>
        <v>1642577</v>
      </c>
      <c r="M45" s="70">
        <f t="shared" si="7"/>
        <v>400684</v>
      </c>
      <c r="N45" s="70">
        <f t="shared" si="7"/>
        <v>2194528</v>
      </c>
      <c r="O45" s="70">
        <f t="shared" si="7"/>
        <v>-653855</v>
      </c>
      <c r="P45" s="70">
        <f t="shared" si="7"/>
        <v>139569</v>
      </c>
      <c r="Q45" s="70">
        <f t="shared" si="7"/>
        <v>565742</v>
      </c>
      <c r="R45" s="70">
        <f t="shared" si="7"/>
        <v>51456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4642018</v>
      </c>
      <c r="X45" s="70">
        <f t="shared" si="7"/>
        <v>14636250</v>
      </c>
      <c r="Y45" s="70">
        <f t="shared" si="7"/>
        <v>-9994232</v>
      </c>
      <c r="Z45" s="72">
        <f t="shared" si="5"/>
        <v>-68.2841028268853</v>
      </c>
      <c r="AA45" s="71">
        <f t="shared" si="8"/>
        <v>19515000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75529946</v>
      </c>
      <c r="D49" s="81">
        <f t="shared" si="9"/>
        <v>0</v>
      </c>
      <c r="E49" s="82">
        <f t="shared" si="9"/>
        <v>63279000</v>
      </c>
      <c r="F49" s="82">
        <f t="shared" si="9"/>
        <v>63279000</v>
      </c>
      <c r="G49" s="82">
        <f t="shared" si="9"/>
        <v>6389528</v>
      </c>
      <c r="H49" s="82">
        <f t="shared" si="9"/>
        <v>4152158</v>
      </c>
      <c r="I49" s="82">
        <f t="shared" si="9"/>
        <v>8589125</v>
      </c>
      <c r="J49" s="82">
        <f t="shared" si="9"/>
        <v>19130811</v>
      </c>
      <c r="K49" s="82">
        <f t="shared" si="9"/>
        <v>3155794</v>
      </c>
      <c r="L49" s="82">
        <f t="shared" si="9"/>
        <v>2460644</v>
      </c>
      <c r="M49" s="82">
        <f t="shared" si="9"/>
        <v>3491094</v>
      </c>
      <c r="N49" s="82">
        <f t="shared" si="9"/>
        <v>9107532</v>
      </c>
      <c r="O49" s="82">
        <f t="shared" si="9"/>
        <v>311357</v>
      </c>
      <c r="P49" s="82">
        <f t="shared" si="9"/>
        <v>4446005</v>
      </c>
      <c r="Q49" s="82">
        <f t="shared" si="9"/>
        <v>3047563</v>
      </c>
      <c r="R49" s="82">
        <f t="shared" si="9"/>
        <v>7804925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36043268</v>
      </c>
      <c r="X49" s="82">
        <f t="shared" si="9"/>
        <v>47459250</v>
      </c>
      <c r="Y49" s="82">
        <f t="shared" si="9"/>
        <v>-11415982</v>
      </c>
      <c r="Z49" s="83">
        <f t="shared" si="5"/>
        <v>-24.054282358022935</v>
      </c>
      <c r="AA49" s="84">
        <f>SUM(AA41:AA48)</f>
        <v>63279000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7857184</v>
      </c>
      <c r="D51" s="69">
        <f t="shared" si="10"/>
        <v>0</v>
      </c>
      <c r="E51" s="70">
        <f t="shared" si="10"/>
        <v>12058000</v>
      </c>
      <c r="F51" s="70">
        <f t="shared" si="10"/>
        <v>12058000</v>
      </c>
      <c r="G51" s="70">
        <f t="shared" si="10"/>
        <v>329114</v>
      </c>
      <c r="H51" s="70">
        <f t="shared" si="10"/>
        <v>459407</v>
      </c>
      <c r="I51" s="70">
        <f t="shared" si="10"/>
        <v>1552857</v>
      </c>
      <c r="J51" s="70">
        <f t="shared" si="10"/>
        <v>2341378</v>
      </c>
      <c r="K51" s="70">
        <f t="shared" si="10"/>
        <v>901071</v>
      </c>
      <c r="L51" s="70">
        <f t="shared" si="10"/>
        <v>580820</v>
      </c>
      <c r="M51" s="70">
        <f t="shared" si="10"/>
        <v>698239</v>
      </c>
      <c r="N51" s="70">
        <f t="shared" si="10"/>
        <v>2180130</v>
      </c>
      <c r="O51" s="70">
        <f t="shared" si="10"/>
        <v>236348</v>
      </c>
      <c r="P51" s="70">
        <f t="shared" si="10"/>
        <v>578694</v>
      </c>
      <c r="Q51" s="70">
        <f t="shared" si="10"/>
        <v>876874</v>
      </c>
      <c r="R51" s="70">
        <f t="shared" si="10"/>
        <v>1691916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6213424</v>
      </c>
      <c r="X51" s="70">
        <f t="shared" si="10"/>
        <v>9043500</v>
      </c>
      <c r="Y51" s="70">
        <f t="shared" si="10"/>
        <v>-2830076</v>
      </c>
      <c r="Z51" s="72">
        <f>+IF(X51&lt;&gt;0,+(Y51/X51)*100,0)</f>
        <v>-31.294034389340407</v>
      </c>
      <c r="AA51" s="71">
        <f>SUM(AA57:AA61)</f>
        <v>12058000</v>
      </c>
    </row>
    <row r="52" spans="1:27" ht="12.75">
      <c r="A52" s="87" t="s">
        <v>32</v>
      </c>
      <c r="B52" s="50"/>
      <c r="C52" s="9">
        <v>872506</v>
      </c>
      <c r="D52" s="10"/>
      <c r="E52" s="11">
        <v>449000</v>
      </c>
      <c r="F52" s="11">
        <v>449000</v>
      </c>
      <c r="G52" s="11">
        <v>92878</v>
      </c>
      <c r="H52" s="11">
        <v>1179</v>
      </c>
      <c r="I52" s="11"/>
      <c r="J52" s="11">
        <v>94057</v>
      </c>
      <c r="K52" s="11">
        <v>3413</v>
      </c>
      <c r="L52" s="11"/>
      <c r="M52" s="11"/>
      <c r="N52" s="11">
        <v>3413</v>
      </c>
      <c r="O52" s="11">
        <v>-11088</v>
      </c>
      <c r="P52" s="11">
        <v>1364</v>
      </c>
      <c r="Q52" s="11">
        <v>1317</v>
      </c>
      <c r="R52" s="11">
        <v>-8407</v>
      </c>
      <c r="S52" s="11"/>
      <c r="T52" s="11"/>
      <c r="U52" s="11"/>
      <c r="V52" s="11"/>
      <c r="W52" s="11">
        <v>89063</v>
      </c>
      <c r="X52" s="11">
        <v>336750</v>
      </c>
      <c r="Y52" s="11">
        <v>-247687</v>
      </c>
      <c r="Z52" s="2">
        <v>-73.55</v>
      </c>
      <c r="AA52" s="15">
        <v>449000</v>
      </c>
    </row>
    <row r="53" spans="1:27" ht="12.75">
      <c r="A53" s="87" t="s">
        <v>33</v>
      </c>
      <c r="B53" s="50"/>
      <c r="C53" s="9">
        <v>1459669</v>
      </c>
      <c r="D53" s="10"/>
      <c r="E53" s="11">
        <v>2029000</v>
      </c>
      <c r="F53" s="11">
        <v>2029000</v>
      </c>
      <c r="G53" s="11"/>
      <c r="H53" s="11"/>
      <c r="I53" s="11">
        <v>628598</v>
      </c>
      <c r="J53" s="11">
        <v>628598</v>
      </c>
      <c r="K53" s="11">
        <v>362157</v>
      </c>
      <c r="L53" s="11">
        <v>213671</v>
      </c>
      <c r="M53" s="11">
        <v>449396</v>
      </c>
      <c r="N53" s="11">
        <v>1025224</v>
      </c>
      <c r="O53" s="11">
        <v>23415</v>
      </c>
      <c r="P53" s="11">
        <v>127415</v>
      </c>
      <c r="Q53" s="11">
        <v>229162</v>
      </c>
      <c r="R53" s="11">
        <v>379992</v>
      </c>
      <c r="S53" s="11"/>
      <c r="T53" s="11"/>
      <c r="U53" s="11"/>
      <c r="V53" s="11"/>
      <c r="W53" s="11">
        <v>2033814</v>
      </c>
      <c r="X53" s="11">
        <v>1521750</v>
      </c>
      <c r="Y53" s="11">
        <v>512064</v>
      </c>
      <c r="Z53" s="2">
        <v>33.65</v>
      </c>
      <c r="AA53" s="15">
        <v>2029000</v>
      </c>
    </row>
    <row r="54" spans="1:27" ht="12.75">
      <c r="A54" s="87" t="s">
        <v>34</v>
      </c>
      <c r="B54" s="50"/>
      <c r="C54" s="9">
        <v>871932</v>
      </c>
      <c r="D54" s="10"/>
      <c r="E54" s="11">
        <v>800000</v>
      </c>
      <c r="F54" s="11">
        <v>800000</v>
      </c>
      <c r="G54" s="11"/>
      <c r="H54" s="11">
        <v>318651</v>
      </c>
      <c r="I54" s="11">
        <v>166411</v>
      </c>
      <c r="J54" s="11">
        <v>485062</v>
      </c>
      <c r="K54" s="11">
        <v>8451</v>
      </c>
      <c r="L54" s="11"/>
      <c r="M54" s="11"/>
      <c r="N54" s="11">
        <v>8451</v>
      </c>
      <c r="O54" s="11">
        <v>49479</v>
      </c>
      <c r="P54" s="11">
        <v>3016</v>
      </c>
      <c r="Q54" s="11"/>
      <c r="R54" s="11">
        <v>52495</v>
      </c>
      <c r="S54" s="11"/>
      <c r="T54" s="11"/>
      <c r="U54" s="11"/>
      <c r="V54" s="11"/>
      <c r="W54" s="11">
        <v>546008</v>
      </c>
      <c r="X54" s="11">
        <v>600000</v>
      </c>
      <c r="Y54" s="11">
        <v>-53992</v>
      </c>
      <c r="Z54" s="2">
        <v>-9</v>
      </c>
      <c r="AA54" s="15">
        <v>800000</v>
      </c>
    </row>
    <row r="55" spans="1:27" ht="12.75">
      <c r="A55" s="87" t="s">
        <v>35</v>
      </c>
      <c r="B55" s="50"/>
      <c r="C55" s="9">
        <v>577977</v>
      </c>
      <c r="D55" s="10"/>
      <c r="E55" s="11">
        <v>793000</v>
      </c>
      <c r="F55" s="11">
        <v>793000</v>
      </c>
      <c r="G55" s="11"/>
      <c r="H55" s="11"/>
      <c r="I55" s="11">
        <v>328400</v>
      </c>
      <c r="J55" s="11">
        <v>328400</v>
      </c>
      <c r="K55" s="11">
        <v>326266</v>
      </c>
      <c r="L55" s="11">
        <v>32502</v>
      </c>
      <c r="M55" s="11"/>
      <c r="N55" s="11">
        <v>358768</v>
      </c>
      <c r="O55" s="11">
        <v>156608</v>
      </c>
      <c r="P55" s="11">
        <v>151000</v>
      </c>
      <c r="Q55" s="11">
        <v>89742</v>
      </c>
      <c r="R55" s="11">
        <v>397350</v>
      </c>
      <c r="S55" s="11"/>
      <c r="T55" s="11"/>
      <c r="U55" s="11"/>
      <c r="V55" s="11"/>
      <c r="W55" s="11">
        <v>1084518</v>
      </c>
      <c r="X55" s="11">
        <v>594750</v>
      </c>
      <c r="Y55" s="11">
        <v>489768</v>
      </c>
      <c r="Z55" s="2">
        <v>82.35</v>
      </c>
      <c r="AA55" s="15">
        <v>793000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3782084</v>
      </c>
      <c r="D57" s="53">
        <f t="shared" si="11"/>
        <v>0</v>
      </c>
      <c r="E57" s="54">
        <f t="shared" si="11"/>
        <v>4071000</v>
      </c>
      <c r="F57" s="54">
        <f t="shared" si="11"/>
        <v>4071000</v>
      </c>
      <c r="G57" s="54">
        <f t="shared" si="11"/>
        <v>92878</v>
      </c>
      <c r="H57" s="54">
        <f t="shared" si="11"/>
        <v>319830</v>
      </c>
      <c r="I57" s="54">
        <f t="shared" si="11"/>
        <v>1123409</v>
      </c>
      <c r="J57" s="54">
        <f t="shared" si="11"/>
        <v>1536117</v>
      </c>
      <c r="K57" s="54">
        <f t="shared" si="11"/>
        <v>700287</v>
      </c>
      <c r="L57" s="54">
        <f t="shared" si="11"/>
        <v>246173</v>
      </c>
      <c r="M57" s="54">
        <f t="shared" si="11"/>
        <v>449396</v>
      </c>
      <c r="N57" s="54">
        <f t="shared" si="11"/>
        <v>1395856</v>
      </c>
      <c r="O57" s="54">
        <f t="shared" si="11"/>
        <v>218414</v>
      </c>
      <c r="P57" s="54">
        <f t="shared" si="11"/>
        <v>282795</v>
      </c>
      <c r="Q57" s="54">
        <f t="shared" si="11"/>
        <v>320221</v>
      </c>
      <c r="R57" s="54">
        <f t="shared" si="11"/>
        <v>821430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3753403</v>
      </c>
      <c r="X57" s="54">
        <f t="shared" si="11"/>
        <v>3053250</v>
      </c>
      <c r="Y57" s="54">
        <f t="shared" si="11"/>
        <v>700153</v>
      </c>
      <c r="Z57" s="55">
        <f>+IF(X57&lt;&gt;0,+(Y57/X57)*100,0)</f>
        <v>22.931400966183574</v>
      </c>
      <c r="AA57" s="56">
        <f>SUM(AA52:AA56)</f>
        <v>4071000</v>
      </c>
    </row>
    <row r="58" spans="1:27" ht="12.75">
      <c r="A58" s="89" t="s">
        <v>38</v>
      </c>
      <c r="B58" s="38"/>
      <c r="C58" s="9"/>
      <c r="D58" s="10"/>
      <c r="E58" s="11">
        <v>2615000</v>
      </c>
      <c r="F58" s="11">
        <v>2615000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1961250</v>
      </c>
      <c r="Y58" s="11">
        <v>-1961250</v>
      </c>
      <c r="Z58" s="2">
        <v>-100</v>
      </c>
      <c r="AA58" s="15">
        <v>2615000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4075100</v>
      </c>
      <c r="D61" s="10"/>
      <c r="E61" s="11">
        <v>5372000</v>
      </c>
      <c r="F61" s="11">
        <v>5372000</v>
      </c>
      <c r="G61" s="11">
        <v>236236</v>
      </c>
      <c r="H61" s="11">
        <v>139577</v>
      </c>
      <c r="I61" s="11">
        <v>429448</v>
      </c>
      <c r="J61" s="11">
        <v>805261</v>
      </c>
      <c r="K61" s="11">
        <v>200784</v>
      </c>
      <c r="L61" s="11">
        <v>334647</v>
      </c>
      <c r="M61" s="11">
        <v>248843</v>
      </c>
      <c r="N61" s="11">
        <v>784274</v>
      </c>
      <c r="O61" s="11">
        <v>17934</v>
      </c>
      <c r="P61" s="11">
        <v>295899</v>
      </c>
      <c r="Q61" s="11">
        <v>556653</v>
      </c>
      <c r="R61" s="11">
        <v>870486</v>
      </c>
      <c r="S61" s="11"/>
      <c r="T61" s="11"/>
      <c r="U61" s="11"/>
      <c r="V61" s="11"/>
      <c r="W61" s="11">
        <v>2460021</v>
      </c>
      <c r="X61" s="11">
        <v>4029000</v>
      </c>
      <c r="Y61" s="11">
        <v>-1568979</v>
      </c>
      <c r="Z61" s="2">
        <v>-38.94</v>
      </c>
      <c r="AA61" s="15">
        <v>5372000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329114</v>
      </c>
      <c r="H66" s="14">
        <v>459408</v>
      </c>
      <c r="I66" s="14">
        <v>1552857</v>
      </c>
      <c r="J66" s="14">
        <v>2341379</v>
      </c>
      <c r="K66" s="14">
        <v>901072</v>
      </c>
      <c r="L66" s="14">
        <v>580821</v>
      </c>
      <c r="M66" s="14">
        <v>698239</v>
      </c>
      <c r="N66" s="14">
        <v>2180132</v>
      </c>
      <c r="O66" s="14">
        <v>236349</v>
      </c>
      <c r="P66" s="14">
        <v>578693</v>
      </c>
      <c r="Q66" s="14">
        <v>876874</v>
      </c>
      <c r="R66" s="14">
        <v>1691916</v>
      </c>
      <c r="S66" s="14"/>
      <c r="T66" s="14"/>
      <c r="U66" s="14"/>
      <c r="V66" s="14"/>
      <c r="W66" s="14">
        <v>6213427</v>
      </c>
      <c r="X66" s="14"/>
      <c r="Y66" s="14">
        <v>6213427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329114</v>
      </c>
      <c r="H69" s="82">
        <f t="shared" si="12"/>
        <v>459408</v>
      </c>
      <c r="I69" s="82">
        <f t="shared" si="12"/>
        <v>1552857</v>
      </c>
      <c r="J69" s="82">
        <f t="shared" si="12"/>
        <v>2341379</v>
      </c>
      <c r="K69" s="82">
        <f t="shared" si="12"/>
        <v>901072</v>
      </c>
      <c r="L69" s="82">
        <f t="shared" si="12"/>
        <v>580821</v>
      </c>
      <c r="M69" s="82">
        <f t="shared" si="12"/>
        <v>698239</v>
      </c>
      <c r="N69" s="82">
        <f t="shared" si="12"/>
        <v>2180132</v>
      </c>
      <c r="O69" s="82">
        <f t="shared" si="12"/>
        <v>236349</v>
      </c>
      <c r="P69" s="82">
        <f t="shared" si="12"/>
        <v>578693</v>
      </c>
      <c r="Q69" s="82">
        <f t="shared" si="12"/>
        <v>876874</v>
      </c>
      <c r="R69" s="82">
        <f t="shared" si="12"/>
        <v>1691916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6213427</v>
      </c>
      <c r="X69" s="82">
        <f t="shared" si="12"/>
        <v>0</v>
      </c>
      <c r="Y69" s="82">
        <f t="shared" si="12"/>
        <v>6213427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17646846</v>
      </c>
      <c r="D5" s="45">
        <f t="shared" si="0"/>
        <v>0</v>
      </c>
      <c r="E5" s="46">
        <f t="shared" si="0"/>
        <v>44536000</v>
      </c>
      <c r="F5" s="46">
        <f t="shared" si="0"/>
        <v>44536000</v>
      </c>
      <c r="G5" s="46">
        <f t="shared" si="0"/>
        <v>3037729</v>
      </c>
      <c r="H5" s="46">
        <f t="shared" si="0"/>
        <v>6639163</v>
      </c>
      <c r="I5" s="46">
        <f t="shared" si="0"/>
        <v>0</v>
      </c>
      <c r="J5" s="46">
        <f t="shared" si="0"/>
        <v>9676892</v>
      </c>
      <c r="K5" s="46">
        <f t="shared" si="0"/>
        <v>3264185</v>
      </c>
      <c r="L5" s="46">
        <f t="shared" si="0"/>
        <v>2632227</v>
      </c>
      <c r="M5" s="46">
        <f t="shared" si="0"/>
        <v>2379365</v>
      </c>
      <c r="N5" s="46">
        <f t="shared" si="0"/>
        <v>8275777</v>
      </c>
      <c r="O5" s="46">
        <f t="shared" si="0"/>
        <v>2105881</v>
      </c>
      <c r="P5" s="46">
        <f t="shared" si="0"/>
        <v>334748</v>
      </c>
      <c r="Q5" s="46">
        <f t="shared" si="0"/>
        <v>4104243</v>
      </c>
      <c r="R5" s="46">
        <f t="shared" si="0"/>
        <v>6544872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24497541</v>
      </c>
      <c r="X5" s="46">
        <f t="shared" si="0"/>
        <v>33402000</v>
      </c>
      <c r="Y5" s="46">
        <f t="shared" si="0"/>
        <v>-8904459</v>
      </c>
      <c r="Z5" s="47">
        <f>+IF(X5&lt;&gt;0,+(Y5/X5)*100,0)</f>
        <v>-26.65846057122328</v>
      </c>
      <c r="AA5" s="48">
        <f>SUM(AA11:AA18)</f>
        <v>44536000</v>
      </c>
    </row>
    <row r="6" spans="1:27" ht="12.75">
      <c r="A6" s="49" t="s">
        <v>32</v>
      </c>
      <c r="B6" s="50"/>
      <c r="C6" s="9"/>
      <c r="D6" s="10"/>
      <c r="E6" s="11">
        <v>12836000</v>
      </c>
      <c r="F6" s="11">
        <v>12836000</v>
      </c>
      <c r="G6" s="11"/>
      <c r="H6" s="11">
        <v>2292173</v>
      </c>
      <c r="I6" s="11"/>
      <c r="J6" s="11">
        <v>2292173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2292173</v>
      </c>
      <c r="X6" s="11">
        <v>9627000</v>
      </c>
      <c r="Y6" s="11">
        <v>-7334827</v>
      </c>
      <c r="Z6" s="2">
        <v>-76.19</v>
      </c>
      <c r="AA6" s="15">
        <v>12836000</v>
      </c>
    </row>
    <row r="7" spans="1:27" ht="12.75">
      <c r="A7" s="49" t="s">
        <v>33</v>
      </c>
      <c r="B7" s="50"/>
      <c r="C7" s="9"/>
      <c r="D7" s="10"/>
      <c r="E7" s="11">
        <v>15000000</v>
      </c>
      <c r="F7" s="11">
        <v>15000000</v>
      </c>
      <c r="G7" s="11">
        <v>3037729</v>
      </c>
      <c r="H7" s="11">
        <v>4346990</v>
      </c>
      <c r="I7" s="11"/>
      <c r="J7" s="11">
        <v>7384719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7384719</v>
      </c>
      <c r="X7" s="11">
        <v>11250000</v>
      </c>
      <c r="Y7" s="11">
        <v>-3865281</v>
      </c>
      <c r="Z7" s="2">
        <v>-34.36</v>
      </c>
      <c r="AA7" s="15">
        <v>15000000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27836000</v>
      </c>
      <c r="F11" s="54">
        <f t="shared" si="1"/>
        <v>27836000</v>
      </c>
      <c r="G11" s="54">
        <f t="shared" si="1"/>
        <v>3037729</v>
      </c>
      <c r="H11" s="54">
        <f t="shared" si="1"/>
        <v>6639163</v>
      </c>
      <c r="I11" s="54">
        <f t="shared" si="1"/>
        <v>0</v>
      </c>
      <c r="J11" s="54">
        <f t="shared" si="1"/>
        <v>9676892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9676892</v>
      </c>
      <c r="X11" s="54">
        <f t="shared" si="1"/>
        <v>20877000</v>
      </c>
      <c r="Y11" s="54">
        <f t="shared" si="1"/>
        <v>-11200108</v>
      </c>
      <c r="Z11" s="55">
        <f>+IF(X11&lt;&gt;0,+(Y11/X11)*100,0)</f>
        <v>-53.64807204100206</v>
      </c>
      <c r="AA11" s="56">
        <f>SUM(AA6:AA10)</f>
        <v>27836000</v>
      </c>
    </row>
    <row r="12" spans="1:27" ht="12.75">
      <c r="A12" s="57" t="s">
        <v>38</v>
      </c>
      <c r="B12" s="38"/>
      <c r="C12" s="9"/>
      <c r="D12" s="10"/>
      <c r="E12" s="11">
        <v>1200000</v>
      </c>
      <c r="F12" s="11">
        <v>1200000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900000</v>
      </c>
      <c r="Y12" s="11">
        <v>-900000</v>
      </c>
      <c r="Z12" s="2">
        <v>-100</v>
      </c>
      <c r="AA12" s="15">
        <v>1200000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17646846</v>
      </c>
      <c r="D15" s="10"/>
      <c r="E15" s="11">
        <v>15500000</v>
      </c>
      <c r="F15" s="11">
        <v>15500000</v>
      </c>
      <c r="G15" s="11"/>
      <c r="H15" s="11"/>
      <c r="I15" s="11"/>
      <c r="J15" s="11"/>
      <c r="K15" s="11">
        <v>3264185</v>
      </c>
      <c r="L15" s="11">
        <v>2632227</v>
      </c>
      <c r="M15" s="11">
        <v>2379365</v>
      </c>
      <c r="N15" s="11">
        <v>8275777</v>
      </c>
      <c r="O15" s="11">
        <v>2105881</v>
      </c>
      <c r="P15" s="11">
        <v>334748</v>
      </c>
      <c r="Q15" s="11">
        <v>4104243</v>
      </c>
      <c r="R15" s="11">
        <v>6544872</v>
      </c>
      <c r="S15" s="11"/>
      <c r="T15" s="11"/>
      <c r="U15" s="11"/>
      <c r="V15" s="11"/>
      <c r="W15" s="11">
        <v>14820649</v>
      </c>
      <c r="X15" s="11">
        <v>11625000</v>
      </c>
      <c r="Y15" s="11">
        <v>3195649</v>
      </c>
      <c r="Z15" s="2">
        <v>27.49</v>
      </c>
      <c r="AA15" s="15">
        <v>15500000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12836000</v>
      </c>
      <c r="F36" s="11">
        <f t="shared" si="4"/>
        <v>12836000</v>
      </c>
      <c r="G36" s="11">
        <f t="shared" si="4"/>
        <v>0</v>
      </c>
      <c r="H36" s="11">
        <f t="shared" si="4"/>
        <v>2292173</v>
      </c>
      <c r="I36" s="11">
        <f t="shared" si="4"/>
        <v>0</v>
      </c>
      <c r="J36" s="11">
        <f t="shared" si="4"/>
        <v>2292173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2292173</v>
      </c>
      <c r="X36" s="11">
        <f t="shared" si="4"/>
        <v>9627000</v>
      </c>
      <c r="Y36" s="11">
        <f t="shared" si="4"/>
        <v>-7334827</v>
      </c>
      <c r="Z36" s="2">
        <f aca="true" t="shared" si="5" ref="Z36:Z49">+IF(X36&lt;&gt;0,+(Y36/X36)*100,0)</f>
        <v>-76.19016308299574</v>
      </c>
      <c r="AA36" s="15">
        <f>AA6+AA21</f>
        <v>12836000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3037729</v>
      </c>
      <c r="H37" s="11">
        <f t="shared" si="4"/>
        <v>4346990</v>
      </c>
      <c r="I37" s="11">
        <f t="shared" si="4"/>
        <v>0</v>
      </c>
      <c r="J37" s="11">
        <f t="shared" si="4"/>
        <v>7384719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7384719</v>
      </c>
      <c r="X37" s="11">
        <f t="shared" si="4"/>
        <v>11250000</v>
      </c>
      <c r="Y37" s="11">
        <f t="shared" si="4"/>
        <v>-3865281</v>
      </c>
      <c r="Z37" s="2">
        <f t="shared" si="5"/>
        <v>-34.35805333333333</v>
      </c>
      <c r="AA37" s="15">
        <f>AA7+AA22</f>
        <v>15000000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27836000</v>
      </c>
      <c r="F41" s="54">
        <f t="shared" si="6"/>
        <v>27836000</v>
      </c>
      <c r="G41" s="54">
        <f t="shared" si="6"/>
        <v>3037729</v>
      </c>
      <c r="H41" s="54">
        <f t="shared" si="6"/>
        <v>6639163</v>
      </c>
      <c r="I41" s="54">
        <f t="shared" si="6"/>
        <v>0</v>
      </c>
      <c r="J41" s="54">
        <f t="shared" si="6"/>
        <v>9676892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9676892</v>
      </c>
      <c r="X41" s="54">
        <f t="shared" si="6"/>
        <v>20877000</v>
      </c>
      <c r="Y41" s="54">
        <f t="shared" si="6"/>
        <v>-11200108</v>
      </c>
      <c r="Z41" s="55">
        <f t="shared" si="5"/>
        <v>-53.64807204100206</v>
      </c>
      <c r="AA41" s="56">
        <f>SUM(AA36:AA40)</f>
        <v>27836000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1200000</v>
      </c>
      <c r="F42" s="70">
        <f t="shared" si="7"/>
        <v>1200000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900000</v>
      </c>
      <c r="Y42" s="70">
        <f t="shared" si="7"/>
        <v>-900000</v>
      </c>
      <c r="Z42" s="72">
        <f t="shared" si="5"/>
        <v>-100</v>
      </c>
      <c r="AA42" s="71">
        <f aca="true" t="shared" si="8" ref="AA42:AA48">AA12+AA27</f>
        <v>1200000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17646846</v>
      </c>
      <c r="D45" s="69">
        <f t="shared" si="7"/>
        <v>0</v>
      </c>
      <c r="E45" s="70">
        <f t="shared" si="7"/>
        <v>15500000</v>
      </c>
      <c r="F45" s="70">
        <f t="shared" si="7"/>
        <v>15500000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3264185</v>
      </c>
      <c r="L45" s="70">
        <f t="shared" si="7"/>
        <v>2632227</v>
      </c>
      <c r="M45" s="70">
        <f t="shared" si="7"/>
        <v>2379365</v>
      </c>
      <c r="N45" s="70">
        <f t="shared" si="7"/>
        <v>8275777</v>
      </c>
      <c r="O45" s="70">
        <f t="shared" si="7"/>
        <v>2105881</v>
      </c>
      <c r="P45" s="70">
        <f t="shared" si="7"/>
        <v>334748</v>
      </c>
      <c r="Q45" s="70">
        <f t="shared" si="7"/>
        <v>4104243</v>
      </c>
      <c r="R45" s="70">
        <f t="shared" si="7"/>
        <v>6544872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14820649</v>
      </c>
      <c r="X45" s="70">
        <f t="shared" si="7"/>
        <v>11625000</v>
      </c>
      <c r="Y45" s="70">
        <f t="shared" si="7"/>
        <v>3195649</v>
      </c>
      <c r="Z45" s="72">
        <f t="shared" si="5"/>
        <v>27.489453763440856</v>
      </c>
      <c r="AA45" s="71">
        <f t="shared" si="8"/>
        <v>15500000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17646846</v>
      </c>
      <c r="D49" s="81">
        <f t="shared" si="9"/>
        <v>0</v>
      </c>
      <c r="E49" s="82">
        <f t="shared" si="9"/>
        <v>44536000</v>
      </c>
      <c r="F49" s="82">
        <f t="shared" si="9"/>
        <v>44536000</v>
      </c>
      <c r="G49" s="82">
        <f t="shared" si="9"/>
        <v>3037729</v>
      </c>
      <c r="H49" s="82">
        <f t="shared" si="9"/>
        <v>6639163</v>
      </c>
      <c r="I49" s="82">
        <f t="shared" si="9"/>
        <v>0</v>
      </c>
      <c r="J49" s="82">
        <f t="shared" si="9"/>
        <v>9676892</v>
      </c>
      <c r="K49" s="82">
        <f t="shared" si="9"/>
        <v>3264185</v>
      </c>
      <c r="L49" s="82">
        <f t="shared" si="9"/>
        <v>2632227</v>
      </c>
      <c r="M49" s="82">
        <f t="shared" si="9"/>
        <v>2379365</v>
      </c>
      <c r="N49" s="82">
        <f t="shared" si="9"/>
        <v>8275777</v>
      </c>
      <c r="O49" s="82">
        <f t="shared" si="9"/>
        <v>2105881</v>
      </c>
      <c r="P49" s="82">
        <f t="shared" si="9"/>
        <v>334748</v>
      </c>
      <c r="Q49" s="82">
        <f t="shared" si="9"/>
        <v>4104243</v>
      </c>
      <c r="R49" s="82">
        <f t="shared" si="9"/>
        <v>6544872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24497541</v>
      </c>
      <c r="X49" s="82">
        <f t="shared" si="9"/>
        <v>33402000</v>
      </c>
      <c r="Y49" s="82">
        <f t="shared" si="9"/>
        <v>-8904459</v>
      </c>
      <c r="Z49" s="83">
        <f t="shared" si="5"/>
        <v>-26.65846057122328</v>
      </c>
      <c r="AA49" s="84">
        <f>SUM(AA41:AA48)</f>
        <v>44536000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3134205</v>
      </c>
      <c r="D51" s="69">
        <f t="shared" si="10"/>
        <v>0</v>
      </c>
      <c r="E51" s="70">
        <f t="shared" si="10"/>
        <v>11272668</v>
      </c>
      <c r="F51" s="70">
        <f t="shared" si="10"/>
        <v>11272668</v>
      </c>
      <c r="G51" s="70">
        <f t="shared" si="10"/>
        <v>0</v>
      </c>
      <c r="H51" s="70">
        <f t="shared" si="10"/>
        <v>501212</v>
      </c>
      <c r="I51" s="70">
        <f t="shared" si="10"/>
        <v>140286</v>
      </c>
      <c r="J51" s="70">
        <f t="shared" si="10"/>
        <v>641498</v>
      </c>
      <c r="K51" s="70">
        <f t="shared" si="10"/>
        <v>204873</v>
      </c>
      <c r="L51" s="70">
        <f t="shared" si="10"/>
        <v>182189</v>
      </c>
      <c r="M51" s="70">
        <f t="shared" si="10"/>
        <v>173166</v>
      </c>
      <c r="N51" s="70">
        <f t="shared" si="10"/>
        <v>560228</v>
      </c>
      <c r="O51" s="70">
        <f t="shared" si="10"/>
        <v>173253</v>
      </c>
      <c r="P51" s="70">
        <f t="shared" si="10"/>
        <v>338159</v>
      </c>
      <c r="Q51" s="70">
        <f t="shared" si="10"/>
        <v>126784</v>
      </c>
      <c r="R51" s="70">
        <f t="shared" si="10"/>
        <v>638196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1839922</v>
      </c>
      <c r="X51" s="70">
        <f t="shared" si="10"/>
        <v>8454502</v>
      </c>
      <c r="Y51" s="70">
        <f t="shared" si="10"/>
        <v>-6614580</v>
      </c>
      <c r="Z51" s="72">
        <f>+IF(X51&lt;&gt;0,+(Y51/X51)*100,0)</f>
        <v>-78.23736986519135</v>
      </c>
      <c r="AA51" s="71">
        <f>SUM(AA57:AA61)</f>
        <v>11272668</v>
      </c>
    </row>
    <row r="52" spans="1:27" ht="12.75">
      <c r="A52" s="87" t="s">
        <v>32</v>
      </c>
      <c r="B52" s="50"/>
      <c r="C52" s="9">
        <v>719680</v>
      </c>
      <c r="D52" s="10"/>
      <c r="E52" s="11">
        <v>4000000</v>
      </c>
      <c r="F52" s="11">
        <v>4000000</v>
      </c>
      <c r="G52" s="11"/>
      <c r="H52" s="11">
        <v>2660</v>
      </c>
      <c r="I52" s="11"/>
      <c r="J52" s="11">
        <v>2660</v>
      </c>
      <c r="K52" s="11"/>
      <c r="L52" s="11"/>
      <c r="M52" s="11">
        <v>3477</v>
      </c>
      <c r="N52" s="11">
        <v>3477</v>
      </c>
      <c r="O52" s="11"/>
      <c r="P52" s="11">
        <v>4725</v>
      </c>
      <c r="Q52" s="11"/>
      <c r="R52" s="11">
        <v>4725</v>
      </c>
      <c r="S52" s="11"/>
      <c r="T52" s="11"/>
      <c r="U52" s="11"/>
      <c r="V52" s="11"/>
      <c r="W52" s="11">
        <v>10862</v>
      </c>
      <c r="X52" s="11">
        <v>3000000</v>
      </c>
      <c r="Y52" s="11">
        <v>-2989138</v>
      </c>
      <c r="Z52" s="2">
        <v>-99.64</v>
      </c>
      <c r="AA52" s="15">
        <v>4000000</v>
      </c>
    </row>
    <row r="53" spans="1:27" ht="12.75">
      <c r="A53" s="87" t="s">
        <v>33</v>
      </c>
      <c r="B53" s="50"/>
      <c r="C53" s="9">
        <v>657852</v>
      </c>
      <c r="D53" s="10"/>
      <c r="E53" s="11">
        <v>1111200</v>
      </c>
      <c r="F53" s="11">
        <v>1111200</v>
      </c>
      <c r="G53" s="11"/>
      <c r="H53" s="11">
        <v>337169</v>
      </c>
      <c r="I53" s="11"/>
      <c r="J53" s="11">
        <v>337169</v>
      </c>
      <c r="K53" s="11">
        <v>23687</v>
      </c>
      <c r="L53" s="11">
        <v>157000</v>
      </c>
      <c r="M53" s="11">
        <v>1650</v>
      </c>
      <c r="N53" s="11">
        <v>182337</v>
      </c>
      <c r="O53" s="11"/>
      <c r="P53" s="11">
        <v>38883</v>
      </c>
      <c r="Q53" s="11">
        <v>6186</v>
      </c>
      <c r="R53" s="11">
        <v>45069</v>
      </c>
      <c r="S53" s="11"/>
      <c r="T53" s="11"/>
      <c r="U53" s="11"/>
      <c r="V53" s="11"/>
      <c r="W53" s="11">
        <v>564575</v>
      </c>
      <c r="X53" s="11">
        <v>833400</v>
      </c>
      <c r="Y53" s="11">
        <v>-268825</v>
      </c>
      <c r="Z53" s="2">
        <v>-32.26</v>
      </c>
      <c r="AA53" s="15">
        <v>1111200</v>
      </c>
    </row>
    <row r="54" spans="1:27" ht="12.75">
      <c r="A54" s="87" t="s">
        <v>34</v>
      </c>
      <c r="B54" s="50"/>
      <c r="C54" s="9">
        <v>665610</v>
      </c>
      <c r="D54" s="10"/>
      <c r="E54" s="11">
        <v>1419898</v>
      </c>
      <c r="F54" s="11">
        <v>1419898</v>
      </c>
      <c r="G54" s="11"/>
      <c r="H54" s="11">
        <v>40148</v>
      </c>
      <c r="I54" s="11">
        <v>50018</v>
      </c>
      <c r="J54" s="11">
        <v>90166</v>
      </c>
      <c r="K54" s="11">
        <v>134994</v>
      </c>
      <c r="L54" s="11">
        <v>20038</v>
      </c>
      <c r="M54" s="11">
        <v>68540</v>
      </c>
      <c r="N54" s="11">
        <v>223572</v>
      </c>
      <c r="O54" s="11">
        <v>124290</v>
      </c>
      <c r="P54" s="11">
        <v>166914</v>
      </c>
      <c r="Q54" s="11">
        <v>42466</v>
      </c>
      <c r="R54" s="11">
        <v>333670</v>
      </c>
      <c r="S54" s="11"/>
      <c r="T54" s="11"/>
      <c r="U54" s="11"/>
      <c r="V54" s="11"/>
      <c r="W54" s="11">
        <v>647408</v>
      </c>
      <c r="X54" s="11">
        <v>1064924</v>
      </c>
      <c r="Y54" s="11">
        <v>-417516</v>
      </c>
      <c r="Z54" s="2">
        <v>-39.21</v>
      </c>
      <c r="AA54" s="15">
        <v>1419898</v>
      </c>
    </row>
    <row r="55" spans="1:27" ht="12.75">
      <c r="A55" s="87" t="s">
        <v>35</v>
      </c>
      <c r="B55" s="50"/>
      <c r="C55" s="9">
        <v>9770</v>
      </c>
      <c r="D55" s="10"/>
      <c r="E55" s="11">
        <v>18171</v>
      </c>
      <c r="F55" s="11">
        <v>18171</v>
      </c>
      <c r="G55" s="11"/>
      <c r="H55" s="11">
        <v>13910</v>
      </c>
      <c r="I55" s="11"/>
      <c r="J55" s="11">
        <v>13910</v>
      </c>
      <c r="K55" s="11"/>
      <c r="L55" s="11"/>
      <c r="M55" s="11"/>
      <c r="N55" s="11"/>
      <c r="O55" s="11"/>
      <c r="P55" s="11"/>
      <c r="Q55" s="11">
        <v>7950</v>
      </c>
      <c r="R55" s="11">
        <v>7950</v>
      </c>
      <c r="S55" s="11"/>
      <c r="T55" s="11"/>
      <c r="U55" s="11"/>
      <c r="V55" s="11"/>
      <c r="W55" s="11">
        <v>21860</v>
      </c>
      <c r="X55" s="11">
        <v>13628</v>
      </c>
      <c r="Y55" s="11">
        <v>8232</v>
      </c>
      <c r="Z55" s="2">
        <v>60.41</v>
      </c>
      <c r="AA55" s="15">
        <v>18171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2052912</v>
      </c>
      <c r="D57" s="53">
        <f t="shared" si="11"/>
        <v>0</v>
      </c>
      <c r="E57" s="54">
        <f t="shared" si="11"/>
        <v>6549269</v>
      </c>
      <c r="F57" s="54">
        <f t="shared" si="11"/>
        <v>6549269</v>
      </c>
      <c r="G57" s="54">
        <f t="shared" si="11"/>
        <v>0</v>
      </c>
      <c r="H57" s="54">
        <f t="shared" si="11"/>
        <v>393887</v>
      </c>
      <c r="I57" s="54">
        <f t="shared" si="11"/>
        <v>50018</v>
      </c>
      <c r="J57" s="54">
        <f t="shared" si="11"/>
        <v>443905</v>
      </c>
      <c r="K57" s="54">
        <f t="shared" si="11"/>
        <v>158681</v>
      </c>
      <c r="L57" s="54">
        <f t="shared" si="11"/>
        <v>177038</v>
      </c>
      <c r="M57" s="54">
        <f t="shared" si="11"/>
        <v>73667</v>
      </c>
      <c r="N57" s="54">
        <f t="shared" si="11"/>
        <v>409386</v>
      </c>
      <c r="O57" s="54">
        <f t="shared" si="11"/>
        <v>124290</v>
      </c>
      <c r="P57" s="54">
        <f t="shared" si="11"/>
        <v>210522</v>
      </c>
      <c r="Q57" s="54">
        <f t="shared" si="11"/>
        <v>56602</v>
      </c>
      <c r="R57" s="54">
        <f t="shared" si="11"/>
        <v>391414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1244705</v>
      </c>
      <c r="X57" s="54">
        <f t="shared" si="11"/>
        <v>4911952</v>
      </c>
      <c r="Y57" s="54">
        <f t="shared" si="11"/>
        <v>-3667247</v>
      </c>
      <c r="Z57" s="55">
        <f>+IF(X57&lt;&gt;0,+(Y57/X57)*100,0)</f>
        <v>-74.65966686970883</v>
      </c>
      <c r="AA57" s="56">
        <f>SUM(AA52:AA56)</f>
        <v>6549269</v>
      </c>
    </row>
    <row r="58" spans="1:27" ht="12.75">
      <c r="A58" s="89" t="s">
        <v>38</v>
      </c>
      <c r="B58" s="38"/>
      <c r="C58" s="9">
        <v>10381</v>
      </c>
      <c r="D58" s="10"/>
      <c r="E58" s="11">
        <v>145197</v>
      </c>
      <c r="F58" s="11">
        <v>145197</v>
      </c>
      <c r="G58" s="11"/>
      <c r="H58" s="11">
        <v>113</v>
      </c>
      <c r="I58" s="11"/>
      <c r="J58" s="11">
        <v>113</v>
      </c>
      <c r="K58" s="11"/>
      <c r="L58" s="11"/>
      <c r="M58" s="11"/>
      <c r="N58" s="11"/>
      <c r="O58" s="11"/>
      <c r="P58" s="11">
        <v>655</v>
      </c>
      <c r="Q58" s="11">
        <v>2506</v>
      </c>
      <c r="R58" s="11">
        <v>3161</v>
      </c>
      <c r="S58" s="11"/>
      <c r="T58" s="11"/>
      <c r="U58" s="11"/>
      <c r="V58" s="11"/>
      <c r="W58" s="11">
        <v>3274</v>
      </c>
      <c r="X58" s="11">
        <v>108898</v>
      </c>
      <c r="Y58" s="11">
        <v>-105624</v>
      </c>
      <c r="Z58" s="2">
        <v>-96.99</v>
      </c>
      <c r="AA58" s="15">
        <v>145197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1070912</v>
      </c>
      <c r="D61" s="10"/>
      <c r="E61" s="11">
        <v>4578202</v>
      </c>
      <c r="F61" s="11">
        <v>4578202</v>
      </c>
      <c r="G61" s="11"/>
      <c r="H61" s="11">
        <v>107212</v>
      </c>
      <c r="I61" s="11">
        <v>90268</v>
      </c>
      <c r="J61" s="11">
        <v>197480</v>
      </c>
      <c r="K61" s="11">
        <v>46192</v>
      </c>
      <c r="L61" s="11">
        <v>5151</v>
      </c>
      <c r="M61" s="11">
        <v>99499</v>
      </c>
      <c r="N61" s="11">
        <v>150842</v>
      </c>
      <c r="O61" s="11">
        <v>48963</v>
      </c>
      <c r="P61" s="11">
        <v>126982</v>
      </c>
      <c r="Q61" s="11">
        <v>67676</v>
      </c>
      <c r="R61" s="11">
        <v>243621</v>
      </c>
      <c r="S61" s="11"/>
      <c r="T61" s="11"/>
      <c r="U61" s="11"/>
      <c r="V61" s="11"/>
      <c r="W61" s="11">
        <v>591943</v>
      </c>
      <c r="X61" s="11">
        <v>3433652</v>
      </c>
      <c r="Y61" s="11">
        <v>-2841709</v>
      </c>
      <c r="Z61" s="2">
        <v>-82.76</v>
      </c>
      <c r="AA61" s="15">
        <v>4578202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6256631</v>
      </c>
      <c r="F66" s="14"/>
      <c r="G66" s="14"/>
      <c r="H66" s="14">
        <v>501212</v>
      </c>
      <c r="I66" s="14">
        <v>140285</v>
      </c>
      <c r="J66" s="14">
        <v>641497</v>
      </c>
      <c r="K66" s="14">
        <v>204873</v>
      </c>
      <c r="L66" s="14">
        <v>182189</v>
      </c>
      <c r="M66" s="14">
        <v>173163</v>
      </c>
      <c r="N66" s="14">
        <v>560225</v>
      </c>
      <c r="O66" s="14">
        <v>173163</v>
      </c>
      <c r="P66" s="14">
        <v>338159</v>
      </c>
      <c r="Q66" s="14">
        <v>126784</v>
      </c>
      <c r="R66" s="14">
        <v>638106</v>
      </c>
      <c r="S66" s="14"/>
      <c r="T66" s="14"/>
      <c r="U66" s="14"/>
      <c r="V66" s="14"/>
      <c r="W66" s="14">
        <v>1839828</v>
      </c>
      <c r="X66" s="14"/>
      <c r="Y66" s="14">
        <v>1839828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6256631</v>
      </c>
      <c r="F69" s="82">
        <f t="shared" si="12"/>
        <v>0</v>
      </c>
      <c r="G69" s="82">
        <f t="shared" si="12"/>
        <v>0</v>
      </c>
      <c r="H69" s="82">
        <f t="shared" si="12"/>
        <v>501212</v>
      </c>
      <c r="I69" s="82">
        <f t="shared" si="12"/>
        <v>140285</v>
      </c>
      <c r="J69" s="82">
        <f t="shared" si="12"/>
        <v>641497</v>
      </c>
      <c r="K69" s="82">
        <f t="shared" si="12"/>
        <v>204873</v>
      </c>
      <c r="L69" s="82">
        <f t="shared" si="12"/>
        <v>182189</v>
      </c>
      <c r="M69" s="82">
        <f t="shared" si="12"/>
        <v>173163</v>
      </c>
      <c r="N69" s="82">
        <f t="shared" si="12"/>
        <v>560225</v>
      </c>
      <c r="O69" s="82">
        <f t="shared" si="12"/>
        <v>173163</v>
      </c>
      <c r="P69" s="82">
        <f t="shared" si="12"/>
        <v>338159</v>
      </c>
      <c r="Q69" s="82">
        <f t="shared" si="12"/>
        <v>126784</v>
      </c>
      <c r="R69" s="82">
        <f t="shared" si="12"/>
        <v>638106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1839828</v>
      </c>
      <c r="X69" s="82">
        <f t="shared" si="12"/>
        <v>0</v>
      </c>
      <c r="Y69" s="82">
        <f t="shared" si="12"/>
        <v>1839828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42555301</v>
      </c>
      <c r="D5" s="45">
        <f t="shared" si="0"/>
        <v>0</v>
      </c>
      <c r="E5" s="46">
        <f t="shared" si="0"/>
        <v>47897000</v>
      </c>
      <c r="F5" s="46">
        <f t="shared" si="0"/>
        <v>47897000</v>
      </c>
      <c r="G5" s="46">
        <f t="shared" si="0"/>
        <v>6079612</v>
      </c>
      <c r="H5" s="46">
        <f t="shared" si="0"/>
        <v>0</v>
      </c>
      <c r="I5" s="46">
        <f t="shared" si="0"/>
        <v>1792691</v>
      </c>
      <c r="J5" s="46">
        <f t="shared" si="0"/>
        <v>7872303</v>
      </c>
      <c r="K5" s="46">
        <f t="shared" si="0"/>
        <v>1492449</v>
      </c>
      <c r="L5" s="46">
        <f t="shared" si="0"/>
        <v>1678980</v>
      </c>
      <c r="M5" s="46">
        <f t="shared" si="0"/>
        <v>5360672</v>
      </c>
      <c r="N5" s="46">
        <f t="shared" si="0"/>
        <v>8532101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16404404</v>
      </c>
      <c r="X5" s="46">
        <f t="shared" si="0"/>
        <v>35922750</v>
      </c>
      <c r="Y5" s="46">
        <f t="shared" si="0"/>
        <v>-19518346</v>
      </c>
      <c r="Z5" s="47">
        <f>+IF(X5&lt;&gt;0,+(Y5/X5)*100,0)</f>
        <v>-54.33421995810455</v>
      </c>
      <c r="AA5" s="48">
        <f>SUM(AA11:AA18)</f>
        <v>47897000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>
        <v>12000000</v>
      </c>
      <c r="F7" s="11">
        <v>12000000</v>
      </c>
      <c r="G7" s="11"/>
      <c r="H7" s="11"/>
      <c r="I7" s="11">
        <v>366101</v>
      </c>
      <c r="J7" s="11">
        <v>366101</v>
      </c>
      <c r="K7" s="11">
        <v>351180</v>
      </c>
      <c r="L7" s="11"/>
      <c r="M7" s="11">
        <v>991442</v>
      </c>
      <c r="N7" s="11">
        <v>1342622</v>
      </c>
      <c r="O7" s="11"/>
      <c r="P7" s="11"/>
      <c r="Q7" s="11"/>
      <c r="R7" s="11"/>
      <c r="S7" s="11"/>
      <c r="T7" s="11"/>
      <c r="U7" s="11"/>
      <c r="V7" s="11"/>
      <c r="W7" s="11">
        <v>1708723</v>
      </c>
      <c r="X7" s="11">
        <v>9000000</v>
      </c>
      <c r="Y7" s="11">
        <v>-7291277</v>
      </c>
      <c r="Z7" s="2">
        <v>-81.01</v>
      </c>
      <c r="AA7" s="15">
        <v>12000000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10899483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10899483</v>
      </c>
      <c r="D11" s="53">
        <f t="shared" si="1"/>
        <v>0</v>
      </c>
      <c r="E11" s="54">
        <f t="shared" si="1"/>
        <v>12000000</v>
      </c>
      <c r="F11" s="54">
        <f t="shared" si="1"/>
        <v>12000000</v>
      </c>
      <c r="G11" s="54">
        <f t="shared" si="1"/>
        <v>0</v>
      </c>
      <c r="H11" s="54">
        <f t="shared" si="1"/>
        <v>0</v>
      </c>
      <c r="I11" s="54">
        <f t="shared" si="1"/>
        <v>366101</v>
      </c>
      <c r="J11" s="54">
        <f t="shared" si="1"/>
        <v>366101</v>
      </c>
      <c r="K11" s="54">
        <f t="shared" si="1"/>
        <v>351180</v>
      </c>
      <c r="L11" s="54">
        <f t="shared" si="1"/>
        <v>0</v>
      </c>
      <c r="M11" s="54">
        <f t="shared" si="1"/>
        <v>991442</v>
      </c>
      <c r="N11" s="54">
        <f t="shared" si="1"/>
        <v>1342622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1708723</v>
      </c>
      <c r="X11" s="54">
        <f t="shared" si="1"/>
        <v>9000000</v>
      </c>
      <c r="Y11" s="54">
        <f t="shared" si="1"/>
        <v>-7291277</v>
      </c>
      <c r="Z11" s="55">
        <f>+IF(X11&lt;&gt;0,+(Y11/X11)*100,0)</f>
        <v>-81.0141888888889</v>
      </c>
      <c r="AA11" s="56">
        <f>SUM(AA6:AA10)</f>
        <v>12000000</v>
      </c>
    </row>
    <row r="12" spans="1:27" ht="12.75">
      <c r="A12" s="57" t="s">
        <v>38</v>
      </c>
      <c r="B12" s="38"/>
      <c r="C12" s="9">
        <v>18738544</v>
      </c>
      <c r="D12" s="10"/>
      <c r="E12" s="11">
        <v>31597000</v>
      </c>
      <c r="F12" s="11">
        <v>31597000</v>
      </c>
      <c r="G12" s="11">
        <v>652677</v>
      </c>
      <c r="H12" s="11"/>
      <c r="I12" s="11">
        <v>1426590</v>
      </c>
      <c r="J12" s="11">
        <v>2079267</v>
      </c>
      <c r="K12" s="11">
        <v>1141269</v>
      </c>
      <c r="L12" s="11">
        <v>1678980</v>
      </c>
      <c r="M12" s="11">
        <v>4369230</v>
      </c>
      <c r="N12" s="11">
        <v>7189479</v>
      </c>
      <c r="O12" s="11"/>
      <c r="P12" s="11"/>
      <c r="Q12" s="11"/>
      <c r="R12" s="11"/>
      <c r="S12" s="11"/>
      <c r="T12" s="11"/>
      <c r="U12" s="11"/>
      <c r="V12" s="11"/>
      <c r="W12" s="11">
        <v>9268746</v>
      </c>
      <c r="X12" s="11">
        <v>23697750</v>
      </c>
      <c r="Y12" s="11">
        <v>-14429004</v>
      </c>
      <c r="Z12" s="2">
        <v>-60.89</v>
      </c>
      <c r="AA12" s="15">
        <v>31597000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12811547</v>
      </c>
      <c r="D15" s="10"/>
      <c r="E15" s="11">
        <v>4300000</v>
      </c>
      <c r="F15" s="11">
        <v>4300000</v>
      </c>
      <c r="G15" s="11">
        <v>5426935</v>
      </c>
      <c r="H15" s="11"/>
      <c r="I15" s="11"/>
      <c r="J15" s="11">
        <v>5426935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5426935</v>
      </c>
      <c r="X15" s="11">
        <v>3225000</v>
      </c>
      <c r="Y15" s="11">
        <v>2201935</v>
      </c>
      <c r="Z15" s="2">
        <v>68.28</v>
      </c>
      <c r="AA15" s="15">
        <v>4300000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105727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3090396</v>
      </c>
      <c r="Q20" s="63">
        <f t="shared" si="2"/>
        <v>3090396</v>
      </c>
      <c r="R20" s="63">
        <f t="shared" si="2"/>
        <v>6180792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6180792</v>
      </c>
      <c r="X20" s="63">
        <f t="shared" si="2"/>
        <v>0</v>
      </c>
      <c r="Y20" s="63">
        <f t="shared" si="2"/>
        <v>6180792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3090396</v>
      </c>
      <c r="Q27" s="11">
        <v>3090396</v>
      </c>
      <c r="R27" s="11">
        <v>6180792</v>
      </c>
      <c r="S27" s="11"/>
      <c r="T27" s="11"/>
      <c r="U27" s="11"/>
      <c r="V27" s="11"/>
      <c r="W27" s="11">
        <v>6180792</v>
      </c>
      <c r="X27" s="11"/>
      <c r="Y27" s="11">
        <v>6180792</v>
      </c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366101</v>
      </c>
      <c r="J37" s="11">
        <f t="shared" si="4"/>
        <v>366101</v>
      </c>
      <c r="K37" s="11">
        <f t="shared" si="4"/>
        <v>351180</v>
      </c>
      <c r="L37" s="11">
        <f t="shared" si="4"/>
        <v>0</v>
      </c>
      <c r="M37" s="11">
        <f t="shared" si="4"/>
        <v>991442</v>
      </c>
      <c r="N37" s="11">
        <f t="shared" si="4"/>
        <v>1342622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1708723</v>
      </c>
      <c r="X37" s="11">
        <f t="shared" si="4"/>
        <v>9000000</v>
      </c>
      <c r="Y37" s="11">
        <f t="shared" si="4"/>
        <v>-7291277</v>
      </c>
      <c r="Z37" s="2">
        <f t="shared" si="5"/>
        <v>-81.0141888888889</v>
      </c>
      <c r="AA37" s="15">
        <f>AA7+AA22</f>
        <v>12000000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10899483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10899483</v>
      </c>
      <c r="D41" s="53">
        <f t="shared" si="6"/>
        <v>0</v>
      </c>
      <c r="E41" s="54">
        <f t="shared" si="6"/>
        <v>12000000</v>
      </c>
      <c r="F41" s="54">
        <f t="shared" si="6"/>
        <v>12000000</v>
      </c>
      <c r="G41" s="54">
        <f t="shared" si="6"/>
        <v>0</v>
      </c>
      <c r="H41" s="54">
        <f t="shared" si="6"/>
        <v>0</v>
      </c>
      <c r="I41" s="54">
        <f t="shared" si="6"/>
        <v>366101</v>
      </c>
      <c r="J41" s="54">
        <f t="shared" si="6"/>
        <v>366101</v>
      </c>
      <c r="K41" s="54">
        <f t="shared" si="6"/>
        <v>351180</v>
      </c>
      <c r="L41" s="54">
        <f t="shared" si="6"/>
        <v>0</v>
      </c>
      <c r="M41" s="54">
        <f t="shared" si="6"/>
        <v>991442</v>
      </c>
      <c r="N41" s="54">
        <f t="shared" si="6"/>
        <v>1342622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1708723</v>
      </c>
      <c r="X41" s="54">
        <f t="shared" si="6"/>
        <v>9000000</v>
      </c>
      <c r="Y41" s="54">
        <f t="shared" si="6"/>
        <v>-7291277</v>
      </c>
      <c r="Z41" s="55">
        <f t="shared" si="5"/>
        <v>-81.0141888888889</v>
      </c>
      <c r="AA41" s="56">
        <f>SUM(AA36:AA40)</f>
        <v>12000000</v>
      </c>
    </row>
    <row r="42" spans="1:27" ht="12.75">
      <c r="A42" s="57" t="s">
        <v>38</v>
      </c>
      <c r="B42" s="38"/>
      <c r="C42" s="68">
        <f aca="true" t="shared" si="7" ref="C42:Y48">C12+C27</f>
        <v>18738544</v>
      </c>
      <c r="D42" s="69">
        <f t="shared" si="7"/>
        <v>0</v>
      </c>
      <c r="E42" s="70">
        <f t="shared" si="7"/>
        <v>31597000</v>
      </c>
      <c r="F42" s="70">
        <f t="shared" si="7"/>
        <v>31597000</v>
      </c>
      <c r="G42" s="70">
        <f t="shared" si="7"/>
        <v>652677</v>
      </c>
      <c r="H42" s="70">
        <f t="shared" si="7"/>
        <v>0</v>
      </c>
      <c r="I42" s="70">
        <f t="shared" si="7"/>
        <v>1426590</v>
      </c>
      <c r="J42" s="70">
        <f t="shared" si="7"/>
        <v>2079267</v>
      </c>
      <c r="K42" s="70">
        <f t="shared" si="7"/>
        <v>1141269</v>
      </c>
      <c r="L42" s="70">
        <f t="shared" si="7"/>
        <v>1678980</v>
      </c>
      <c r="M42" s="70">
        <f t="shared" si="7"/>
        <v>4369230</v>
      </c>
      <c r="N42" s="70">
        <f t="shared" si="7"/>
        <v>7189479</v>
      </c>
      <c r="O42" s="70">
        <f t="shared" si="7"/>
        <v>0</v>
      </c>
      <c r="P42" s="70">
        <f t="shared" si="7"/>
        <v>3090396</v>
      </c>
      <c r="Q42" s="70">
        <f t="shared" si="7"/>
        <v>3090396</v>
      </c>
      <c r="R42" s="70">
        <f t="shared" si="7"/>
        <v>6180792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15449538</v>
      </c>
      <c r="X42" s="70">
        <f t="shared" si="7"/>
        <v>23697750</v>
      </c>
      <c r="Y42" s="70">
        <f t="shared" si="7"/>
        <v>-8248212</v>
      </c>
      <c r="Z42" s="72">
        <f t="shared" si="5"/>
        <v>-34.8058866348071</v>
      </c>
      <c r="AA42" s="71">
        <f aca="true" t="shared" si="8" ref="AA42:AA48">AA12+AA27</f>
        <v>31597000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12811547</v>
      </c>
      <c r="D45" s="69">
        <f t="shared" si="7"/>
        <v>0</v>
      </c>
      <c r="E45" s="70">
        <f t="shared" si="7"/>
        <v>4300000</v>
      </c>
      <c r="F45" s="70">
        <f t="shared" si="7"/>
        <v>4300000</v>
      </c>
      <c r="G45" s="70">
        <f t="shared" si="7"/>
        <v>5426935</v>
      </c>
      <c r="H45" s="70">
        <f t="shared" si="7"/>
        <v>0</v>
      </c>
      <c r="I45" s="70">
        <f t="shared" si="7"/>
        <v>0</v>
      </c>
      <c r="J45" s="70">
        <f t="shared" si="7"/>
        <v>5426935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5426935</v>
      </c>
      <c r="X45" s="70">
        <f t="shared" si="7"/>
        <v>3225000</v>
      </c>
      <c r="Y45" s="70">
        <f t="shared" si="7"/>
        <v>2201935</v>
      </c>
      <c r="Z45" s="72">
        <f t="shared" si="5"/>
        <v>68.2770542635659</v>
      </c>
      <c r="AA45" s="71">
        <f t="shared" si="8"/>
        <v>4300000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105727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42555301</v>
      </c>
      <c r="D49" s="81">
        <f t="shared" si="9"/>
        <v>0</v>
      </c>
      <c r="E49" s="82">
        <f t="shared" si="9"/>
        <v>47897000</v>
      </c>
      <c r="F49" s="82">
        <f t="shared" si="9"/>
        <v>47897000</v>
      </c>
      <c r="G49" s="82">
        <f t="shared" si="9"/>
        <v>6079612</v>
      </c>
      <c r="H49" s="82">
        <f t="shared" si="9"/>
        <v>0</v>
      </c>
      <c r="I49" s="82">
        <f t="shared" si="9"/>
        <v>1792691</v>
      </c>
      <c r="J49" s="82">
        <f t="shared" si="9"/>
        <v>7872303</v>
      </c>
      <c r="K49" s="82">
        <f t="shared" si="9"/>
        <v>1492449</v>
      </c>
      <c r="L49" s="82">
        <f t="shared" si="9"/>
        <v>1678980</v>
      </c>
      <c r="M49" s="82">
        <f t="shared" si="9"/>
        <v>5360672</v>
      </c>
      <c r="N49" s="82">
        <f t="shared" si="9"/>
        <v>8532101</v>
      </c>
      <c r="O49" s="82">
        <f t="shared" si="9"/>
        <v>0</v>
      </c>
      <c r="P49" s="82">
        <f t="shared" si="9"/>
        <v>3090396</v>
      </c>
      <c r="Q49" s="82">
        <f t="shared" si="9"/>
        <v>3090396</v>
      </c>
      <c r="R49" s="82">
        <f t="shared" si="9"/>
        <v>6180792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22585196</v>
      </c>
      <c r="X49" s="82">
        <f t="shared" si="9"/>
        <v>35922750</v>
      </c>
      <c r="Y49" s="82">
        <f t="shared" si="9"/>
        <v>-13337554</v>
      </c>
      <c r="Z49" s="83">
        <f t="shared" si="5"/>
        <v>-37.12843253926829</v>
      </c>
      <c r="AA49" s="84">
        <f>SUM(AA41:AA48)</f>
        <v>47897000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2533571</v>
      </c>
      <c r="D51" s="69">
        <f t="shared" si="10"/>
        <v>0</v>
      </c>
      <c r="E51" s="70">
        <f t="shared" si="10"/>
        <v>16000000</v>
      </c>
      <c r="F51" s="70">
        <f t="shared" si="10"/>
        <v>16000000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507002</v>
      </c>
      <c r="N51" s="70">
        <f t="shared" si="10"/>
        <v>507002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507002</v>
      </c>
      <c r="X51" s="70">
        <f t="shared" si="10"/>
        <v>12000000</v>
      </c>
      <c r="Y51" s="70">
        <f t="shared" si="10"/>
        <v>-11492998</v>
      </c>
      <c r="Z51" s="72">
        <f>+IF(X51&lt;&gt;0,+(Y51/X51)*100,0)</f>
        <v>-95.77498333333332</v>
      </c>
      <c r="AA51" s="71">
        <f>SUM(AA57:AA61)</f>
        <v>16000000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16000000</v>
      </c>
      <c r="F56" s="11">
        <v>16000000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12000000</v>
      </c>
      <c r="Y56" s="11">
        <v>-12000000</v>
      </c>
      <c r="Z56" s="2">
        <v>-100</v>
      </c>
      <c r="AA56" s="15">
        <v>16000000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16000000</v>
      </c>
      <c r="F57" s="54">
        <f t="shared" si="11"/>
        <v>16000000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12000000</v>
      </c>
      <c r="Y57" s="54">
        <f t="shared" si="11"/>
        <v>-12000000</v>
      </c>
      <c r="Z57" s="55">
        <f>+IF(X57&lt;&gt;0,+(Y57/X57)*100,0)</f>
        <v>-100</v>
      </c>
      <c r="AA57" s="56">
        <f>SUM(AA52:AA56)</f>
        <v>16000000</v>
      </c>
    </row>
    <row r="58" spans="1:27" ht="12.75">
      <c r="A58" s="89" t="s">
        <v>38</v>
      </c>
      <c r="B58" s="38"/>
      <c r="C58" s="9">
        <v>2533571</v>
      </c>
      <c r="D58" s="10"/>
      <c r="E58" s="11"/>
      <c r="F58" s="11"/>
      <c r="G58" s="11"/>
      <c r="H58" s="11"/>
      <c r="I58" s="11"/>
      <c r="J58" s="11"/>
      <c r="K58" s="11"/>
      <c r="L58" s="11"/>
      <c r="M58" s="11">
        <v>507002</v>
      </c>
      <c r="N58" s="11">
        <v>507002</v>
      </c>
      <c r="O58" s="11"/>
      <c r="P58" s="11"/>
      <c r="Q58" s="11"/>
      <c r="R58" s="11"/>
      <c r="S58" s="11"/>
      <c r="T58" s="11"/>
      <c r="U58" s="11"/>
      <c r="V58" s="11"/>
      <c r="W58" s="11">
        <v>507002</v>
      </c>
      <c r="X58" s="11"/>
      <c r="Y58" s="11">
        <v>507002</v>
      </c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16000000</v>
      </c>
      <c r="F66" s="14">
        <v>16450000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12337500</v>
      </c>
      <c r="Y66" s="14">
        <v>-12337500</v>
      </c>
      <c r="Z66" s="2">
        <v>-100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16000000</v>
      </c>
      <c r="F69" s="82">
        <f t="shared" si="12"/>
        <v>16450000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12337500</v>
      </c>
      <c r="Y69" s="82">
        <f t="shared" si="12"/>
        <v>-12337500</v>
      </c>
      <c r="Z69" s="83">
        <f>+IF(X69&lt;&gt;0,+(Y69/X69)*100,0)</f>
        <v>-100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223108909</v>
      </c>
      <c r="D5" s="45">
        <f t="shared" si="0"/>
        <v>0</v>
      </c>
      <c r="E5" s="46">
        <f t="shared" si="0"/>
        <v>325756000</v>
      </c>
      <c r="F5" s="46">
        <f t="shared" si="0"/>
        <v>325756000</v>
      </c>
      <c r="G5" s="46">
        <f t="shared" si="0"/>
        <v>17158435</v>
      </c>
      <c r="H5" s="46">
        <f t="shared" si="0"/>
        <v>5518427</v>
      </c>
      <c r="I5" s="46">
        <f t="shared" si="0"/>
        <v>2782654</v>
      </c>
      <c r="J5" s="46">
        <f t="shared" si="0"/>
        <v>25459516</v>
      </c>
      <c r="K5" s="46">
        <f t="shared" si="0"/>
        <v>1293526</v>
      </c>
      <c r="L5" s="46">
        <f t="shared" si="0"/>
        <v>24181467</v>
      </c>
      <c r="M5" s="46">
        <f t="shared" si="0"/>
        <v>47901272</v>
      </c>
      <c r="N5" s="46">
        <f t="shared" si="0"/>
        <v>73376265</v>
      </c>
      <c r="O5" s="46">
        <f t="shared" si="0"/>
        <v>3744814</v>
      </c>
      <c r="P5" s="46">
        <f t="shared" si="0"/>
        <v>16796819</v>
      </c>
      <c r="Q5" s="46">
        <f t="shared" si="0"/>
        <v>12655115</v>
      </c>
      <c r="R5" s="46">
        <f t="shared" si="0"/>
        <v>33196748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132032529</v>
      </c>
      <c r="X5" s="46">
        <f t="shared" si="0"/>
        <v>244317000</v>
      </c>
      <c r="Y5" s="46">
        <f t="shared" si="0"/>
        <v>-112284471</v>
      </c>
      <c r="Z5" s="47">
        <f>+IF(X5&lt;&gt;0,+(Y5/X5)*100,0)</f>
        <v>-45.95851741794472</v>
      </c>
      <c r="AA5" s="48">
        <f>SUM(AA11:AA18)</f>
        <v>325756000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220822000</v>
      </c>
      <c r="D8" s="10"/>
      <c r="E8" s="11">
        <v>325756000</v>
      </c>
      <c r="F8" s="11">
        <v>325756000</v>
      </c>
      <c r="G8" s="11">
        <v>17158435</v>
      </c>
      <c r="H8" s="11">
        <v>5405427</v>
      </c>
      <c r="I8" s="11">
        <v>2782654</v>
      </c>
      <c r="J8" s="11">
        <v>25346516</v>
      </c>
      <c r="K8" s="11">
        <v>490050</v>
      </c>
      <c r="L8" s="11">
        <v>24156567</v>
      </c>
      <c r="M8" s="11">
        <v>47901272</v>
      </c>
      <c r="N8" s="11">
        <v>72547889</v>
      </c>
      <c r="O8" s="11">
        <v>3711503</v>
      </c>
      <c r="P8" s="11">
        <v>16774583</v>
      </c>
      <c r="Q8" s="11">
        <v>12653361</v>
      </c>
      <c r="R8" s="11">
        <v>33139447</v>
      </c>
      <c r="S8" s="11"/>
      <c r="T8" s="11"/>
      <c r="U8" s="11"/>
      <c r="V8" s="11"/>
      <c r="W8" s="11">
        <v>131033852</v>
      </c>
      <c r="X8" s="11">
        <v>244317000</v>
      </c>
      <c r="Y8" s="11">
        <v>-113283148</v>
      </c>
      <c r="Z8" s="2">
        <v>-46.37</v>
      </c>
      <c r="AA8" s="15">
        <v>325756000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220822000</v>
      </c>
      <c r="D11" s="53">
        <f t="shared" si="1"/>
        <v>0</v>
      </c>
      <c r="E11" s="54">
        <f t="shared" si="1"/>
        <v>325756000</v>
      </c>
      <c r="F11" s="54">
        <f t="shared" si="1"/>
        <v>325756000</v>
      </c>
      <c r="G11" s="54">
        <f t="shared" si="1"/>
        <v>17158435</v>
      </c>
      <c r="H11" s="54">
        <f t="shared" si="1"/>
        <v>5405427</v>
      </c>
      <c r="I11" s="54">
        <f t="shared" si="1"/>
        <v>2782654</v>
      </c>
      <c r="J11" s="54">
        <f t="shared" si="1"/>
        <v>25346516</v>
      </c>
      <c r="K11" s="54">
        <f t="shared" si="1"/>
        <v>490050</v>
      </c>
      <c r="L11" s="54">
        <f t="shared" si="1"/>
        <v>24156567</v>
      </c>
      <c r="M11" s="54">
        <f t="shared" si="1"/>
        <v>47901272</v>
      </c>
      <c r="N11" s="54">
        <f t="shared" si="1"/>
        <v>72547889</v>
      </c>
      <c r="O11" s="54">
        <f t="shared" si="1"/>
        <v>3711503</v>
      </c>
      <c r="P11" s="54">
        <f t="shared" si="1"/>
        <v>16774583</v>
      </c>
      <c r="Q11" s="54">
        <f t="shared" si="1"/>
        <v>12653361</v>
      </c>
      <c r="R11" s="54">
        <f t="shared" si="1"/>
        <v>33139447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131033852</v>
      </c>
      <c r="X11" s="54">
        <f t="shared" si="1"/>
        <v>244317000</v>
      </c>
      <c r="Y11" s="54">
        <f t="shared" si="1"/>
        <v>-113283148</v>
      </c>
      <c r="Z11" s="55">
        <f>+IF(X11&lt;&gt;0,+(Y11/X11)*100,0)</f>
        <v>-46.367280213820564</v>
      </c>
      <c r="AA11" s="56">
        <f>SUM(AA6:AA10)</f>
        <v>325756000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2286909</v>
      </c>
      <c r="D15" s="10"/>
      <c r="E15" s="11"/>
      <c r="F15" s="11"/>
      <c r="G15" s="11"/>
      <c r="H15" s="11">
        <v>113000</v>
      </c>
      <c r="I15" s="11"/>
      <c r="J15" s="11">
        <v>113000</v>
      </c>
      <c r="K15" s="11">
        <v>803476</v>
      </c>
      <c r="L15" s="11">
        <v>24900</v>
      </c>
      <c r="M15" s="11"/>
      <c r="N15" s="11">
        <v>828376</v>
      </c>
      <c r="O15" s="11">
        <v>33311</v>
      </c>
      <c r="P15" s="11">
        <v>22236</v>
      </c>
      <c r="Q15" s="11">
        <v>1754</v>
      </c>
      <c r="R15" s="11">
        <v>57301</v>
      </c>
      <c r="S15" s="11"/>
      <c r="T15" s="11"/>
      <c r="U15" s="11"/>
      <c r="V15" s="11"/>
      <c r="W15" s="11">
        <v>998677</v>
      </c>
      <c r="X15" s="11"/>
      <c r="Y15" s="11">
        <v>998677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220822000</v>
      </c>
      <c r="D38" s="10">
        <f t="shared" si="4"/>
        <v>0</v>
      </c>
      <c r="E38" s="11">
        <f t="shared" si="4"/>
        <v>325756000</v>
      </c>
      <c r="F38" s="11">
        <f t="shared" si="4"/>
        <v>325756000</v>
      </c>
      <c r="G38" s="11">
        <f t="shared" si="4"/>
        <v>17158435</v>
      </c>
      <c r="H38" s="11">
        <f t="shared" si="4"/>
        <v>5405427</v>
      </c>
      <c r="I38" s="11">
        <f t="shared" si="4"/>
        <v>2782654</v>
      </c>
      <c r="J38" s="11">
        <f t="shared" si="4"/>
        <v>25346516</v>
      </c>
      <c r="K38" s="11">
        <f t="shared" si="4"/>
        <v>490050</v>
      </c>
      <c r="L38" s="11">
        <f t="shared" si="4"/>
        <v>24156567</v>
      </c>
      <c r="M38" s="11">
        <f t="shared" si="4"/>
        <v>47901272</v>
      </c>
      <c r="N38" s="11">
        <f t="shared" si="4"/>
        <v>72547889</v>
      </c>
      <c r="O38" s="11">
        <f t="shared" si="4"/>
        <v>3711503</v>
      </c>
      <c r="P38" s="11">
        <f t="shared" si="4"/>
        <v>16774583</v>
      </c>
      <c r="Q38" s="11">
        <f t="shared" si="4"/>
        <v>12653361</v>
      </c>
      <c r="R38" s="11">
        <f t="shared" si="4"/>
        <v>33139447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131033852</v>
      </c>
      <c r="X38" s="11">
        <f t="shared" si="4"/>
        <v>244317000</v>
      </c>
      <c r="Y38" s="11">
        <f t="shared" si="4"/>
        <v>-113283148</v>
      </c>
      <c r="Z38" s="2">
        <f t="shared" si="5"/>
        <v>-46.367280213820564</v>
      </c>
      <c r="AA38" s="15">
        <f>AA8+AA23</f>
        <v>325756000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220822000</v>
      </c>
      <c r="D41" s="53">
        <f t="shared" si="6"/>
        <v>0</v>
      </c>
      <c r="E41" s="54">
        <f t="shared" si="6"/>
        <v>325756000</v>
      </c>
      <c r="F41" s="54">
        <f t="shared" si="6"/>
        <v>325756000</v>
      </c>
      <c r="G41" s="54">
        <f t="shared" si="6"/>
        <v>17158435</v>
      </c>
      <c r="H41" s="54">
        <f t="shared" si="6"/>
        <v>5405427</v>
      </c>
      <c r="I41" s="54">
        <f t="shared" si="6"/>
        <v>2782654</v>
      </c>
      <c r="J41" s="54">
        <f t="shared" si="6"/>
        <v>25346516</v>
      </c>
      <c r="K41" s="54">
        <f t="shared" si="6"/>
        <v>490050</v>
      </c>
      <c r="L41" s="54">
        <f t="shared" si="6"/>
        <v>24156567</v>
      </c>
      <c r="M41" s="54">
        <f t="shared" si="6"/>
        <v>47901272</v>
      </c>
      <c r="N41" s="54">
        <f t="shared" si="6"/>
        <v>72547889</v>
      </c>
      <c r="O41" s="54">
        <f t="shared" si="6"/>
        <v>3711503</v>
      </c>
      <c r="P41" s="54">
        <f t="shared" si="6"/>
        <v>16774583</v>
      </c>
      <c r="Q41" s="54">
        <f t="shared" si="6"/>
        <v>12653361</v>
      </c>
      <c r="R41" s="54">
        <f t="shared" si="6"/>
        <v>33139447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131033852</v>
      </c>
      <c r="X41" s="54">
        <f t="shared" si="6"/>
        <v>244317000</v>
      </c>
      <c r="Y41" s="54">
        <f t="shared" si="6"/>
        <v>-113283148</v>
      </c>
      <c r="Z41" s="55">
        <f t="shared" si="5"/>
        <v>-46.367280213820564</v>
      </c>
      <c r="AA41" s="56">
        <f>SUM(AA36:AA40)</f>
        <v>325756000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2286909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113000</v>
      </c>
      <c r="I45" s="70">
        <f t="shared" si="7"/>
        <v>0</v>
      </c>
      <c r="J45" s="70">
        <f t="shared" si="7"/>
        <v>113000</v>
      </c>
      <c r="K45" s="70">
        <f t="shared" si="7"/>
        <v>803476</v>
      </c>
      <c r="L45" s="70">
        <f t="shared" si="7"/>
        <v>24900</v>
      </c>
      <c r="M45" s="70">
        <f t="shared" si="7"/>
        <v>0</v>
      </c>
      <c r="N45" s="70">
        <f t="shared" si="7"/>
        <v>828376</v>
      </c>
      <c r="O45" s="70">
        <f t="shared" si="7"/>
        <v>33311</v>
      </c>
      <c r="P45" s="70">
        <f t="shared" si="7"/>
        <v>22236</v>
      </c>
      <c r="Q45" s="70">
        <f t="shared" si="7"/>
        <v>1754</v>
      </c>
      <c r="R45" s="70">
        <f t="shared" si="7"/>
        <v>57301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998677</v>
      </c>
      <c r="X45" s="70">
        <f t="shared" si="7"/>
        <v>0</v>
      </c>
      <c r="Y45" s="70">
        <f t="shared" si="7"/>
        <v>998677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223108909</v>
      </c>
      <c r="D49" s="81">
        <f t="shared" si="9"/>
        <v>0</v>
      </c>
      <c r="E49" s="82">
        <f t="shared" si="9"/>
        <v>325756000</v>
      </c>
      <c r="F49" s="82">
        <f t="shared" si="9"/>
        <v>325756000</v>
      </c>
      <c r="G49" s="82">
        <f t="shared" si="9"/>
        <v>17158435</v>
      </c>
      <c r="H49" s="82">
        <f t="shared" si="9"/>
        <v>5518427</v>
      </c>
      <c r="I49" s="82">
        <f t="shared" si="9"/>
        <v>2782654</v>
      </c>
      <c r="J49" s="82">
        <f t="shared" si="9"/>
        <v>25459516</v>
      </c>
      <c r="K49" s="82">
        <f t="shared" si="9"/>
        <v>1293526</v>
      </c>
      <c r="L49" s="82">
        <f t="shared" si="9"/>
        <v>24181467</v>
      </c>
      <c r="M49" s="82">
        <f t="shared" si="9"/>
        <v>47901272</v>
      </c>
      <c r="N49" s="82">
        <f t="shared" si="9"/>
        <v>73376265</v>
      </c>
      <c r="O49" s="82">
        <f t="shared" si="9"/>
        <v>3744814</v>
      </c>
      <c r="P49" s="82">
        <f t="shared" si="9"/>
        <v>16796819</v>
      </c>
      <c r="Q49" s="82">
        <f t="shared" si="9"/>
        <v>12655115</v>
      </c>
      <c r="R49" s="82">
        <f t="shared" si="9"/>
        <v>33196748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132032529</v>
      </c>
      <c r="X49" s="82">
        <f t="shared" si="9"/>
        <v>244317000</v>
      </c>
      <c r="Y49" s="82">
        <f t="shared" si="9"/>
        <v>-112284471</v>
      </c>
      <c r="Z49" s="83">
        <f t="shared" si="5"/>
        <v>-45.95851741794472</v>
      </c>
      <c r="AA49" s="84">
        <f>SUM(AA41:AA48)</f>
        <v>325756000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3168850</v>
      </c>
      <c r="F51" s="70">
        <f t="shared" si="10"/>
        <v>3168850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2376638</v>
      </c>
      <c r="Y51" s="70">
        <f t="shared" si="10"/>
        <v>-2376638</v>
      </c>
      <c r="Z51" s="72">
        <f>+IF(X51&lt;&gt;0,+(Y51/X51)*100,0)</f>
        <v>-100</v>
      </c>
      <c r="AA51" s="71">
        <f>SUM(AA57:AA61)</f>
        <v>3168850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3168850</v>
      </c>
      <c r="F56" s="11">
        <v>3168850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2376638</v>
      </c>
      <c r="Y56" s="11">
        <v>-2376638</v>
      </c>
      <c r="Z56" s="2">
        <v>-100</v>
      </c>
      <c r="AA56" s="15">
        <v>3168850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3168850</v>
      </c>
      <c r="F57" s="54">
        <f t="shared" si="11"/>
        <v>3168850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2376638</v>
      </c>
      <c r="Y57" s="54">
        <f t="shared" si="11"/>
        <v>-2376638</v>
      </c>
      <c r="Z57" s="55">
        <f>+IF(X57&lt;&gt;0,+(Y57/X57)*100,0)</f>
        <v>-100</v>
      </c>
      <c r="AA57" s="56">
        <f>SUM(AA52:AA56)</f>
        <v>3168850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1262000</v>
      </c>
      <c r="D68" s="10">
        <v>714850</v>
      </c>
      <c r="E68" s="11">
        <v>3168850</v>
      </c>
      <c r="F68" s="11">
        <v>714850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536138</v>
      </c>
      <c r="Y68" s="11">
        <v>-536138</v>
      </c>
      <c r="Z68" s="2">
        <v>-100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1262000</v>
      </c>
      <c r="D69" s="81">
        <f t="shared" si="12"/>
        <v>714850</v>
      </c>
      <c r="E69" s="82">
        <f t="shared" si="12"/>
        <v>3168850</v>
      </c>
      <c r="F69" s="82">
        <f t="shared" si="12"/>
        <v>714850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536138</v>
      </c>
      <c r="Y69" s="82">
        <f t="shared" si="12"/>
        <v>-536138</v>
      </c>
      <c r="Z69" s="83">
        <f>+IF(X69&lt;&gt;0,+(Y69/X69)*100,0)</f>
        <v>-100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133445487</v>
      </c>
      <c r="F5" s="46">
        <f t="shared" si="0"/>
        <v>173941231</v>
      </c>
      <c r="G5" s="46">
        <f t="shared" si="0"/>
        <v>0</v>
      </c>
      <c r="H5" s="46">
        <f t="shared" si="0"/>
        <v>5476913</v>
      </c>
      <c r="I5" s="46">
        <f t="shared" si="0"/>
        <v>6958560</v>
      </c>
      <c r="J5" s="46">
        <f t="shared" si="0"/>
        <v>12435473</v>
      </c>
      <c r="K5" s="46">
        <f t="shared" si="0"/>
        <v>3988034</v>
      </c>
      <c r="L5" s="46">
        <f t="shared" si="0"/>
        <v>14935597</v>
      </c>
      <c r="M5" s="46">
        <f t="shared" si="0"/>
        <v>10935741</v>
      </c>
      <c r="N5" s="46">
        <f t="shared" si="0"/>
        <v>29859372</v>
      </c>
      <c r="O5" s="46">
        <f t="shared" si="0"/>
        <v>23057182</v>
      </c>
      <c r="P5" s="46">
        <f t="shared" si="0"/>
        <v>10732141</v>
      </c>
      <c r="Q5" s="46">
        <f t="shared" si="0"/>
        <v>5143772</v>
      </c>
      <c r="R5" s="46">
        <f t="shared" si="0"/>
        <v>38933095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81227940</v>
      </c>
      <c r="X5" s="46">
        <f t="shared" si="0"/>
        <v>130455924</v>
      </c>
      <c r="Y5" s="46">
        <f t="shared" si="0"/>
        <v>-49227984</v>
      </c>
      <c r="Z5" s="47">
        <f>+IF(X5&lt;&gt;0,+(Y5/X5)*100,0)</f>
        <v>-37.73533810545852</v>
      </c>
      <c r="AA5" s="48">
        <f>SUM(AA11:AA18)</f>
        <v>173941231</v>
      </c>
    </row>
    <row r="6" spans="1:27" ht="12.75">
      <c r="A6" s="49" t="s">
        <v>32</v>
      </c>
      <c r="B6" s="50"/>
      <c r="C6" s="9"/>
      <c r="D6" s="10"/>
      <c r="E6" s="11">
        <v>46169600</v>
      </c>
      <c r="F6" s="11">
        <v>973280</v>
      </c>
      <c r="G6" s="11"/>
      <c r="H6" s="11">
        <v>4344484</v>
      </c>
      <c r="I6" s="11">
        <v>5689536</v>
      </c>
      <c r="J6" s="11">
        <v>10034020</v>
      </c>
      <c r="K6" s="11">
        <v>2420702</v>
      </c>
      <c r="L6" s="11">
        <v>9275475</v>
      </c>
      <c r="M6" s="11">
        <v>4261503</v>
      </c>
      <c r="N6" s="11">
        <v>15957680</v>
      </c>
      <c r="O6" s="11">
        <v>3103923</v>
      </c>
      <c r="P6" s="11">
        <v>3608468</v>
      </c>
      <c r="Q6" s="11">
        <v>1209367</v>
      </c>
      <c r="R6" s="11">
        <v>7921758</v>
      </c>
      <c r="S6" s="11"/>
      <c r="T6" s="11"/>
      <c r="U6" s="11"/>
      <c r="V6" s="11"/>
      <c r="W6" s="11">
        <v>33913458</v>
      </c>
      <c r="X6" s="11">
        <v>729960</v>
      </c>
      <c r="Y6" s="11">
        <v>33183498</v>
      </c>
      <c r="Z6" s="2">
        <v>4545.93</v>
      </c>
      <c r="AA6" s="15">
        <v>973280</v>
      </c>
    </row>
    <row r="7" spans="1:27" ht="12.75">
      <c r="A7" s="49" t="s">
        <v>33</v>
      </c>
      <c r="B7" s="50"/>
      <c r="C7" s="9"/>
      <c r="D7" s="10"/>
      <c r="E7" s="11">
        <v>23400000</v>
      </c>
      <c r="F7" s="11">
        <v>53059992</v>
      </c>
      <c r="G7" s="11"/>
      <c r="H7" s="11"/>
      <c r="I7" s="11"/>
      <c r="J7" s="11"/>
      <c r="K7" s="11">
        <v>41951</v>
      </c>
      <c r="L7" s="11"/>
      <c r="M7" s="11">
        <v>4247547</v>
      </c>
      <c r="N7" s="11">
        <v>4289498</v>
      </c>
      <c r="O7" s="11">
        <v>18263410</v>
      </c>
      <c r="P7" s="11">
        <v>27961</v>
      </c>
      <c r="Q7" s="11">
        <v>504986</v>
      </c>
      <c r="R7" s="11">
        <v>18796357</v>
      </c>
      <c r="S7" s="11"/>
      <c r="T7" s="11"/>
      <c r="U7" s="11"/>
      <c r="V7" s="11"/>
      <c r="W7" s="11">
        <v>23085855</v>
      </c>
      <c r="X7" s="11">
        <v>39794994</v>
      </c>
      <c r="Y7" s="11">
        <v>-16709139</v>
      </c>
      <c r="Z7" s="2">
        <v>-41.99</v>
      </c>
      <c r="AA7" s="15">
        <v>53059992</v>
      </c>
    </row>
    <row r="8" spans="1:27" ht="12.75">
      <c r="A8" s="49" t="s">
        <v>34</v>
      </c>
      <c r="B8" s="50"/>
      <c r="C8" s="9"/>
      <c r="D8" s="10"/>
      <c r="E8" s="11">
        <v>6765665</v>
      </c>
      <c r="F8" s="11">
        <v>24491330</v>
      </c>
      <c r="G8" s="11"/>
      <c r="H8" s="11"/>
      <c r="I8" s="11"/>
      <c r="J8" s="11"/>
      <c r="K8" s="11"/>
      <c r="L8" s="11">
        <v>4403781</v>
      </c>
      <c r="M8" s="11">
        <v>1255504</v>
      </c>
      <c r="N8" s="11">
        <v>5659285</v>
      </c>
      <c r="O8" s="11">
        <v>1501005</v>
      </c>
      <c r="P8" s="11">
        <v>1187343</v>
      </c>
      <c r="Q8" s="11"/>
      <c r="R8" s="11">
        <v>2688348</v>
      </c>
      <c r="S8" s="11"/>
      <c r="T8" s="11"/>
      <c r="U8" s="11"/>
      <c r="V8" s="11"/>
      <c r="W8" s="11">
        <v>8347633</v>
      </c>
      <c r="X8" s="11">
        <v>18368498</v>
      </c>
      <c r="Y8" s="11">
        <v>-10020865</v>
      </c>
      <c r="Z8" s="2">
        <v>-54.55</v>
      </c>
      <c r="AA8" s="15">
        <v>24491330</v>
      </c>
    </row>
    <row r="9" spans="1:27" ht="12.75">
      <c r="A9" s="49" t="s">
        <v>35</v>
      </c>
      <c r="B9" s="50"/>
      <c r="C9" s="9"/>
      <c r="D9" s="10"/>
      <c r="E9" s="11">
        <v>37186272</v>
      </c>
      <c r="F9" s="11">
        <v>41077615</v>
      </c>
      <c r="G9" s="11"/>
      <c r="H9" s="11">
        <v>1117058</v>
      </c>
      <c r="I9" s="11">
        <v>701837</v>
      </c>
      <c r="J9" s="11">
        <v>1818895</v>
      </c>
      <c r="K9" s="11">
        <v>861352</v>
      </c>
      <c r="L9" s="11">
        <v>55575</v>
      </c>
      <c r="M9" s="11">
        <v>1118046</v>
      </c>
      <c r="N9" s="11">
        <v>2034973</v>
      </c>
      <c r="O9" s="11"/>
      <c r="P9" s="11">
        <v>3721212</v>
      </c>
      <c r="Q9" s="11">
        <v>2157589</v>
      </c>
      <c r="R9" s="11">
        <v>5878801</v>
      </c>
      <c r="S9" s="11"/>
      <c r="T9" s="11"/>
      <c r="U9" s="11"/>
      <c r="V9" s="11"/>
      <c r="W9" s="11">
        <v>9732669</v>
      </c>
      <c r="X9" s="11">
        <v>30808211</v>
      </c>
      <c r="Y9" s="11">
        <v>-21075542</v>
      </c>
      <c r="Z9" s="2">
        <v>-68.41</v>
      </c>
      <c r="AA9" s="15">
        <v>41077615</v>
      </c>
    </row>
    <row r="10" spans="1:27" ht="12.75">
      <c r="A10" s="49" t="s">
        <v>36</v>
      </c>
      <c r="B10" s="50"/>
      <c r="C10" s="9"/>
      <c r="D10" s="10"/>
      <c r="E10" s="11"/>
      <c r="F10" s="11">
        <v>32892877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24669658</v>
      </c>
      <c r="Y10" s="11">
        <v>-24669658</v>
      </c>
      <c r="Z10" s="2">
        <v>-100</v>
      </c>
      <c r="AA10" s="15">
        <v>32892877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113521537</v>
      </c>
      <c r="F11" s="54">
        <f t="shared" si="1"/>
        <v>152495094</v>
      </c>
      <c r="G11" s="54">
        <f t="shared" si="1"/>
        <v>0</v>
      </c>
      <c r="H11" s="54">
        <f t="shared" si="1"/>
        <v>5461542</v>
      </c>
      <c r="I11" s="54">
        <f t="shared" si="1"/>
        <v>6391373</v>
      </c>
      <c r="J11" s="54">
        <f t="shared" si="1"/>
        <v>11852915</v>
      </c>
      <c r="K11" s="54">
        <f t="shared" si="1"/>
        <v>3324005</v>
      </c>
      <c r="L11" s="54">
        <f t="shared" si="1"/>
        <v>13734831</v>
      </c>
      <c r="M11" s="54">
        <f t="shared" si="1"/>
        <v>10882600</v>
      </c>
      <c r="N11" s="54">
        <f t="shared" si="1"/>
        <v>27941436</v>
      </c>
      <c r="O11" s="54">
        <f t="shared" si="1"/>
        <v>22868338</v>
      </c>
      <c r="P11" s="54">
        <f t="shared" si="1"/>
        <v>8544984</v>
      </c>
      <c r="Q11" s="54">
        <f t="shared" si="1"/>
        <v>3871942</v>
      </c>
      <c r="R11" s="54">
        <f t="shared" si="1"/>
        <v>35285264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75079615</v>
      </c>
      <c r="X11" s="54">
        <f t="shared" si="1"/>
        <v>114371321</v>
      </c>
      <c r="Y11" s="54">
        <f t="shared" si="1"/>
        <v>-39291706</v>
      </c>
      <c r="Z11" s="55">
        <f>+IF(X11&lt;&gt;0,+(Y11/X11)*100,0)</f>
        <v>-34.35450920427858</v>
      </c>
      <c r="AA11" s="56">
        <f>SUM(AA6:AA10)</f>
        <v>152495094</v>
      </c>
    </row>
    <row r="12" spans="1:27" ht="12.75">
      <c r="A12" s="57" t="s">
        <v>38</v>
      </c>
      <c r="B12" s="38"/>
      <c r="C12" s="9"/>
      <c r="D12" s="10"/>
      <c r="E12" s="11">
        <v>5999650</v>
      </c>
      <c r="F12" s="11">
        <v>7799650</v>
      </c>
      <c r="G12" s="11"/>
      <c r="H12" s="11"/>
      <c r="I12" s="11">
        <v>334100</v>
      </c>
      <c r="J12" s="11">
        <v>334100</v>
      </c>
      <c r="K12" s="11"/>
      <c r="L12" s="11"/>
      <c r="M12" s="11"/>
      <c r="N12" s="11"/>
      <c r="O12" s="11"/>
      <c r="P12" s="11"/>
      <c r="Q12" s="11">
        <v>1197806</v>
      </c>
      <c r="R12" s="11">
        <v>1197806</v>
      </c>
      <c r="S12" s="11"/>
      <c r="T12" s="11"/>
      <c r="U12" s="11"/>
      <c r="V12" s="11"/>
      <c r="W12" s="11">
        <v>1531906</v>
      </c>
      <c r="X12" s="11">
        <v>5849738</v>
      </c>
      <c r="Y12" s="11">
        <v>-4317832</v>
      </c>
      <c r="Z12" s="2">
        <v>-73.81</v>
      </c>
      <c r="AA12" s="15">
        <v>7799650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13924300</v>
      </c>
      <c r="F15" s="11">
        <v>13646487</v>
      </c>
      <c r="G15" s="11"/>
      <c r="H15" s="11">
        <v>15371</v>
      </c>
      <c r="I15" s="11">
        <v>233087</v>
      </c>
      <c r="J15" s="11">
        <v>248458</v>
      </c>
      <c r="K15" s="11">
        <v>664029</v>
      </c>
      <c r="L15" s="11">
        <v>1200766</v>
      </c>
      <c r="M15" s="11">
        <v>53141</v>
      </c>
      <c r="N15" s="11">
        <v>1917936</v>
      </c>
      <c r="O15" s="11">
        <v>188844</v>
      </c>
      <c r="P15" s="11">
        <v>2187157</v>
      </c>
      <c r="Q15" s="11">
        <v>74024</v>
      </c>
      <c r="R15" s="11">
        <v>2450025</v>
      </c>
      <c r="S15" s="11"/>
      <c r="T15" s="11"/>
      <c r="U15" s="11"/>
      <c r="V15" s="11"/>
      <c r="W15" s="11">
        <v>4616419</v>
      </c>
      <c r="X15" s="11">
        <v>10234865</v>
      </c>
      <c r="Y15" s="11">
        <v>-5618446</v>
      </c>
      <c r="Z15" s="2">
        <v>-54.9</v>
      </c>
      <c r="AA15" s="15">
        <v>13646487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11170413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726726</v>
      </c>
      <c r="R20" s="63">
        <f t="shared" si="2"/>
        <v>726726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726726</v>
      </c>
      <c r="X20" s="63">
        <f t="shared" si="2"/>
        <v>0</v>
      </c>
      <c r="Y20" s="63">
        <f t="shared" si="2"/>
        <v>726726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223868</v>
      </c>
      <c r="R21" s="11">
        <v>223868</v>
      </c>
      <c r="S21" s="11"/>
      <c r="T21" s="11"/>
      <c r="U21" s="11"/>
      <c r="V21" s="11"/>
      <c r="W21" s="11">
        <v>223868</v>
      </c>
      <c r="X21" s="11"/>
      <c r="Y21" s="11">
        <v>223868</v>
      </c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14157</v>
      </c>
      <c r="R22" s="11">
        <v>14157</v>
      </c>
      <c r="S22" s="11"/>
      <c r="T22" s="11"/>
      <c r="U22" s="11"/>
      <c r="V22" s="11"/>
      <c r="W22" s="11">
        <v>14157</v>
      </c>
      <c r="X22" s="11"/>
      <c r="Y22" s="11">
        <v>14157</v>
      </c>
      <c r="Z22" s="2"/>
      <c r="AA22" s="15"/>
    </row>
    <row r="23" spans="1:27" ht="12.75">
      <c r="A23" s="49" t="s">
        <v>34</v>
      </c>
      <c r="B23" s="50"/>
      <c r="C23" s="9"/>
      <c r="D23" s="10"/>
      <c r="E23" s="11">
        <v>11170413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11170413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238025</v>
      </c>
      <c r="R26" s="54">
        <f t="shared" si="3"/>
        <v>238025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238025</v>
      </c>
      <c r="X26" s="54">
        <f t="shared" si="3"/>
        <v>0</v>
      </c>
      <c r="Y26" s="54">
        <f t="shared" si="3"/>
        <v>238025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488701</v>
      </c>
      <c r="R27" s="11">
        <v>488701</v>
      </c>
      <c r="S27" s="11"/>
      <c r="T27" s="11"/>
      <c r="U27" s="11"/>
      <c r="V27" s="11"/>
      <c r="W27" s="11">
        <v>488701</v>
      </c>
      <c r="X27" s="11"/>
      <c r="Y27" s="11">
        <v>488701</v>
      </c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46169600</v>
      </c>
      <c r="F36" s="11">
        <f t="shared" si="4"/>
        <v>973280</v>
      </c>
      <c r="G36" s="11">
        <f t="shared" si="4"/>
        <v>0</v>
      </c>
      <c r="H36" s="11">
        <f t="shared" si="4"/>
        <v>4344484</v>
      </c>
      <c r="I36" s="11">
        <f t="shared" si="4"/>
        <v>5689536</v>
      </c>
      <c r="J36" s="11">
        <f t="shared" si="4"/>
        <v>10034020</v>
      </c>
      <c r="K36" s="11">
        <f t="shared" si="4"/>
        <v>2420702</v>
      </c>
      <c r="L36" s="11">
        <f t="shared" si="4"/>
        <v>9275475</v>
      </c>
      <c r="M36" s="11">
        <f t="shared" si="4"/>
        <v>4261503</v>
      </c>
      <c r="N36" s="11">
        <f t="shared" si="4"/>
        <v>15957680</v>
      </c>
      <c r="O36" s="11">
        <f t="shared" si="4"/>
        <v>3103923</v>
      </c>
      <c r="P36" s="11">
        <f t="shared" si="4"/>
        <v>3608468</v>
      </c>
      <c r="Q36" s="11">
        <f t="shared" si="4"/>
        <v>1433235</v>
      </c>
      <c r="R36" s="11">
        <f t="shared" si="4"/>
        <v>8145626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34137326</v>
      </c>
      <c r="X36" s="11">
        <f t="shared" si="4"/>
        <v>729960</v>
      </c>
      <c r="Y36" s="11">
        <f t="shared" si="4"/>
        <v>33407366</v>
      </c>
      <c r="Z36" s="2">
        <f aca="true" t="shared" si="5" ref="Z36:Z49">+IF(X36&lt;&gt;0,+(Y36/X36)*100,0)</f>
        <v>4576.602279576963</v>
      </c>
      <c r="AA36" s="15">
        <f>AA6+AA21</f>
        <v>973280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23400000</v>
      </c>
      <c r="F37" s="11">
        <f t="shared" si="4"/>
        <v>53059992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41951</v>
      </c>
      <c r="L37" s="11">
        <f t="shared" si="4"/>
        <v>0</v>
      </c>
      <c r="M37" s="11">
        <f t="shared" si="4"/>
        <v>4247547</v>
      </c>
      <c r="N37" s="11">
        <f t="shared" si="4"/>
        <v>4289498</v>
      </c>
      <c r="O37" s="11">
        <f t="shared" si="4"/>
        <v>18263410</v>
      </c>
      <c r="P37" s="11">
        <f t="shared" si="4"/>
        <v>27961</v>
      </c>
      <c r="Q37" s="11">
        <f t="shared" si="4"/>
        <v>519143</v>
      </c>
      <c r="R37" s="11">
        <f t="shared" si="4"/>
        <v>18810514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23100012</v>
      </c>
      <c r="X37" s="11">
        <f t="shared" si="4"/>
        <v>39794994</v>
      </c>
      <c r="Y37" s="11">
        <f t="shared" si="4"/>
        <v>-16694982</v>
      </c>
      <c r="Z37" s="2">
        <f t="shared" si="5"/>
        <v>-41.95246768978028</v>
      </c>
      <c r="AA37" s="15">
        <f>AA7+AA22</f>
        <v>53059992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17936078</v>
      </c>
      <c r="F38" s="11">
        <f t="shared" si="4"/>
        <v>24491330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4403781</v>
      </c>
      <c r="M38" s="11">
        <f t="shared" si="4"/>
        <v>1255504</v>
      </c>
      <c r="N38" s="11">
        <f t="shared" si="4"/>
        <v>5659285</v>
      </c>
      <c r="O38" s="11">
        <f t="shared" si="4"/>
        <v>1501005</v>
      </c>
      <c r="P38" s="11">
        <f t="shared" si="4"/>
        <v>1187343</v>
      </c>
      <c r="Q38" s="11">
        <f t="shared" si="4"/>
        <v>0</v>
      </c>
      <c r="R38" s="11">
        <f t="shared" si="4"/>
        <v>2688348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8347633</v>
      </c>
      <c r="X38" s="11">
        <f t="shared" si="4"/>
        <v>18368498</v>
      </c>
      <c r="Y38" s="11">
        <f t="shared" si="4"/>
        <v>-10020865</v>
      </c>
      <c r="Z38" s="2">
        <f t="shared" si="5"/>
        <v>-54.55462390011421</v>
      </c>
      <c r="AA38" s="15">
        <f>AA8+AA23</f>
        <v>24491330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37186272</v>
      </c>
      <c r="F39" s="11">
        <f t="shared" si="4"/>
        <v>41077615</v>
      </c>
      <c r="G39" s="11">
        <f t="shared" si="4"/>
        <v>0</v>
      </c>
      <c r="H39" s="11">
        <f t="shared" si="4"/>
        <v>1117058</v>
      </c>
      <c r="I39" s="11">
        <f t="shared" si="4"/>
        <v>701837</v>
      </c>
      <c r="J39" s="11">
        <f t="shared" si="4"/>
        <v>1818895</v>
      </c>
      <c r="K39" s="11">
        <f t="shared" si="4"/>
        <v>861352</v>
      </c>
      <c r="L39" s="11">
        <f t="shared" si="4"/>
        <v>55575</v>
      </c>
      <c r="M39" s="11">
        <f t="shared" si="4"/>
        <v>1118046</v>
      </c>
      <c r="N39" s="11">
        <f t="shared" si="4"/>
        <v>2034973</v>
      </c>
      <c r="O39" s="11">
        <f t="shared" si="4"/>
        <v>0</v>
      </c>
      <c r="P39" s="11">
        <f t="shared" si="4"/>
        <v>3721212</v>
      </c>
      <c r="Q39" s="11">
        <f t="shared" si="4"/>
        <v>2157589</v>
      </c>
      <c r="R39" s="11">
        <f t="shared" si="4"/>
        <v>5878801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9732669</v>
      </c>
      <c r="X39" s="11">
        <f t="shared" si="4"/>
        <v>30808211</v>
      </c>
      <c r="Y39" s="11">
        <f t="shared" si="4"/>
        <v>-21075542</v>
      </c>
      <c r="Z39" s="2">
        <f t="shared" si="5"/>
        <v>-68.40884723880916</v>
      </c>
      <c r="AA39" s="15">
        <f>AA9+AA24</f>
        <v>41077615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32892877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24669658</v>
      </c>
      <c r="Y40" s="11">
        <f t="shared" si="4"/>
        <v>-24669658</v>
      </c>
      <c r="Z40" s="2">
        <f t="shared" si="5"/>
        <v>-100</v>
      </c>
      <c r="AA40" s="15">
        <f>AA10+AA25</f>
        <v>32892877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124691950</v>
      </c>
      <c r="F41" s="54">
        <f t="shared" si="6"/>
        <v>152495094</v>
      </c>
      <c r="G41" s="54">
        <f t="shared" si="6"/>
        <v>0</v>
      </c>
      <c r="H41" s="54">
        <f t="shared" si="6"/>
        <v>5461542</v>
      </c>
      <c r="I41" s="54">
        <f t="shared" si="6"/>
        <v>6391373</v>
      </c>
      <c r="J41" s="54">
        <f t="shared" si="6"/>
        <v>11852915</v>
      </c>
      <c r="K41" s="54">
        <f t="shared" si="6"/>
        <v>3324005</v>
      </c>
      <c r="L41" s="54">
        <f t="shared" si="6"/>
        <v>13734831</v>
      </c>
      <c r="M41" s="54">
        <f t="shared" si="6"/>
        <v>10882600</v>
      </c>
      <c r="N41" s="54">
        <f t="shared" si="6"/>
        <v>27941436</v>
      </c>
      <c r="O41" s="54">
        <f t="shared" si="6"/>
        <v>22868338</v>
      </c>
      <c r="P41" s="54">
        <f t="shared" si="6"/>
        <v>8544984</v>
      </c>
      <c r="Q41" s="54">
        <f t="shared" si="6"/>
        <v>4109967</v>
      </c>
      <c r="R41" s="54">
        <f t="shared" si="6"/>
        <v>35523289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75317640</v>
      </c>
      <c r="X41" s="54">
        <f t="shared" si="6"/>
        <v>114371321</v>
      </c>
      <c r="Y41" s="54">
        <f t="shared" si="6"/>
        <v>-39053681</v>
      </c>
      <c r="Z41" s="55">
        <f t="shared" si="5"/>
        <v>-34.146393220377334</v>
      </c>
      <c r="AA41" s="56">
        <f>SUM(AA36:AA40)</f>
        <v>152495094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5999650</v>
      </c>
      <c r="F42" s="70">
        <f t="shared" si="7"/>
        <v>7799650</v>
      </c>
      <c r="G42" s="70">
        <f t="shared" si="7"/>
        <v>0</v>
      </c>
      <c r="H42" s="70">
        <f t="shared" si="7"/>
        <v>0</v>
      </c>
      <c r="I42" s="70">
        <f t="shared" si="7"/>
        <v>334100</v>
      </c>
      <c r="J42" s="70">
        <f t="shared" si="7"/>
        <v>334100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1686507</v>
      </c>
      <c r="R42" s="70">
        <f t="shared" si="7"/>
        <v>1686507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2020607</v>
      </c>
      <c r="X42" s="70">
        <f t="shared" si="7"/>
        <v>5849738</v>
      </c>
      <c r="Y42" s="70">
        <f t="shared" si="7"/>
        <v>-3829131</v>
      </c>
      <c r="Z42" s="72">
        <f t="shared" si="5"/>
        <v>-65.45816239975191</v>
      </c>
      <c r="AA42" s="71">
        <f aca="true" t="shared" si="8" ref="AA42:AA48">AA12+AA27</f>
        <v>7799650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13924300</v>
      </c>
      <c r="F45" s="70">
        <f t="shared" si="7"/>
        <v>13646487</v>
      </c>
      <c r="G45" s="70">
        <f t="shared" si="7"/>
        <v>0</v>
      </c>
      <c r="H45" s="70">
        <f t="shared" si="7"/>
        <v>15371</v>
      </c>
      <c r="I45" s="70">
        <f t="shared" si="7"/>
        <v>233087</v>
      </c>
      <c r="J45" s="70">
        <f t="shared" si="7"/>
        <v>248458</v>
      </c>
      <c r="K45" s="70">
        <f t="shared" si="7"/>
        <v>664029</v>
      </c>
      <c r="L45" s="70">
        <f t="shared" si="7"/>
        <v>1200766</v>
      </c>
      <c r="M45" s="70">
        <f t="shared" si="7"/>
        <v>53141</v>
      </c>
      <c r="N45" s="70">
        <f t="shared" si="7"/>
        <v>1917936</v>
      </c>
      <c r="O45" s="70">
        <f t="shared" si="7"/>
        <v>188844</v>
      </c>
      <c r="P45" s="70">
        <f t="shared" si="7"/>
        <v>2187157</v>
      </c>
      <c r="Q45" s="70">
        <f t="shared" si="7"/>
        <v>74024</v>
      </c>
      <c r="R45" s="70">
        <f t="shared" si="7"/>
        <v>2450025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4616419</v>
      </c>
      <c r="X45" s="70">
        <f t="shared" si="7"/>
        <v>10234865</v>
      </c>
      <c r="Y45" s="70">
        <f t="shared" si="7"/>
        <v>-5618446</v>
      </c>
      <c r="Z45" s="72">
        <f t="shared" si="5"/>
        <v>-54.89516471394591</v>
      </c>
      <c r="AA45" s="71">
        <f t="shared" si="8"/>
        <v>13646487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144615900</v>
      </c>
      <c r="F49" s="82">
        <f t="shared" si="9"/>
        <v>173941231</v>
      </c>
      <c r="G49" s="82">
        <f t="shared" si="9"/>
        <v>0</v>
      </c>
      <c r="H49" s="82">
        <f t="shared" si="9"/>
        <v>5476913</v>
      </c>
      <c r="I49" s="82">
        <f t="shared" si="9"/>
        <v>6958560</v>
      </c>
      <c r="J49" s="82">
        <f t="shared" si="9"/>
        <v>12435473</v>
      </c>
      <c r="K49" s="82">
        <f t="shared" si="9"/>
        <v>3988034</v>
      </c>
      <c r="L49" s="82">
        <f t="shared" si="9"/>
        <v>14935597</v>
      </c>
      <c r="M49" s="82">
        <f t="shared" si="9"/>
        <v>10935741</v>
      </c>
      <c r="N49" s="82">
        <f t="shared" si="9"/>
        <v>29859372</v>
      </c>
      <c r="O49" s="82">
        <f t="shared" si="9"/>
        <v>23057182</v>
      </c>
      <c r="P49" s="82">
        <f t="shared" si="9"/>
        <v>10732141</v>
      </c>
      <c r="Q49" s="82">
        <f t="shared" si="9"/>
        <v>5870498</v>
      </c>
      <c r="R49" s="82">
        <f t="shared" si="9"/>
        <v>39659821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81954666</v>
      </c>
      <c r="X49" s="82">
        <f t="shared" si="9"/>
        <v>130455924</v>
      </c>
      <c r="Y49" s="82">
        <f t="shared" si="9"/>
        <v>-48501258</v>
      </c>
      <c r="Z49" s="83">
        <f t="shared" si="5"/>
        <v>-37.17827179699405</v>
      </c>
      <c r="AA49" s="84">
        <f>SUM(AA41:AA48)</f>
        <v>173941231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105957721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18517913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28513218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16099100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13103119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5254451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81487801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12844682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11625238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1844352</v>
      </c>
      <c r="H66" s="14">
        <v>3727628</v>
      </c>
      <c r="I66" s="14">
        <v>6598740</v>
      </c>
      <c r="J66" s="14">
        <v>12170720</v>
      </c>
      <c r="K66" s="14">
        <v>5597677</v>
      </c>
      <c r="L66" s="14">
        <v>11051795</v>
      </c>
      <c r="M66" s="14">
        <v>4762663</v>
      </c>
      <c r="N66" s="14">
        <v>21412135</v>
      </c>
      <c r="O66" s="14">
        <v>4749753</v>
      </c>
      <c r="P66" s="14">
        <v>6507552</v>
      </c>
      <c r="Q66" s="14">
        <v>12145894</v>
      </c>
      <c r="R66" s="14">
        <v>23403199</v>
      </c>
      <c r="S66" s="14"/>
      <c r="T66" s="14"/>
      <c r="U66" s="14"/>
      <c r="V66" s="14"/>
      <c r="W66" s="14">
        <v>56986054</v>
      </c>
      <c r="X66" s="14"/>
      <c r="Y66" s="14">
        <v>56986054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105957770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105957770</v>
      </c>
      <c r="F69" s="82">
        <f t="shared" si="12"/>
        <v>0</v>
      </c>
      <c r="G69" s="82">
        <f t="shared" si="12"/>
        <v>1844352</v>
      </c>
      <c r="H69" s="82">
        <f t="shared" si="12"/>
        <v>3727628</v>
      </c>
      <c r="I69" s="82">
        <f t="shared" si="12"/>
        <v>6598740</v>
      </c>
      <c r="J69" s="82">
        <f t="shared" si="12"/>
        <v>12170720</v>
      </c>
      <c r="K69" s="82">
        <f t="shared" si="12"/>
        <v>5597677</v>
      </c>
      <c r="L69" s="82">
        <f t="shared" si="12"/>
        <v>11051795</v>
      </c>
      <c r="M69" s="82">
        <f t="shared" si="12"/>
        <v>4762663</v>
      </c>
      <c r="N69" s="82">
        <f t="shared" si="12"/>
        <v>21412135</v>
      </c>
      <c r="O69" s="82">
        <f t="shared" si="12"/>
        <v>4749753</v>
      </c>
      <c r="P69" s="82">
        <f t="shared" si="12"/>
        <v>6507552</v>
      </c>
      <c r="Q69" s="82">
        <f t="shared" si="12"/>
        <v>12145894</v>
      </c>
      <c r="R69" s="82">
        <f t="shared" si="12"/>
        <v>23403199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56986054</v>
      </c>
      <c r="X69" s="82">
        <f t="shared" si="12"/>
        <v>0</v>
      </c>
      <c r="Y69" s="82">
        <f t="shared" si="12"/>
        <v>56986054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287766452</v>
      </c>
      <c r="D5" s="45">
        <f t="shared" si="0"/>
        <v>0</v>
      </c>
      <c r="E5" s="46">
        <f t="shared" si="0"/>
        <v>240211000</v>
      </c>
      <c r="F5" s="46">
        <f t="shared" si="0"/>
        <v>240211000</v>
      </c>
      <c r="G5" s="46">
        <f t="shared" si="0"/>
        <v>15636342</v>
      </c>
      <c r="H5" s="46">
        <f t="shared" si="0"/>
        <v>8333765</v>
      </c>
      <c r="I5" s="46">
        <f t="shared" si="0"/>
        <v>8442520</v>
      </c>
      <c r="J5" s="46">
        <f t="shared" si="0"/>
        <v>32412627</v>
      </c>
      <c r="K5" s="46">
        <f t="shared" si="0"/>
        <v>33817782</v>
      </c>
      <c r="L5" s="46">
        <f t="shared" si="0"/>
        <v>29147191</v>
      </c>
      <c r="M5" s="46">
        <f t="shared" si="0"/>
        <v>27729540</v>
      </c>
      <c r="N5" s="46">
        <f t="shared" si="0"/>
        <v>90694513</v>
      </c>
      <c r="O5" s="46">
        <f t="shared" si="0"/>
        <v>23875899</v>
      </c>
      <c r="P5" s="46">
        <f t="shared" si="0"/>
        <v>31064919</v>
      </c>
      <c r="Q5" s="46">
        <f t="shared" si="0"/>
        <v>17948570</v>
      </c>
      <c r="R5" s="46">
        <f t="shared" si="0"/>
        <v>72889388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195996528</v>
      </c>
      <c r="X5" s="46">
        <f t="shared" si="0"/>
        <v>180158250</v>
      </c>
      <c r="Y5" s="46">
        <f t="shared" si="0"/>
        <v>15838278</v>
      </c>
      <c r="Z5" s="47">
        <f>+IF(X5&lt;&gt;0,+(Y5/X5)*100,0)</f>
        <v>8.791314302842085</v>
      </c>
      <c r="AA5" s="48">
        <f>SUM(AA11:AA18)</f>
        <v>240211000</v>
      </c>
    </row>
    <row r="6" spans="1:27" ht="12.75">
      <c r="A6" s="49" t="s">
        <v>32</v>
      </c>
      <c r="B6" s="50"/>
      <c r="C6" s="9">
        <v>138081603</v>
      </c>
      <c r="D6" s="10"/>
      <c r="E6" s="11">
        <v>109519000</v>
      </c>
      <c r="F6" s="11">
        <v>109519000</v>
      </c>
      <c r="G6" s="11">
        <v>9817268</v>
      </c>
      <c r="H6" s="11">
        <v>6720889</v>
      </c>
      <c r="I6" s="11">
        <v>7301838</v>
      </c>
      <c r="J6" s="11">
        <v>23839995</v>
      </c>
      <c r="K6" s="11">
        <v>12828249</v>
      </c>
      <c r="L6" s="11">
        <v>7806768</v>
      </c>
      <c r="M6" s="11">
        <v>11287300</v>
      </c>
      <c r="N6" s="11">
        <v>31922317</v>
      </c>
      <c r="O6" s="11">
        <v>9098383</v>
      </c>
      <c r="P6" s="11">
        <v>15510520</v>
      </c>
      <c r="Q6" s="11">
        <v>3491721</v>
      </c>
      <c r="R6" s="11">
        <v>28100624</v>
      </c>
      <c r="S6" s="11"/>
      <c r="T6" s="11"/>
      <c r="U6" s="11"/>
      <c r="V6" s="11"/>
      <c r="W6" s="11">
        <v>83862936</v>
      </c>
      <c r="X6" s="11">
        <v>82139250</v>
      </c>
      <c r="Y6" s="11">
        <v>1723686</v>
      </c>
      <c r="Z6" s="2">
        <v>2.1</v>
      </c>
      <c r="AA6" s="15">
        <v>109519000</v>
      </c>
    </row>
    <row r="7" spans="1:27" ht="12.75">
      <c r="A7" s="49" t="s">
        <v>33</v>
      </c>
      <c r="B7" s="50"/>
      <c r="C7" s="9">
        <v>18969363</v>
      </c>
      <c r="D7" s="10"/>
      <c r="E7" s="11">
        <v>13304000</v>
      </c>
      <c r="F7" s="11">
        <v>13304000</v>
      </c>
      <c r="G7" s="11"/>
      <c r="H7" s="11"/>
      <c r="I7" s="11">
        <v>858341</v>
      </c>
      <c r="J7" s="11">
        <v>858341</v>
      </c>
      <c r="K7" s="11">
        <v>322905</v>
      </c>
      <c r="L7" s="11">
        <v>3970833</v>
      </c>
      <c r="M7" s="11"/>
      <c r="N7" s="11">
        <v>4293738</v>
      </c>
      <c r="O7" s="11">
        <v>2113508</v>
      </c>
      <c r="P7" s="11">
        <v>1976087</v>
      </c>
      <c r="Q7" s="11">
        <v>879806</v>
      </c>
      <c r="R7" s="11">
        <v>4969401</v>
      </c>
      <c r="S7" s="11"/>
      <c r="T7" s="11"/>
      <c r="U7" s="11"/>
      <c r="V7" s="11"/>
      <c r="W7" s="11">
        <v>10121480</v>
      </c>
      <c r="X7" s="11">
        <v>9978000</v>
      </c>
      <c r="Y7" s="11">
        <v>143480</v>
      </c>
      <c r="Z7" s="2">
        <v>1.44</v>
      </c>
      <c r="AA7" s="15">
        <v>13304000</v>
      </c>
    </row>
    <row r="8" spans="1:27" ht="12.75">
      <c r="A8" s="49" t="s">
        <v>34</v>
      </c>
      <c r="B8" s="50"/>
      <c r="C8" s="9">
        <v>89599030</v>
      </c>
      <c r="D8" s="10"/>
      <c r="E8" s="11">
        <v>107388000</v>
      </c>
      <c r="F8" s="11">
        <v>107388000</v>
      </c>
      <c r="G8" s="11"/>
      <c r="H8" s="11">
        <v>795344</v>
      </c>
      <c r="I8" s="11"/>
      <c r="J8" s="11">
        <v>795344</v>
      </c>
      <c r="K8" s="11">
        <v>18970429</v>
      </c>
      <c r="L8" s="11">
        <v>7688719</v>
      </c>
      <c r="M8" s="11">
        <v>10510855</v>
      </c>
      <c r="N8" s="11">
        <v>37170003</v>
      </c>
      <c r="O8" s="11">
        <v>8837799</v>
      </c>
      <c r="P8" s="11">
        <v>8356243</v>
      </c>
      <c r="Q8" s="11">
        <v>9761029</v>
      </c>
      <c r="R8" s="11">
        <v>26955071</v>
      </c>
      <c r="S8" s="11"/>
      <c r="T8" s="11"/>
      <c r="U8" s="11"/>
      <c r="V8" s="11"/>
      <c r="W8" s="11">
        <v>64920418</v>
      </c>
      <c r="X8" s="11">
        <v>80541000</v>
      </c>
      <c r="Y8" s="11">
        <v>-15620582</v>
      </c>
      <c r="Z8" s="2">
        <v>-19.39</v>
      </c>
      <c r="AA8" s="15">
        <v>107388000</v>
      </c>
    </row>
    <row r="9" spans="1:27" ht="12.75">
      <c r="A9" s="49" t="s">
        <v>35</v>
      </c>
      <c r="B9" s="50"/>
      <c r="C9" s="9">
        <v>19068052</v>
      </c>
      <c r="D9" s="10"/>
      <c r="E9" s="11">
        <v>2500000</v>
      </c>
      <c r="F9" s="11">
        <v>2500000</v>
      </c>
      <c r="G9" s="11">
        <v>5751766</v>
      </c>
      <c r="H9" s="11"/>
      <c r="I9" s="11"/>
      <c r="J9" s="11">
        <v>5751766</v>
      </c>
      <c r="K9" s="11">
        <v>1164048</v>
      </c>
      <c r="L9" s="11">
        <v>7905763</v>
      </c>
      <c r="M9" s="11">
        <v>867140</v>
      </c>
      <c r="N9" s="11">
        <v>9936951</v>
      </c>
      <c r="O9" s="11">
        <v>3798087</v>
      </c>
      <c r="P9" s="11">
        <v>1551475</v>
      </c>
      <c r="Q9" s="11">
        <v>2004310</v>
      </c>
      <c r="R9" s="11">
        <v>7353872</v>
      </c>
      <c r="S9" s="11"/>
      <c r="T9" s="11"/>
      <c r="U9" s="11"/>
      <c r="V9" s="11"/>
      <c r="W9" s="11">
        <v>23042589</v>
      </c>
      <c r="X9" s="11">
        <v>1875000</v>
      </c>
      <c r="Y9" s="11">
        <v>21167589</v>
      </c>
      <c r="Z9" s="2">
        <v>1128.94</v>
      </c>
      <c r="AA9" s="15">
        <v>2500000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>
        <v>1744556</v>
      </c>
      <c r="M10" s="11">
        <v>4464340</v>
      </c>
      <c r="N10" s="11">
        <v>6208896</v>
      </c>
      <c r="O10" s="11"/>
      <c r="P10" s="11">
        <v>3361654</v>
      </c>
      <c r="Q10" s="11">
        <v>1254003</v>
      </c>
      <c r="R10" s="11">
        <v>4615657</v>
      </c>
      <c r="S10" s="11"/>
      <c r="T10" s="11"/>
      <c r="U10" s="11"/>
      <c r="V10" s="11"/>
      <c r="W10" s="11">
        <v>10824553</v>
      </c>
      <c r="X10" s="11"/>
      <c r="Y10" s="11">
        <v>10824553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265718048</v>
      </c>
      <c r="D11" s="53">
        <f t="shared" si="1"/>
        <v>0</v>
      </c>
      <c r="E11" s="54">
        <f t="shared" si="1"/>
        <v>232711000</v>
      </c>
      <c r="F11" s="54">
        <f t="shared" si="1"/>
        <v>232711000</v>
      </c>
      <c r="G11" s="54">
        <f t="shared" si="1"/>
        <v>15569034</v>
      </c>
      <c r="H11" s="54">
        <f t="shared" si="1"/>
        <v>7516233</v>
      </c>
      <c r="I11" s="54">
        <f t="shared" si="1"/>
        <v>8160179</v>
      </c>
      <c r="J11" s="54">
        <f t="shared" si="1"/>
        <v>31245446</v>
      </c>
      <c r="K11" s="54">
        <f t="shared" si="1"/>
        <v>33285631</v>
      </c>
      <c r="L11" s="54">
        <f t="shared" si="1"/>
        <v>29116639</v>
      </c>
      <c r="M11" s="54">
        <f t="shared" si="1"/>
        <v>27129635</v>
      </c>
      <c r="N11" s="54">
        <f t="shared" si="1"/>
        <v>89531905</v>
      </c>
      <c r="O11" s="54">
        <f t="shared" si="1"/>
        <v>23847777</v>
      </c>
      <c r="P11" s="54">
        <f t="shared" si="1"/>
        <v>30755979</v>
      </c>
      <c r="Q11" s="54">
        <f t="shared" si="1"/>
        <v>17390869</v>
      </c>
      <c r="R11" s="54">
        <f t="shared" si="1"/>
        <v>71994625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192771976</v>
      </c>
      <c r="X11" s="54">
        <f t="shared" si="1"/>
        <v>174533250</v>
      </c>
      <c r="Y11" s="54">
        <f t="shared" si="1"/>
        <v>18238726</v>
      </c>
      <c r="Z11" s="55">
        <f>+IF(X11&lt;&gt;0,+(Y11/X11)*100,0)</f>
        <v>10.450000787815503</v>
      </c>
      <c r="AA11" s="56">
        <f>SUM(AA6:AA10)</f>
        <v>232711000</v>
      </c>
    </row>
    <row r="12" spans="1:27" ht="12.75">
      <c r="A12" s="57" t="s">
        <v>38</v>
      </c>
      <c r="B12" s="38"/>
      <c r="C12" s="9">
        <v>16267822</v>
      </c>
      <c r="D12" s="10"/>
      <c r="E12" s="11">
        <v>7500000</v>
      </c>
      <c r="F12" s="11">
        <v>7500000</v>
      </c>
      <c r="G12" s="11"/>
      <c r="H12" s="11">
        <v>694206</v>
      </c>
      <c r="I12" s="11"/>
      <c r="J12" s="11">
        <v>694206</v>
      </c>
      <c r="K12" s="11">
        <v>459305</v>
      </c>
      <c r="L12" s="11"/>
      <c r="M12" s="11">
        <v>465738</v>
      </c>
      <c r="N12" s="11">
        <v>925043</v>
      </c>
      <c r="O12" s="11"/>
      <c r="P12" s="11"/>
      <c r="Q12" s="11">
        <v>452026</v>
      </c>
      <c r="R12" s="11">
        <v>452026</v>
      </c>
      <c r="S12" s="11"/>
      <c r="T12" s="11"/>
      <c r="U12" s="11"/>
      <c r="V12" s="11"/>
      <c r="W12" s="11">
        <v>2071275</v>
      </c>
      <c r="X12" s="11">
        <v>5625000</v>
      </c>
      <c r="Y12" s="11">
        <v>-3553725</v>
      </c>
      <c r="Z12" s="2">
        <v>-63.18</v>
      </c>
      <c r="AA12" s="15">
        <v>7500000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5780582</v>
      </c>
      <c r="D15" s="10"/>
      <c r="E15" s="11"/>
      <c r="F15" s="11"/>
      <c r="G15" s="11">
        <v>67308</v>
      </c>
      <c r="H15" s="11">
        <v>123326</v>
      </c>
      <c r="I15" s="11">
        <v>282341</v>
      </c>
      <c r="J15" s="11">
        <v>472975</v>
      </c>
      <c r="K15" s="11">
        <v>72846</v>
      </c>
      <c r="L15" s="11">
        <v>30552</v>
      </c>
      <c r="M15" s="11">
        <v>134167</v>
      </c>
      <c r="N15" s="11">
        <v>237565</v>
      </c>
      <c r="O15" s="11">
        <v>28122</v>
      </c>
      <c r="P15" s="11">
        <v>308940</v>
      </c>
      <c r="Q15" s="11">
        <v>105675</v>
      </c>
      <c r="R15" s="11">
        <v>442737</v>
      </c>
      <c r="S15" s="11"/>
      <c r="T15" s="11"/>
      <c r="U15" s="11"/>
      <c r="V15" s="11"/>
      <c r="W15" s="11">
        <v>1153277</v>
      </c>
      <c r="X15" s="11"/>
      <c r="Y15" s="11">
        <v>1153277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15000000</v>
      </c>
      <c r="F20" s="63">
        <f t="shared" si="2"/>
        <v>15000000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11250000</v>
      </c>
      <c r="Y20" s="63">
        <f t="shared" si="2"/>
        <v>-11250000</v>
      </c>
      <c r="Z20" s="64">
        <f>+IF(X20&lt;&gt;0,+(Y20/X20)*100,0)</f>
        <v>-100</v>
      </c>
      <c r="AA20" s="65">
        <f>SUM(AA26:AA33)</f>
        <v>15000000</v>
      </c>
    </row>
    <row r="21" spans="1:27" ht="12.75">
      <c r="A21" s="49" t="s">
        <v>32</v>
      </c>
      <c r="B21" s="50"/>
      <c r="C21" s="9"/>
      <c r="D21" s="10"/>
      <c r="E21" s="11">
        <v>12000000</v>
      </c>
      <c r="F21" s="11">
        <v>12000000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9000000</v>
      </c>
      <c r="Y21" s="11">
        <v>-9000000</v>
      </c>
      <c r="Z21" s="2">
        <v>-100</v>
      </c>
      <c r="AA21" s="15">
        <v>12000000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>
        <v>3000000</v>
      </c>
      <c r="F24" s="11">
        <v>3000000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2250000</v>
      </c>
      <c r="Y24" s="11">
        <v>-2250000</v>
      </c>
      <c r="Z24" s="2">
        <v>-100</v>
      </c>
      <c r="AA24" s="15">
        <v>3000000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15000000</v>
      </c>
      <c r="F26" s="54">
        <f t="shared" si="3"/>
        <v>15000000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11250000</v>
      </c>
      <c r="Y26" s="54">
        <f t="shared" si="3"/>
        <v>-11250000</v>
      </c>
      <c r="Z26" s="55">
        <f>+IF(X26&lt;&gt;0,+(Y26/X26)*100,0)</f>
        <v>-100</v>
      </c>
      <c r="AA26" s="56">
        <f>SUM(AA21:AA25)</f>
        <v>15000000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138081603</v>
      </c>
      <c r="D36" s="10">
        <f t="shared" si="4"/>
        <v>0</v>
      </c>
      <c r="E36" s="11">
        <f t="shared" si="4"/>
        <v>121519000</v>
      </c>
      <c r="F36" s="11">
        <f t="shared" si="4"/>
        <v>121519000</v>
      </c>
      <c r="G36" s="11">
        <f t="shared" si="4"/>
        <v>9817268</v>
      </c>
      <c r="H36" s="11">
        <f t="shared" si="4"/>
        <v>6720889</v>
      </c>
      <c r="I36" s="11">
        <f t="shared" si="4"/>
        <v>7301838</v>
      </c>
      <c r="J36" s="11">
        <f t="shared" si="4"/>
        <v>23839995</v>
      </c>
      <c r="K36" s="11">
        <f t="shared" si="4"/>
        <v>12828249</v>
      </c>
      <c r="L36" s="11">
        <f t="shared" si="4"/>
        <v>7806768</v>
      </c>
      <c r="M36" s="11">
        <f t="shared" si="4"/>
        <v>11287300</v>
      </c>
      <c r="N36" s="11">
        <f t="shared" si="4"/>
        <v>31922317</v>
      </c>
      <c r="O36" s="11">
        <f t="shared" si="4"/>
        <v>9098383</v>
      </c>
      <c r="P36" s="11">
        <f t="shared" si="4"/>
        <v>15510520</v>
      </c>
      <c r="Q36" s="11">
        <f t="shared" si="4"/>
        <v>3491721</v>
      </c>
      <c r="R36" s="11">
        <f t="shared" si="4"/>
        <v>28100624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83862936</v>
      </c>
      <c r="X36" s="11">
        <f t="shared" si="4"/>
        <v>91139250</v>
      </c>
      <c r="Y36" s="11">
        <f t="shared" si="4"/>
        <v>-7276314</v>
      </c>
      <c r="Z36" s="2">
        <f aca="true" t="shared" si="5" ref="Z36:Z49">+IF(X36&lt;&gt;0,+(Y36/X36)*100,0)</f>
        <v>-7.983732585027855</v>
      </c>
      <c r="AA36" s="15">
        <f>AA6+AA21</f>
        <v>121519000</v>
      </c>
    </row>
    <row r="37" spans="1:27" ht="12.75">
      <c r="A37" s="49" t="s">
        <v>33</v>
      </c>
      <c r="B37" s="50"/>
      <c r="C37" s="9">
        <f t="shared" si="4"/>
        <v>18969363</v>
      </c>
      <c r="D37" s="10">
        <f t="shared" si="4"/>
        <v>0</v>
      </c>
      <c r="E37" s="11">
        <f t="shared" si="4"/>
        <v>13304000</v>
      </c>
      <c r="F37" s="11">
        <f t="shared" si="4"/>
        <v>13304000</v>
      </c>
      <c r="G37" s="11">
        <f t="shared" si="4"/>
        <v>0</v>
      </c>
      <c r="H37" s="11">
        <f t="shared" si="4"/>
        <v>0</v>
      </c>
      <c r="I37" s="11">
        <f t="shared" si="4"/>
        <v>858341</v>
      </c>
      <c r="J37" s="11">
        <f t="shared" si="4"/>
        <v>858341</v>
      </c>
      <c r="K37" s="11">
        <f t="shared" si="4"/>
        <v>322905</v>
      </c>
      <c r="L37" s="11">
        <f t="shared" si="4"/>
        <v>3970833</v>
      </c>
      <c r="M37" s="11">
        <f t="shared" si="4"/>
        <v>0</v>
      </c>
      <c r="N37" s="11">
        <f t="shared" si="4"/>
        <v>4293738</v>
      </c>
      <c r="O37" s="11">
        <f t="shared" si="4"/>
        <v>2113508</v>
      </c>
      <c r="P37" s="11">
        <f t="shared" si="4"/>
        <v>1976087</v>
      </c>
      <c r="Q37" s="11">
        <f t="shared" si="4"/>
        <v>879806</v>
      </c>
      <c r="R37" s="11">
        <f t="shared" si="4"/>
        <v>4969401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10121480</v>
      </c>
      <c r="X37" s="11">
        <f t="shared" si="4"/>
        <v>9978000</v>
      </c>
      <c r="Y37" s="11">
        <f t="shared" si="4"/>
        <v>143480</v>
      </c>
      <c r="Z37" s="2">
        <f t="shared" si="5"/>
        <v>1.4379635197434355</v>
      </c>
      <c r="AA37" s="15">
        <f>AA7+AA22</f>
        <v>13304000</v>
      </c>
    </row>
    <row r="38" spans="1:27" ht="12.75">
      <c r="A38" s="49" t="s">
        <v>34</v>
      </c>
      <c r="B38" s="50"/>
      <c r="C38" s="9">
        <f t="shared" si="4"/>
        <v>89599030</v>
      </c>
      <c r="D38" s="10">
        <f t="shared" si="4"/>
        <v>0</v>
      </c>
      <c r="E38" s="11">
        <f t="shared" si="4"/>
        <v>107388000</v>
      </c>
      <c r="F38" s="11">
        <f t="shared" si="4"/>
        <v>107388000</v>
      </c>
      <c r="G38" s="11">
        <f t="shared" si="4"/>
        <v>0</v>
      </c>
      <c r="H38" s="11">
        <f t="shared" si="4"/>
        <v>795344</v>
      </c>
      <c r="I38" s="11">
        <f t="shared" si="4"/>
        <v>0</v>
      </c>
      <c r="J38" s="11">
        <f t="shared" si="4"/>
        <v>795344</v>
      </c>
      <c r="K38" s="11">
        <f t="shared" si="4"/>
        <v>18970429</v>
      </c>
      <c r="L38" s="11">
        <f t="shared" si="4"/>
        <v>7688719</v>
      </c>
      <c r="M38" s="11">
        <f t="shared" si="4"/>
        <v>10510855</v>
      </c>
      <c r="N38" s="11">
        <f t="shared" si="4"/>
        <v>37170003</v>
      </c>
      <c r="O38" s="11">
        <f t="shared" si="4"/>
        <v>8837799</v>
      </c>
      <c r="P38" s="11">
        <f t="shared" si="4"/>
        <v>8356243</v>
      </c>
      <c r="Q38" s="11">
        <f t="shared" si="4"/>
        <v>9761029</v>
      </c>
      <c r="R38" s="11">
        <f t="shared" si="4"/>
        <v>26955071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64920418</v>
      </c>
      <c r="X38" s="11">
        <f t="shared" si="4"/>
        <v>80541000</v>
      </c>
      <c r="Y38" s="11">
        <f t="shared" si="4"/>
        <v>-15620582</v>
      </c>
      <c r="Z38" s="2">
        <f t="shared" si="5"/>
        <v>-19.39457170881911</v>
      </c>
      <c r="AA38" s="15">
        <f>AA8+AA23</f>
        <v>107388000</v>
      </c>
    </row>
    <row r="39" spans="1:27" ht="12.75">
      <c r="A39" s="49" t="s">
        <v>35</v>
      </c>
      <c r="B39" s="50"/>
      <c r="C39" s="9">
        <f t="shared" si="4"/>
        <v>19068052</v>
      </c>
      <c r="D39" s="10">
        <f t="shared" si="4"/>
        <v>0</v>
      </c>
      <c r="E39" s="11">
        <f t="shared" si="4"/>
        <v>5500000</v>
      </c>
      <c r="F39" s="11">
        <f t="shared" si="4"/>
        <v>5500000</v>
      </c>
      <c r="G39" s="11">
        <f t="shared" si="4"/>
        <v>5751766</v>
      </c>
      <c r="H39" s="11">
        <f t="shared" si="4"/>
        <v>0</v>
      </c>
      <c r="I39" s="11">
        <f t="shared" si="4"/>
        <v>0</v>
      </c>
      <c r="J39" s="11">
        <f t="shared" si="4"/>
        <v>5751766</v>
      </c>
      <c r="K39" s="11">
        <f t="shared" si="4"/>
        <v>1164048</v>
      </c>
      <c r="L39" s="11">
        <f t="shared" si="4"/>
        <v>7905763</v>
      </c>
      <c r="M39" s="11">
        <f t="shared" si="4"/>
        <v>867140</v>
      </c>
      <c r="N39" s="11">
        <f t="shared" si="4"/>
        <v>9936951</v>
      </c>
      <c r="O39" s="11">
        <f t="shared" si="4"/>
        <v>3798087</v>
      </c>
      <c r="P39" s="11">
        <f t="shared" si="4"/>
        <v>1551475</v>
      </c>
      <c r="Q39" s="11">
        <f t="shared" si="4"/>
        <v>2004310</v>
      </c>
      <c r="R39" s="11">
        <f t="shared" si="4"/>
        <v>7353872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23042589</v>
      </c>
      <c r="X39" s="11">
        <f t="shared" si="4"/>
        <v>4125000</v>
      </c>
      <c r="Y39" s="11">
        <f t="shared" si="4"/>
        <v>18917589</v>
      </c>
      <c r="Z39" s="2">
        <f t="shared" si="5"/>
        <v>458.6082181818182</v>
      </c>
      <c r="AA39" s="15">
        <f>AA9+AA24</f>
        <v>5500000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1744556</v>
      </c>
      <c r="M40" s="11">
        <f t="shared" si="4"/>
        <v>4464340</v>
      </c>
      <c r="N40" s="11">
        <f t="shared" si="4"/>
        <v>6208896</v>
      </c>
      <c r="O40" s="11">
        <f t="shared" si="4"/>
        <v>0</v>
      </c>
      <c r="P40" s="11">
        <f t="shared" si="4"/>
        <v>3361654</v>
      </c>
      <c r="Q40" s="11">
        <f t="shared" si="4"/>
        <v>1254003</v>
      </c>
      <c r="R40" s="11">
        <f t="shared" si="4"/>
        <v>4615657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10824553</v>
      </c>
      <c r="X40" s="11">
        <f t="shared" si="4"/>
        <v>0</v>
      </c>
      <c r="Y40" s="11">
        <f t="shared" si="4"/>
        <v>10824553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265718048</v>
      </c>
      <c r="D41" s="53">
        <f t="shared" si="6"/>
        <v>0</v>
      </c>
      <c r="E41" s="54">
        <f t="shared" si="6"/>
        <v>247711000</v>
      </c>
      <c r="F41" s="54">
        <f t="shared" si="6"/>
        <v>247711000</v>
      </c>
      <c r="G41" s="54">
        <f t="shared" si="6"/>
        <v>15569034</v>
      </c>
      <c r="H41" s="54">
        <f t="shared" si="6"/>
        <v>7516233</v>
      </c>
      <c r="I41" s="54">
        <f t="shared" si="6"/>
        <v>8160179</v>
      </c>
      <c r="J41" s="54">
        <f t="shared" si="6"/>
        <v>31245446</v>
      </c>
      <c r="K41" s="54">
        <f t="shared" si="6"/>
        <v>33285631</v>
      </c>
      <c r="L41" s="54">
        <f t="shared" si="6"/>
        <v>29116639</v>
      </c>
      <c r="M41" s="54">
        <f t="shared" si="6"/>
        <v>27129635</v>
      </c>
      <c r="N41" s="54">
        <f t="shared" si="6"/>
        <v>89531905</v>
      </c>
      <c r="O41" s="54">
        <f t="shared" si="6"/>
        <v>23847777</v>
      </c>
      <c r="P41" s="54">
        <f t="shared" si="6"/>
        <v>30755979</v>
      </c>
      <c r="Q41" s="54">
        <f t="shared" si="6"/>
        <v>17390869</v>
      </c>
      <c r="R41" s="54">
        <f t="shared" si="6"/>
        <v>71994625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192771976</v>
      </c>
      <c r="X41" s="54">
        <f t="shared" si="6"/>
        <v>185783250</v>
      </c>
      <c r="Y41" s="54">
        <f t="shared" si="6"/>
        <v>6988726</v>
      </c>
      <c r="Z41" s="55">
        <f t="shared" si="5"/>
        <v>3.761763237536215</v>
      </c>
      <c r="AA41" s="56">
        <f>SUM(AA36:AA40)</f>
        <v>247711000</v>
      </c>
    </row>
    <row r="42" spans="1:27" ht="12.75">
      <c r="A42" s="57" t="s">
        <v>38</v>
      </c>
      <c r="B42" s="38"/>
      <c r="C42" s="68">
        <f aca="true" t="shared" si="7" ref="C42:Y48">C12+C27</f>
        <v>16267822</v>
      </c>
      <c r="D42" s="69">
        <f t="shared" si="7"/>
        <v>0</v>
      </c>
      <c r="E42" s="70">
        <f t="shared" si="7"/>
        <v>7500000</v>
      </c>
      <c r="F42" s="70">
        <f t="shared" si="7"/>
        <v>7500000</v>
      </c>
      <c r="G42" s="70">
        <f t="shared" si="7"/>
        <v>0</v>
      </c>
      <c r="H42" s="70">
        <f t="shared" si="7"/>
        <v>694206</v>
      </c>
      <c r="I42" s="70">
        <f t="shared" si="7"/>
        <v>0</v>
      </c>
      <c r="J42" s="70">
        <f t="shared" si="7"/>
        <v>694206</v>
      </c>
      <c r="K42" s="70">
        <f t="shared" si="7"/>
        <v>459305</v>
      </c>
      <c r="L42" s="70">
        <f t="shared" si="7"/>
        <v>0</v>
      </c>
      <c r="M42" s="70">
        <f t="shared" si="7"/>
        <v>465738</v>
      </c>
      <c r="N42" s="70">
        <f t="shared" si="7"/>
        <v>925043</v>
      </c>
      <c r="O42" s="70">
        <f t="shared" si="7"/>
        <v>0</v>
      </c>
      <c r="P42" s="70">
        <f t="shared" si="7"/>
        <v>0</v>
      </c>
      <c r="Q42" s="70">
        <f t="shared" si="7"/>
        <v>452026</v>
      </c>
      <c r="R42" s="70">
        <f t="shared" si="7"/>
        <v>452026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2071275</v>
      </c>
      <c r="X42" s="70">
        <f t="shared" si="7"/>
        <v>5625000</v>
      </c>
      <c r="Y42" s="70">
        <f t="shared" si="7"/>
        <v>-3553725</v>
      </c>
      <c r="Z42" s="72">
        <f t="shared" si="5"/>
        <v>-63.17733333333333</v>
      </c>
      <c r="AA42" s="71">
        <f aca="true" t="shared" si="8" ref="AA42:AA48">AA12+AA27</f>
        <v>7500000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5780582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67308</v>
      </c>
      <c r="H45" s="70">
        <f t="shared" si="7"/>
        <v>123326</v>
      </c>
      <c r="I45" s="70">
        <f t="shared" si="7"/>
        <v>282341</v>
      </c>
      <c r="J45" s="70">
        <f t="shared" si="7"/>
        <v>472975</v>
      </c>
      <c r="K45" s="70">
        <f t="shared" si="7"/>
        <v>72846</v>
      </c>
      <c r="L45" s="70">
        <f t="shared" si="7"/>
        <v>30552</v>
      </c>
      <c r="M45" s="70">
        <f t="shared" si="7"/>
        <v>134167</v>
      </c>
      <c r="N45" s="70">
        <f t="shared" si="7"/>
        <v>237565</v>
      </c>
      <c r="O45" s="70">
        <f t="shared" si="7"/>
        <v>28122</v>
      </c>
      <c r="P45" s="70">
        <f t="shared" si="7"/>
        <v>308940</v>
      </c>
      <c r="Q45" s="70">
        <f t="shared" si="7"/>
        <v>105675</v>
      </c>
      <c r="R45" s="70">
        <f t="shared" si="7"/>
        <v>442737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1153277</v>
      </c>
      <c r="X45" s="70">
        <f t="shared" si="7"/>
        <v>0</v>
      </c>
      <c r="Y45" s="70">
        <f t="shared" si="7"/>
        <v>1153277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287766452</v>
      </c>
      <c r="D49" s="81">
        <f t="shared" si="9"/>
        <v>0</v>
      </c>
      <c r="E49" s="82">
        <f t="shared" si="9"/>
        <v>255211000</v>
      </c>
      <c r="F49" s="82">
        <f t="shared" si="9"/>
        <v>255211000</v>
      </c>
      <c r="G49" s="82">
        <f t="shared" si="9"/>
        <v>15636342</v>
      </c>
      <c r="H49" s="82">
        <f t="shared" si="9"/>
        <v>8333765</v>
      </c>
      <c r="I49" s="82">
        <f t="shared" si="9"/>
        <v>8442520</v>
      </c>
      <c r="J49" s="82">
        <f t="shared" si="9"/>
        <v>32412627</v>
      </c>
      <c r="K49" s="82">
        <f t="shared" si="9"/>
        <v>33817782</v>
      </c>
      <c r="L49" s="82">
        <f t="shared" si="9"/>
        <v>29147191</v>
      </c>
      <c r="M49" s="82">
        <f t="shared" si="9"/>
        <v>27729540</v>
      </c>
      <c r="N49" s="82">
        <f t="shared" si="9"/>
        <v>90694513</v>
      </c>
      <c r="O49" s="82">
        <f t="shared" si="9"/>
        <v>23875899</v>
      </c>
      <c r="P49" s="82">
        <f t="shared" si="9"/>
        <v>31064919</v>
      </c>
      <c r="Q49" s="82">
        <f t="shared" si="9"/>
        <v>17948570</v>
      </c>
      <c r="R49" s="82">
        <f t="shared" si="9"/>
        <v>72889388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195996528</v>
      </c>
      <c r="X49" s="82">
        <f t="shared" si="9"/>
        <v>191408250</v>
      </c>
      <c r="Y49" s="82">
        <f t="shared" si="9"/>
        <v>4588278</v>
      </c>
      <c r="Z49" s="83">
        <f t="shared" si="5"/>
        <v>2.397116111766342</v>
      </c>
      <c r="AA49" s="84">
        <f>SUM(AA41:AA48)</f>
        <v>255211000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71923000</v>
      </c>
      <c r="F51" s="70">
        <f t="shared" si="10"/>
        <v>71923000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53942250</v>
      </c>
      <c r="Y51" s="70">
        <f t="shared" si="10"/>
        <v>-53942250</v>
      </c>
      <c r="Z51" s="72">
        <f>+IF(X51&lt;&gt;0,+(Y51/X51)*100,0)</f>
        <v>-100</v>
      </c>
      <c r="AA51" s="71">
        <f>SUM(AA57:AA61)</f>
        <v>71923000</v>
      </c>
    </row>
    <row r="52" spans="1:27" ht="12.75">
      <c r="A52" s="87" t="s">
        <v>32</v>
      </c>
      <c r="B52" s="50"/>
      <c r="C52" s="9"/>
      <c r="D52" s="10"/>
      <c r="E52" s="11">
        <v>10103000</v>
      </c>
      <c r="F52" s="11">
        <v>10103000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7577250</v>
      </c>
      <c r="Y52" s="11">
        <v>-7577250</v>
      </c>
      <c r="Z52" s="2">
        <v>-100</v>
      </c>
      <c r="AA52" s="15">
        <v>10103000</v>
      </c>
    </row>
    <row r="53" spans="1:27" ht="12.75">
      <c r="A53" s="87" t="s">
        <v>33</v>
      </c>
      <c r="B53" s="50"/>
      <c r="C53" s="9"/>
      <c r="D53" s="10"/>
      <c r="E53" s="11">
        <v>15800000</v>
      </c>
      <c r="F53" s="11">
        <v>15800000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11850000</v>
      </c>
      <c r="Y53" s="11">
        <v>-11850000</v>
      </c>
      <c r="Z53" s="2">
        <v>-100</v>
      </c>
      <c r="AA53" s="15">
        <v>15800000</v>
      </c>
    </row>
    <row r="54" spans="1:27" ht="12.75">
      <c r="A54" s="87" t="s">
        <v>34</v>
      </c>
      <c r="B54" s="50"/>
      <c r="C54" s="9"/>
      <c r="D54" s="10"/>
      <c r="E54" s="11">
        <v>23011000</v>
      </c>
      <c r="F54" s="11">
        <v>23011000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17258250</v>
      </c>
      <c r="Y54" s="11">
        <v>-17258250</v>
      </c>
      <c r="Z54" s="2">
        <v>-100</v>
      </c>
      <c r="AA54" s="15">
        <v>23011000</v>
      </c>
    </row>
    <row r="55" spans="1:27" ht="12.75">
      <c r="A55" s="87" t="s">
        <v>35</v>
      </c>
      <c r="B55" s="50"/>
      <c r="C55" s="9"/>
      <c r="D55" s="10"/>
      <c r="E55" s="11">
        <v>5500000</v>
      </c>
      <c r="F55" s="11">
        <v>5500000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4125000</v>
      </c>
      <c r="Y55" s="11">
        <v>-4125000</v>
      </c>
      <c r="Z55" s="2">
        <v>-100</v>
      </c>
      <c r="AA55" s="15">
        <v>5500000</v>
      </c>
    </row>
    <row r="56" spans="1:27" ht="12.75">
      <c r="A56" s="87" t="s">
        <v>36</v>
      </c>
      <c r="B56" s="50"/>
      <c r="C56" s="9"/>
      <c r="D56" s="10"/>
      <c r="E56" s="11">
        <v>762000</v>
      </c>
      <c r="F56" s="11">
        <v>762000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571500</v>
      </c>
      <c r="Y56" s="11">
        <v>-571500</v>
      </c>
      <c r="Z56" s="2">
        <v>-100</v>
      </c>
      <c r="AA56" s="15">
        <v>762000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55176000</v>
      </c>
      <c r="F57" s="54">
        <f t="shared" si="11"/>
        <v>55176000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41382000</v>
      </c>
      <c r="Y57" s="54">
        <f t="shared" si="11"/>
        <v>-41382000</v>
      </c>
      <c r="Z57" s="55">
        <f>+IF(X57&lt;&gt;0,+(Y57/X57)*100,0)</f>
        <v>-100</v>
      </c>
      <c r="AA57" s="56">
        <f>SUM(AA52:AA56)</f>
        <v>55176000</v>
      </c>
    </row>
    <row r="58" spans="1:27" ht="12.75">
      <c r="A58" s="89" t="s">
        <v>38</v>
      </c>
      <c r="B58" s="38"/>
      <c r="C58" s="9"/>
      <c r="D58" s="10"/>
      <c r="E58" s="11">
        <v>5140000</v>
      </c>
      <c r="F58" s="11">
        <v>5140000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3855000</v>
      </c>
      <c r="Y58" s="11">
        <v>-3855000</v>
      </c>
      <c r="Z58" s="2">
        <v>-100</v>
      </c>
      <c r="AA58" s="15">
        <v>5140000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11607000</v>
      </c>
      <c r="F61" s="11">
        <v>11607000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8705250</v>
      </c>
      <c r="Y61" s="11">
        <v>-8705250</v>
      </c>
      <c r="Z61" s="2">
        <v>-100</v>
      </c>
      <c r="AA61" s="15">
        <v>11607000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8444109</v>
      </c>
      <c r="H65" s="11">
        <v>8517467</v>
      </c>
      <c r="I65" s="11">
        <v>8630903</v>
      </c>
      <c r="J65" s="11">
        <v>25592479</v>
      </c>
      <c r="K65" s="11">
        <v>8883907</v>
      </c>
      <c r="L65" s="11">
        <v>9008984</v>
      </c>
      <c r="M65" s="11">
        <v>8655938</v>
      </c>
      <c r="N65" s="11">
        <v>26548829</v>
      </c>
      <c r="O65" s="11">
        <v>9613788</v>
      </c>
      <c r="P65" s="11">
        <v>6977262</v>
      </c>
      <c r="Q65" s="11">
        <v>9946408</v>
      </c>
      <c r="R65" s="11">
        <v>26537458</v>
      </c>
      <c r="S65" s="11"/>
      <c r="T65" s="11"/>
      <c r="U65" s="11"/>
      <c r="V65" s="11"/>
      <c r="W65" s="11">
        <v>78678766</v>
      </c>
      <c r="X65" s="11"/>
      <c r="Y65" s="11">
        <v>78678766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1069280</v>
      </c>
      <c r="H66" s="14">
        <v>2272951</v>
      </c>
      <c r="I66" s="14">
        <v>6898600</v>
      </c>
      <c r="J66" s="14">
        <v>10240831</v>
      </c>
      <c r="K66" s="14">
        <v>4719275</v>
      </c>
      <c r="L66" s="14">
        <v>3741152</v>
      </c>
      <c r="M66" s="14">
        <v>12160011</v>
      </c>
      <c r="N66" s="14">
        <v>20620438</v>
      </c>
      <c r="O66" s="14">
        <v>3623294</v>
      </c>
      <c r="P66" s="14">
        <v>832308</v>
      </c>
      <c r="Q66" s="14">
        <v>5719318</v>
      </c>
      <c r="R66" s="14">
        <v>10174920</v>
      </c>
      <c r="S66" s="14"/>
      <c r="T66" s="14"/>
      <c r="U66" s="14"/>
      <c r="V66" s="14"/>
      <c r="W66" s="14">
        <v>41036189</v>
      </c>
      <c r="X66" s="14"/>
      <c r="Y66" s="14">
        <v>41036189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926754</v>
      </c>
      <c r="H67" s="11">
        <v>5506273</v>
      </c>
      <c r="I67" s="11">
        <v>6151602</v>
      </c>
      <c r="J67" s="11">
        <v>12584629</v>
      </c>
      <c r="K67" s="11">
        <v>2458058</v>
      </c>
      <c r="L67" s="11">
        <v>3022195</v>
      </c>
      <c r="M67" s="11">
        <v>6549953</v>
      </c>
      <c r="N67" s="11">
        <v>12030206</v>
      </c>
      <c r="O67" s="11">
        <v>5258123</v>
      </c>
      <c r="P67" s="11">
        <v>1175749</v>
      </c>
      <c r="Q67" s="11">
        <v>5675288</v>
      </c>
      <c r="R67" s="11">
        <v>12109160</v>
      </c>
      <c r="S67" s="11"/>
      <c r="T67" s="11"/>
      <c r="U67" s="11"/>
      <c r="V67" s="11"/>
      <c r="W67" s="11">
        <v>36723995</v>
      </c>
      <c r="X67" s="11"/>
      <c r="Y67" s="11">
        <v>36723995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343648</v>
      </c>
      <c r="H68" s="11">
        <v>1879024</v>
      </c>
      <c r="I68" s="11">
        <v>1727539</v>
      </c>
      <c r="J68" s="11">
        <v>3950211</v>
      </c>
      <c r="K68" s="11">
        <v>2780764</v>
      </c>
      <c r="L68" s="11">
        <v>975539</v>
      </c>
      <c r="M68" s="11">
        <v>4335242</v>
      </c>
      <c r="N68" s="11">
        <v>8091545</v>
      </c>
      <c r="O68" s="11">
        <v>1270742</v>
      </c>
      <c r="P68" s="11">
        <v>332763</v>
      </c>
      <c r="Q68" s="11">
        <v>2826194</v>
      </c>
      <c r="R68" s="11">
        <v>4429699</v>
      </c>
      <c r="S68" s="11"/>
      <c r="T68" s="11"/>
      <c r="U68" s="11"/>
      <c r="V68" s="11"/>
      <c r="W68" s="11">
        <v>16471455</v>
      </c>
      <c r="X68" s="11"/>
      <c r="Y68" s="11">
        <v>16471455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10783791</v>
      </c>
      <c r="H69" s="82">
        <f t="shared" si="12"/>
        <v>18175715</v>
      </c>
      <c r="I69" s="82">
        <f t="shared" si="12"/>
        <v>23408644</v>
      </c>
      <c r="J69" s="82">
        <f t="shared" si="12"/>
        <v>52368150</v>
      </c>
      <c r="K69" s="82">
        <f t="shared" si="12"/>
        <v>18842004</v>
      </c>
      <c r="L69" s="82">
        <f t="shared" si="12"/>
        <v>16747870</v>
      </c>
      <c r="M69" s="82">
        <f t="shared" si="12"/>
        <v>31701144</v>
      </c>
      <c r="N69" s="82">
        <f t="shared" si="12"/>
        <v>67291018</v>
      </c>
      <c r="O69" s="82">
        <f t="shared" si="12"/>
        <v>19765947</v>
      </c>
      <c r="P69" s="82">
        <f t="shared" si="12"/>
        <v>9318082</v>
      </c>
      <c r="Q69" s="82">
        <f t="shared" si="12"/>
        <v>24167208</v>
      </c>
      <c r="R69" s="82">
        <f t="shared" si="12"/>
        <v>53251237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172910405</v>
      </c>
      <c r="X69" s="82">
        <f t="shared" si="12"/>
        <v>0</v>
      </c>
      <c r="Y69" s="82">
        <f t="shared" si="12"/>
        <v>172910405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29725340</v>
      </c>
      <c r="F5" s="46">
        <f t="shared" si="0"/>
        <v>29725340</v>
      </c>
      <c r="G5" s="46">
        <f t="shared" si="0"/>
        <v>2726421</v>
      </c>
      <c r="H5" s="46">
        <f t="shared" si="0"/>
        <v>5995112</v>
      </c>
      <c r="I5" s="46">
        <f t="shared" si="0"/>
        <v>5230751</v>
      </c>
      <c r="J5" s="46">
        <f t="shared" si="0"/>
        <v>13952284</v>
      </c>
      <c r="K5" s="46">
        <f t="shared" si="0"/>
        <v>100209</v>
      </c>
      <c r="L5" s="46">
        <f t="shared" si="0"/>
        <v>58800</v>
      </c>
      <c r="M5" s="46">
        <f t="shared" si="0"/>
        <v>6192971</v>
      </c>
      <c r="N5" s="46">
        <f t="shared" si="0"/>
        <v>6351980</v>
      </c>
      <c r="O5" s="46">
        <f t="shared" si="0"/>
        <v>0</v>
      </c>
      <c r="P5" s="46">
        <f t="shared" si="0"/>
        <v>0</v>
      </c>
      <c r="Q5" s="46">
        <f t="shared" si="0"/>
        <v>5260037</v>
      </c>
      <c r="R5" s="46">
        <f t="shared" si="0"/>
        <v>5260037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25564301</v>
      </c>
      <c r="X5" s="46">
        <f t="shared" si="0"/>
        <v>22294006</v>
      </c>
      <c r="Y5" s="46">
        <f t="shared" si="0"/>
        <v>3270295</v>
      </c>
      <c r="Z5" s="47">
        <f>+IF(X5&lt;&gt;0,+(Y5/X5)*100,0)</f>
        <v>14.668942853967115</v>
      </c>
      <c r="AA5" s="48">
        <f>SUM(AA11:AA18)</f>
        <v>29725340</v>
      </c>
    </row>
    <row r="6" spans="1:27" ht="12.75">
      <c r="A6" s="49" t="s">
        <v>32</v>
      </c>
      <c r="B6" s="50"/>
      <c r="C6" s="9"/>
      <c r="D6" s="10"/>
      <c r="E6" s="11">
        <v>12423994</v>
      </c>
      <c r="F6" s="11">
        <v>12423994</v>
      </c>
      <c r="G6" s="11">
        <v>2726421</v>
      </c>
      <c r="H6" s="11">
        <v>2089251</v>
      </c>
      <c r="I6" s="11">
        <v>4043408</v>
      </c>
      <c r="J6" s="11">
        <v>8859080</v>
      </c>
      <c r="K6" s="11"/>
      <c r="L6" s="11"/>
      <c r="M6" s="11">
        <v>2896786</v>
      </c>
      <c r="N6" s="11">
        <v>2896786</v>
      </c>
      <c r="O6" s="11"/>
      <c r="P6" s="11"/>
      <c r="Q6" s="11"/>
      <c r="R6" s="11"/>
      <c r="S6" s="11"/>
      <c r="T6" s="11"/>
      <c r="U6" s="11"/>
      <c r="V6" s="11"/>
      <c r="W6" s="11">
        <v>11755866</v>
      </c>
      <c r="X6" s="11">
        <v>9317996</v>
      </c>
      <c r="Y6" s="11">
        <v>2437870</v>
      </c>
      <c r="Z6" s="2">
        <v>26.16</v>
      </c>
      <c r="AA6" s="15">
        <v>12423994</v>
      </c>
    </row>
    <row r="7" spans="1:27" ht="12.75">
      <c r="A7" s="49" t="s">
        <v>33</v>
      </c>
      <c r="B7" s="50"/>
      <c r="C7" s="9"/>
      <c r="D7" s="10"/>
      <c r="E7" s="11">
        <v>9032000</v>
      </c>
      <c r="F7" s="11">
        <v>9032000</v>
      </c>
      <c r="G7" s="11"/>
      <c r="H7" s="11">
        <v>478828</v>
      </c>
      <c r="I7" s="11">
        <v>1180393</v>
      </c>
      <c r="J7" s="11">
        <v>1659221</v>
      </c>
      <c r="K7" s="11"/>
      <c r="L7" s="11"/>
      <c r="M7" s="11">
        <v>638733</v>
      </c>
      <c r="N7" s="11">
        <v>638733</v>
      </c>
      <c r="O7" s="11"/>
      <c r="P7" s="11"/>
      <c r="Q7" s="11">
        <v>191589</v>
      </c>
      <c r="R7" s="11">
        <v>191589</v>
      </c>
      <c r="S7" s="11"/>
      <c r="T7" s="11"/>
      <c r="U7" s="11"/>
      <c r="V7" s="11"/>
      <c r="W7" s="11">
        <v>2489543</v>
      </c>
      <c r="X7" s="11">
        <v>6774000</v>
      </c>
      <c r="Y7" s="11">
        <v>-4284457</v>
      </c>
      <c r="Z7" s="2">
        <v>-63.25</v>
      </c>
      <c r="AA7" s="15">
        <v>9032000</v>
      </c>
    </row>
    <row r="8" spans="1:27" ht="12.75">
      <c r="A8" s="49" t="s">
        <v>34</v>
      </c>
      <c r="B8" s="50"/>
      <c r="C8" s="9"/>
      <c r="D8" s="10"/>
      <c r="E8" s="11">
        <v>6692006</v>
      </c>
      <c r="F8" s="11">
        <v>6692006</v>
      </c>
      <c r="G8" s="11"/>
      <c r="H8" s="11">
        <v>3234148</v>
      </c>
      <c r="I8" s="11"/>
      <c r="J8" s="11">
        <v>3234148</v>
      </c>
      <c r="K8" s="11"/>
      <c r="L8" s="11"/>
      <c r="M8" s="11">
        <v>2597364</v>
      </c>
      <c r="N8" s="11">
        <v>2597364</v>
      </c>
      <c r="O8" s="11"/>
      <c r="P8" s="11"/>
      <c r="Q8" s="11"/>
      <c r="R8" s="11"/>
      <c r="S8" s="11"/>
      <c r="T8" s="11"/>
      <c r="U8" s="11"/>
      <c r="V8" s="11"/>
      <c r="W8" s="11">
        <v>5831512</v>
      </c>
      <c r="X8" s="11">
        <v>5019005</v>
      </c>
      <c r="Y8" s="11">
        <v>812507</v>
      </c>
      <c r="Z8" s="2">
        <v>16.19</v>
      </c>
      <c r="AA8" s="15">
        <v>6692006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5048848</v>
      </c>
      <c r="R9" s="11">
        <v>5048848</v>
      </c>
      <c r="S9" s="11"/>
      <c r="T9" s="11"/>
      <c r="U9" s="11"/>
      <c r="V9" s="11"/>
      <c r="W9" s="11">
        <v>5048848</v>
      </c>
      <c r="X9" s="11"/>
      <c r="Y9" s="11">
        <v>5048848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28148000</v>
      </c>
      <c r="F11" s="54">
        <f t="shared" si="1"/>
        <v>28148000</v>
      </c>
      <c r="G11" s="54">
        <f t="shared" si="1"/>
        <v>2726421</v>
      </c>
      <c r="H11" s="54">
        <f t="shared" si="1"/>
        <v>5802227</v>
      </c>
      <c r="I11" s="54">
        <f t="shared" si="1"/>
        <v>5223801</v>
      </c>
      <c r="J11" s="54">
        <f t="shared" si="1"/>
        <v>13752449</v>
      </c>
      <c r="K11" s="54">
        <f t="shared" si="1"/>
        <v>0</v>
      </c>
      <c r="L11" s="54">
        <f t="shared" si="1"/>
        <v>0</v>
      </c>
      <c r="M11" s="54">
        <f t="shared" si="1"/>
        <v>6132883</v>
      </c>
      <c r="N11" s="54">
        <f t="shared" si="1"/>
        <v>6132883</v>
      </c>
      <c r="O11" s="54">
        <f t="shared" si="1"/>
        <v>0</v>
      </c>
      <c r="P11" s="54">
        <f t="shared" si="1"/>
        <v>0</v>
      </c>
      <c r="Q11" s="54">
        <f t="shared" si="1"/>
        <v>5240437</v>
      </c>
      <c r="R11" s="54">
        <f t="shared" si="1"/>
        <v>5240437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25125769</v>
      </c>
      <c r="X11" s="54">
        <f t="shared" si="1"/>
        <v>21111001</v>
      </c>
      <c r="Y11" s="54">
        <f t="shared" si="1"/>
        <v>4014768</v>
      </c>
      <c r="Z11" s="55">
        <f>+IF(X11&lt;&gt;0,+(Y11/X11)*100,0)</f>
        <v>19.01742129612897</v>
      </c>
      <c r="AA11" s="56">
        <f>SUM(AA6:AA10)</f>
        <v>28148000</v>
      </c>
    </row>
    <row r="12" spans="1:27" ht="12.75">
      <c r="A12" s="57" t="s">
        <v>38</v>
      </c>
      <c r="B12" s="38"/>
      <c r="C12" s="9"/>
      <c r="D12" s="10"/>
      <c r="E12" s="11">
        <v>389000</v>
      </c>
      <c r="F12" s="11">
        <v>389000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291750</v>
      </c>
      <c r="Y12" s="11">
        <v>-291750</v>
      </c>
      <c r="Z12" s="2">
        <v>-100</v>
      </c>
      <c r="AA12" s="15">
        <v>389000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1188340</v>
      </c>
      <c r="F15" s="11">
        <v>1188340</v>
      </c>
      <c r="G15" s="11"/>
      <c r="H15" s="11">
        <v>192885</v>
      </c>
      <c r="I15" s="11">
        <v>6950</v>
      </c>
      <c r="J15" s="11">
        <v>199835</v>
      </c>
      <c r="K15" s="11">
        <v>100209</v>
      </c>
      <c r="L15" s="11">
        <v>58800</v>
      </c>
      <c r="M15" s="11">
        <v>60088</v>
      </c>
      <c r="N15" s="11">
        <v>219097</v>
      </c>
      <c r="O15" s="11"/>
      <c r="P15" s="11"/>
      <c r="Q15" s="11">
        <v>19600</v>
      </c>
      <c r="R15" s="11">
        <v>19600</v>
      </c>
      <c r="S15" s="11"/>
      <c r="T15" s="11"/>
      <c r="U15" s="11"/>
      <c r="V15" s="11"/>
      <c r="W15" s="11">
        <v>438532</v>
      </c>
      <c r="X15" s="11">
        <v>891255</v>
      </c>
      <c r="Y15" s="11">
        <v>-452723</v>
      </c>
      <c r="Z15" s="2">
        <v>-50.8</v>
      </c>
      <c r="AA15" s="15">
        <v>1188340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12423994</v>
      </c>
      <c r="F36" s="11">
        <f t="shared" si="4"/>
        <v>12423994</v>
      </c>
      <c r="G36" s="11">
        <f t="shared" si="4"/>
        <v>2726421</v>
      </c>
      <c r="H36" s="11">
        <f t="shared" si="4"/>
        <v>2089251</v>
      </c>
      <c r="I36" s="11">
        <f t="shared" si="4"/>
        <v>4043408</v>
      </c>
      <c r="J36" s="11">
        <f t="shared" si="4"/>
        <v>8859080</v>
      </c>
      <c r="K36" s="11">
        <f t="shared" si="4"/>
        <v>0</v>
      </c>
      <c r="L36" s="11">
        <f t="shared" si="4"/>
        <v>0</v>
      </c>
      <c r="M36" s="11">
        <f t="shared" si="4"/>
        <v>2896786</v>
      </c>
      <c r="N36" s="11">
        <f t="shared" si="4"/>
        <v>2896786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11755866</v>
      </c>
      <c r="X36" s="11">
        <f t="shared" si="4"/>
        <v>9317996</v>
      </c>
      <c r="Y36" s="11">
        <f t="shared" si="4"/>
        <v>2437870</v>
      </c>
      <c r="Z36" s="2">
        <f aca="true" t="shared" si="5" ref="Z36:Z49">+IF(X36&lt;&gt;0,+(Y36/X36)*100,0)</f>
        <v>26.163029046159707</v>
      </c>
      <c r="AA36" s="15">
        <f>AA6+AA21</f>
        <v>12423994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9032000</v>
      </c>
      <c r="F37" s="11">
        <f t="shared" si="4"/>
        <v>9032000</v>
      </c>
      <c r="G37" s="11">
        <f t="shared" si="4"/>
        <v>0</v>
      </c>
      <c r="H37" s="11">
        <f t="shared" si="4"/>
        <v>478828</v>
      </c>
      <c r="I37" s="11">
        <f t="shared" si="4"/>
        <v>1180393</v>
      </c>
      <c r="J37" s="11">
        <f t="shared" si="4"/>
        <v>1659221</v>
      </c>
      <c r="K37" s="11">
        <f t="shared" si="4"/>
        <v>0</v>
      </c>
      <c r="L37" s="11">
        <f t="shared" si="4"/>
        <v>0</v>
      </c>
      <c r="M37" s="11">
        <f t="shared" si="4"/>
        <v>638733</v>
      </c>
      <c r="N37" s="11">
        <f t="shared" si="4"/>
        <v>638733</v>
      </c>
      <c r="O37" s="11">
        <f t="shared" si="4"/>
        <v>0</v>
      </c>
      <c r="P37" s="11">
        <f t="shared" si="4"/>
        <v>0</v>
      </c>
      <c r="Q37" s="11">
        <f t="shared" si="4"/>
        <v>191589</v>
      </c>
      <c r="R37" s="11">
        <f t="shared" si="4"/>
        <v>191589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2489543</v>
      </c>
      <c r="X37" s="11">
        <f t="shared" si="4"/>
        <v>6774000</v>
      </c>
      <c r="Y37" s="11">
        <f t="shared" si="4"/>
        <v>-4284457</v>
      </c>
      <c r="Z37" s="2">
        <f t="shared" si="5"/>
        <v>-63.248553291998824</v>
      </c>
      <c r="AA37" s="15">
        <f>AA7+AA22</f>
        <v>9032000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6692006</v>
      </c>
      <c r="F38" s="11">
        <f t="shared" si="4"/>
        <v>6692006</v>
      </c>
      <c r="G38" s="11">
        <f t="shared" si="4"/>
        <v>0</v>
      </c>
      <c r="H38" s="11">
        <f t="shared" si="4"/>
        <v>3234148</v>
      </c>
      <c r="I38" s="11">
        <f t="shared" si="4"/>
        <v>0</v>
      </c>
      <c r="J38" s="11">
        <f t="shared" si="4"/>
        <v>3234148</v>
      </c>
      <c r="K38" s="11">
        <f t="shared" si="4"/>
        <v>0</v>
      </c>
      <c r="L38" s="11">
        <f t="shared" si="4"/>
        <v>0</v>
      </c>
      <c r="M38" s="11">
        <f t="shared" si="4"/>
        <v>2597364</v>
      </c>
      <c r="N38" s="11">
        <f t="shared" si="4"/>
        <v>2597364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5831512</v>
      </c>
      <c r="X38" s="11">
        <f t="shared" si="4"/>
        <v>5019005</v>
      </c>
      <c r="Y38" s="11">
        <f t="shared" si="4"/>
        <v>812507</v>
      </c>
      <c r="Z38" s="2">
        <f t="shared" si="5"/>
        <v>16.18860710439619</v>
      </c>
      <c r="AA38" s="15">
        <f>AA8+AA23</f>
        <v>6692006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5048848</v>
      </c>
      <c r="R39" s="11">
        <f t="shared" si="4"/>
        <v>5048848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5048848</v>
      </c>
      <c r="X39" s="11">
        <f t="shared" si="4"/>
        <v>0</v>
      </c>
      <c r="Y39" s="11">
        <f t="shared" si="4"/>
        <v>5048848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28148000</v>
      </c>
      <c r="F41" s="54">
        <f t="shared" si="6"/>
        <v>28148000</v>
      </c>
      <c r="G41" s="54">
        <f t="shared" si="6"/>
        <v>2726421</v>
      </c>
      <c r="H41" s="54">
        <f t="shared" si="6"/>
        <v>5802227</v>
      </c>
      <c r="I41" s="54">
        <f t="shared" si="6"/>
        <v>5223801</v>
      </c>
      <c r="J41" s="54">
        <f t="shared" si="6"/>
        <v>13752449</v>
      </c>
      <c r="K41" s="54">
        <f t="shared" si="6"/>
        <v>0</v>
      </c>
      <c r="L41" s="54">
        <f t="shared" si="6"/>
        <v>0</v>
      </c>
      <c r="M41" s="54">
        <f t="shared" si="6"/>
        <v>6132883</v>
      </c>
      <c r="N41" s="54">
        <f t="shared" si="6"/>
        <v>6132883</v>
      </c>
      <c r="O41" s="54">
        <f t="shared" si="6"/>
        <v>0</v>
      </c>
      <c r="P41" s="54">
        <f t="shared" si="6"/>
        <v>0</v>
      </c>
      <c r="Q41" s="54">
        <f t="shared" si="6"/>
        <v>5240437</v>
      </c>
      <c r="R41" s="54">
        <f t="shared" si="6"/>
        <v>5240437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25125769</v>
      </c>
      <c r="X41" s="54">
        <f t="shared" si="6"/>
        <v>21111001</v>
      </c>
      <c r="Y41" s="54">
        <f t="shared" si="6"/>
        <v>4014768</v>
      </c>
      <c r="Z41" s="55">
        <f t="shared" si="5"/>
        <v>19.01742129612897</v>
      </c>
      <c r="AA41" s="56">
        <f>SUM(AA36:AA40)</f>
        <v>28148000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389000</v>
      </c>
      <c r="F42" s="70">
        <f t="shared" si="7"/>
        <v>389000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291750</v>
      </c>
      <c r="Y42" s="70">
        <f t="shared" si="7"/>
        <v>-291750</v>
      </c>
      <c r="Z42" s="72">
        <f t="shared" si="5"/>
        <v>-100</v>
      </c>
      <c r="AA42" s="71">
        <f aca="true" t="shared" si="8" ref="AA42:AA48">AA12+AA27</f>
        <v>389000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1188340</v>
      </c>
      <c r="F45" s="70">
        <f t="shared" si="7"/>
        <v>1188340</v>
      </c>
      <c r="G45" s="70">
        <f t="shared" si="7"/>
        <v>0</v>
      </c>
      <c r="H45" s="70">
        <f t="shared" si="7"/>
        <v>192885</v>
      </c>
      <c r="I45" s="70">
        <f t="shared" si="7"/>
        <v>6950</v>
      </c>
      <c r="J45" s="70">
        <f t="shared" si="7"/>
        <v>199835</v>
      </c>
      <c r="K45" s="70">
        <f t="shared" si="7"/>
        <v>100209</v>
      </c>
      <c r="L45" s="70">
        <f t="shared" si="7"/>
        <v>58800</v>
      </c>
      <c r="M45" s="70">
        <f t="shared" si="7"/>
        <v>60088</v>
      </c>
      <c r="N45" s="70">
        <f t="shared" si="7"/>
        <v>219097</v>
      </c>
      <c r="O45" s="70">
        <f t="shared" si="7"/>
        <v>0</v>
      </c>
      <c r="P45" s="70">
        <f t="shared" si="7"/>
        <v>0</v>
      </c>
      <c r="Q45" s="70">
        <f t="shared" si="7"/>
        <v>19600</v>
      </c>
      <c r="R45" s="70">
        <f t="shared" si="7"/>
        <v>19600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438532</v>
      </c>
      <c r="X45" s="70">
        <f t="shared" si="7"/>
        <v>891255</v>
      </c>
      <c r="Y45" s="70">
        <f t="shared" si="7"/>
        <v>-452723</v>
      </c>
      <c r="Z45" s="72">
        <f t="shared" si="5"/>
        <v>-50.79612456592108</v>
      </c>
      <c r="AA45" s="71">
        <f t="shared" si="8"/>
        <v>1188340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29725340</v>
      </c>
      <c r="F49" s="82">
        <f t="shared" si="9"/>
        <v>29725340</v>
      </c>
      <c r="G49" s="82">
        <f t="shared" si="9"/>
        <v>2726421</v>
      </c>
      <c r="H49" s="82">
        <f t="shared" si="9"/>
        <v>5995112</v>
      </c>
      <c r="I49" s="82">
        <f t="shared" si="9"/>
        <v>5230751</v>
      </c>
      <c r="J49" s="82">
        <f t="shared" si="9"/>
        <v>13952284</v>
      </c>
      <c r="K49" s="82">
        <f t="shared" si="9"/>
        <v>100209</v>
      </c>
      <c r="L49" s="82">
        <f t="shared" si="9"/>
        <v>58800</v>
      </c>
      <c r="M49" s="82">
        <f t="shared" si="9"/>
        <v>6192971</v>
      </c>
      <c r="N49" s="82">
        <f t="shared" si="9"/>
        <v>6351980</v>
      </c>
      <c r="O49" s="82">
        <f t="shared" si="9"/>
        <v>0</v>
      </c>
      <c r="P49" s="82">
        <f t="shared" si="9"/>
        <v>0</v>
      </c>
      <c r="Q49" s="82">
        <f t="shared" si="9"/>
        <v>5260037</v>
      </c>
      <c r="R49" s="82">
        <f t="shared" si="9"/>
        <v>5260037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25564301</v>
      </c>
      <c r="X49" s="82">
        <f t="shared" si="9"/>
        <v>22294006</v>
      </c>
      <c r="Y49" s="82">
        <f t="shared" si="9"/>
        <v>3270295</v>
      </c>
      <c r="Z49" s="83">
        <f t="shared" si="5"/>
        <v>14.668942853967115</v>
      </c>
      <c r="AA49" s="84">
        <f>SUM(AA41:AA48)</f>
        <v>29725340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10662335</v>
      </c>
      <c r="F51" s="70">
        <f t="shared" si="10"/>
        <v>10662335</v>
      </c>
      <c r="G51" s="70">
        <f t="shared" si="10"/>
        <v>248767</v>
      </c>
      <c r="H51" s="70">
        <f t="shared" si="10"/>
        <v>393093</v>
      </c>
      <c r="I51" s="70">
        <f t="shared" si="10"/>
        <v>407917</v>
      </c>
      <c r="J51" s="70">
        <f t="shared" si="10"/>
        <v>1049777</v>
      </c>
      <c r="K51" s="70">
        <f t="shared" si="10"/>
        <v>1633387</v>
      </c>
      <c r="L51" s="70">
        <f t="shared" si="10"/>
        <v>1824778</v>
      </c>
      <c r="M51" s="70">
        <f t="shared" si="10"/>
        <v>2638352</v>
      </c>
      <c r="N51" s="70">
        <f t="shared" si="10"/>
        <v>6096517</v>
      </c>
      <c r="O51" s="70">
        <f t="shared" si="10"/>
        <v>0</v>
      </c>
      <c r="P51" s="70">
        <f t="shared" si="10"/>
        <v>1035575</v>
      </c>
      <c r="Q51" s="70">
        <f t="shared" si="10"/>
        <v>1039128</v>
      </c>
      <c r="R51" s="70">
        <f t="shared" si="10"/>
        <v>2074703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9220997</v>
      </c>
      <c r="X51" s="70">
        <f t="shared" si="10"/>
        <v>7996751</v>
      </c>
      <c r="Y51" s="70">
        <f t="shared" si="10"/>
        <v>1224246</v>
      </c>
      <c r="Z51" s="72">
        <f>+IF(X51&lt;&gt;0,+(Y51/X51)*100,0)</f>
        <v>15.309292486411044</v>
      </c>
      <c r="AA51" s="71">
        <f>SUM(AA57:AA61)</f>
        <v>10662335</v>
      </c>
    </row>
    <row r="52" spans="1:27" ht="12.75">
      <c r="A52" s="87" t="s">
        <v>32</v>
      </c>
      <c r="B52" s="50"/>
      <c r="C52" s="9"/>
      <c r="D52" s="10"/>
      <c r="E52" s="11">
        <v>535000</v>
      </c>
      <c r="F52" s="11">
        <v>535000</v>
      </c>
      <c r="G52" s="11"/>
      <c r="H52" s="11"/>
      <c r="I52" s="11">
        <v>43244</v>
      </c>
      <c r="J52" s="11">
        <v>43244</v>
      </c>
      <c r="K52" s="11">
        <v>13755</v>
      </c>
      <c r="L52" s="11"/>
      <c r="M52" s="11"/>
      <c r="N52" s="11">
        <v>13755</v>
      </c>
      <c r="O52" s="11"/>
      <c r="P52" s="11"/>
      <c r="Q52" s="11">
        <v>14499</v>
      </c>
      <c r="R52" s="11">
        <v>14499</v>
      </c>
      <c r="S52" s="11"/>
      <c r="T52" s="11"/>
      <c r="U52" s="11"/>
      <c r="V52" s="11"/>
      <c r="W52" s="11">
        <v>71498</v>
      </c>
      <c r="X52" s="11">
        <v>401250</v>
      </c>
      <c r="Y52" s="11">
        <v>-329752</v>
      </c>
      <c r="Z52" s="2">
        <v>-82.18</v>
      </c>
      <c r="AA52" s="15">
        <v>535000</v>
      </c>
    </row>
    <row r="53" spans="1:27" ht="12.75">
      <c r="A53" s="87" t="s">
        <v>33</v>
      </c>
      <c r="B53" s="50"/>
      <c r="C53" s="9"/>
      <c r="D53" s="10"/>
      <c r="E53" s="11">
        <v>1000000</v>
      </c>
      <c r="F53" s="11">
        <v>1000000</v>
      </c>
      <c r="G53" s="11">
        <v>117915</v>
      </c>
      <c r="H53" s="11">
        <v>50006</v>
      </c>
      <c r="I53" s="11">
        <v>26</v>
      </c>
      <c r="J53" s="11">
        <v>167947</v>
      </c>
      <c r="K53" s="11">
        <v>1485882</v>
      </c>
      <c r="L53" s="11">
        <v>107476</v>
      </c>
      <c r="M53" s="11"/>
      <c r="N53" s="11">
        <v>1593358</v>
      </c>
      <c r="O53" s="11"/>
      <c r="P53" s="11">
        <v>63175</v>
      </c>
      <c r="Q53" s="11">
        <v>151553</v>
      </c>
      <c r="R53" s="11">
        <v>214728</v>
      </c>
      <c r="S53" s="11"/>
      <c r="T53" s="11"/>
      <c r="U53" s="11"/>
      <c r="V53" s="11"/>
      <c r="W53" s="11">
        <v>1976033</v>
      </c>
      <c r="X53" s="11">
        <v>750000</v>
      </c>
      <c r="Y53" s="11">
        <v>1226033</v>
      </c>
      <c r="Z53" s="2">
        <v>163.47</v>
      </c>
      <c r="AA53" s="15">
        <v>1000000</v>
      </c>
    </row>
    <row r="54" spans="1:27" ht="12.75">
      <c r="A54" s="87" t="s">
        <v>34</v>
      </c>
      <c r="B54" s="50"/>
      <c r="C54" s="9"/>
      <c r="D54" s="10"/>
      <c r="E54" s="11">
        <v>988835</v>
      </c>
      <c r="F54" s="11">
        <v>988835</v>
      </c>
      <c r="G54" s="11">
        <v>13340</v>
      </c>
      <c r="H54" s="11">
        <v>2846</v>
      </c>
      <c r="I54" s="11">
        <v>2881</v>
      </c>
      <c r="J54" s="11">
        <v>19067</v>
      </c>
      <c r="K54" s="11"/>
      <c r="L54" s="11">
        <v>1540258</v>
      </c>
      <c r="M54" s="11">
        <v>1020597</v>
      </c>
      <c r="N54" s="11">
        <v>2560855</v>
      </c>
      <c r="O54" s="11"/>
      <c r="P54" s="11">
        <v>434892</v>
      </c>
      <c r="Q54" s="11">
        <v>515</v>
      </c>
      <c r="R54" s="11">
        <v>435407</v>
      </c>
      <c r="S54" s="11"/>
      <c r="T54" s="11"/>
      <c r="U54" s="11"/>
      <c r="V54" s="11"/>
      <c r="W54" s="11">
        <v>3015329</v>
      </c>
      <c r="X54" s="11">
        <v>741626</v>
      </c>
      <c r="Y54" s="11">
        <v>2273703</v>
      </c>
      <c r="Z54" s="2">
        <v>306.58</v>
      </c>
      <c r="AA54" s="15">
        <v>988835</v>
      </c>
    </row>
    <row r="55" spans="1:27" ht="12.75">
      <c r="A55" s="87" t="s">
        <v>35</v>
      </c>
      <c r="B55" s="50"/>
      <c r="C55" s="9"/>
      <c r="D55" s="10"/>
      <c r="E55" s="11">
        <v>4500000</v>
      </c>
      <c r="F55" s="11">
        <v>4500000</v>
      </c>
      <c r="G55" s="11">
        <v>29750</v>
      </c>
      <c r="H55" s="11">
        <v>122552</v>
      </c>
      <c r="I55" s="11">
        <v>108712</v>
      </c>
      <c r="J55" s="11">
        <v>261014</v>
      </c>
      <c r="K55" s="11">
        <v>57500</v>
      </c>
      <c r="L55" s="11">
        <v>288</v>
      </c>
      <c r="M55" s="11">
        <v>1489314</v>
      </c>
      <c r="N55" s="11">
        <v>1547102</v>
      </c>
      <c r="O55" s="11"/>
      <c r="P55" s="11">
        <v>11157</v>
      </c>
      <c r="Q55" s="11">
        <v>73155</v>
      </c>
      <c r="R55" s="11">
        <v>84312</v>
      </c>
      <c r="S55" s="11"/>
      <c r="T55" s="11"/>
      <c r="U55" s="11"/>
      <c r="V55" s="11"/>
      <c r="W55" s="11">
        <v>1892428</v>
      </c>
      <c r="X55" s="11">
        <v>3375000</v>
      </c>
      <c r="Y55" s="11">
        <v>-1482572</v>
      </c>
      <c r="Z55" s="2">
        <v>-43.93</v>
      </c>
      <c r="AA55" s="15">
        <v>4500000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7023835</v>
      </c>
      <c r="F57" s="54">
        <f t="shared" si="11"/>
        <v>7023835</v>
      </c>
      <c r="G57" s="54">
        <f t="shared" si="11"/>
        <v>161005</v>
      </c>
      <c r="H57" s="54">
        <f t="shared" si="11"/>
        <v>175404</v>
      </c>
      <c r="I57" s="54">
        <f t="shared" si="11"/>
        <v>154863</v>
      </c>
      <c r="J57" s="54">
        <f t="shared" si="11"/>
        <v>491272</v>
      </c>
      <c r="K57" s="54">
        <f t="shared" si="11"/>
        <v>1557137</v>
      </c>
      <c r="L57" s="54">
        <f t="shared" si="11"/>
        <v>1648022</v>
      </c>
      <c r="M57" s="54">
        <f t="shared" si="11"/>
        <v>2509911</v>
      </c>
      <c r="N57" s="54">
        <f t="shared" si="11"/>
        <v>5715070</v>
      </c>
      <c r="O57" s="54">
        <f t="shared" si="11"/>
        <v>0</v>
      </c>
      <c r="P57" s="54">
        <f t="shared" si="11"/>
        <v>509224</v>
      </c>
      <c r="Q57" s="54">
        <f t="shared" si="11"/>
        <v>239722</v>
      </c>
      <c r="R57" s="54">
        <f t="shared" si="11"/>
        <v>748946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6955288</v>
      </c>
      <c r="X57" s="54">
        <f t="shared" si="11"/>
        <v>5267876</v>
      </c>
      <c r="Y57" s="54">
        <f t="shared" si="11"/>
        <v>1687412</v>
      </c>
      <c r="Z57" s="55">
        <f>+IF(X57&lt;&gt;0,+(Y57/X57)*100,0)</f>
        <v>32.0321131325035</v>
      </c>
      <c r="AA57" s="56">
        <f>SUM(AA52:AA56)</f>
        <v>7023835</v>
      </c>
    </row>
    <row r="58" spans="1:27" ht="12.75">
      <c r="A58" s="89" t="s">
        <v>38</v>
      </c>
      <c r="B58" s="38"/>
      <c r="C58" s="9"/>
      <c r="D58" s="10"/>
      <c r="E58" s="11">
        <v>55000</v>
      </c>
      <c r="F58" s="11">
        <v>55000</v>
      </c>
      <c r="G58" s="11"/>
      <c r="H58" s="11">
        <v>186</v>
      </c>
      <c r="I58" s="11"/>
      <c r="J58" s="11">
        <v>186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186</v>
      </c>
      <c r="X58" s="11">
        <v>41250</v>
      </c>
      <c r="Y58" s="11">
        <v>-41064</v>
      </c>
      <c r="Z58" s="2">
        <v>-99.55</v>
      </c>
      <c r="AA58" s="15">
        <v>55000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3583500</v>
      </c>
      <c r="F61" s="11">
        <v>3583500</v>
      </c>
      <c r="G61" s="11">
        <v>87762</v>
      </c>
      <c r="H61" s="11">
        <v>217503</v>
      </c>
      <c r="I61" s="11">
        <v>253054</v>
      </c>
      <c r="J61" s="11">
        <v>558319</v>
      </c>
      <c r="K61" s="11">
        <v>76250</v>
      </c>
      <c r="L61" s="11">
        <v>176756</v>
      </c>
      <c r="M61" s="11">
        <v>128441</v>
      </c>
      <c r="N61" s="11">
        <v>381447</v>
      </c>
      <c r="O61" s="11"/>
      <c r="P61" s="11">
        <v>526351</v>
      </c>
      <c r="Q61" s="11">
        <v>799406</v>
      </c>
      <c r="R61" s="11">
        <v>1325757</v>
      </c>
      <c r="S61" s="11"/>
      <c r="T61" s="11"/>
      <c r="U61" s="11"/>
      <c r="V61" s="11"/>
      <c r="W61" s="11">
        <v>2265523</v>
      </c>
      <c r="X61" s="11">
        <v>2687625</v>
      </c>
      <c r="Y61" s="11">
        <v>-422102</v>
      </c>
      <c r="Z61" s="2">
        <v>-15.71</v>
      </c>
      <c r="AA61" s="15">
        <v>3583500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10662335</v>
      </c>
      <c r="F68" s="11"/>
      <c r="G68" s="11">
        <v>248766</v>
      </c>
      <c r="H68" s="11">
        <v>393093</v>
      </c>
      <c r="I68" s="11">
        <v>1049774</v>
      </c>
      <c r="J68" s="11">
        <v>1691633</v>
      </c>
      <c r="K68" s="11">
        <v>1428226</v>
      </c>
      <c r="L68" s="11">
        <v>2170251</v>
      </c>
      <c r="M68" s="11">
        <v>2495413</v>
      </c>
      <c r="N68" s="11">
        <v>6093890</v>
      </c>
      <c r="O68" s="11"/>
      <c r="P68" s="11"/>
      <c r="Q68" s="11"/>
      <c r="R68" s="11"/>
      <c r="S68" s="11"/>
      <c r="T68" s="11"/>
      <c r="U68" s="11"/>
      <c r="V68" s="11"/>
      <c r="W68" s="11">
        <v>7785523</v>
      </c>
      <c r="X68" s="11"/>
      <c r="Y68" s="11">
        <v>7785523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10662335</v>
      </c>
      <c r="F69" s="82">
        <f t="shared" si="12"/>
        <v>0</v>
      </c>
      <c r="G69" s="82">
        <f t="shared" si="12"/>
        <v>248766</v>
      </c>
      <c r="H69" s="82">
        <f t="shared" si="12"/>
        <v>393093</v>
      </c>
      <c r="I69" s="82">
        <f t="shared" si="12"/>
        <v>1049774</v>
      </c>
      <c r="J69" s="82">
        <f t="shared" si="12"/>
        <v>1691633</v>
      </c>
      <c r="K69" s="82">
        <f t="shared" si="12"/>
        <v>1428226</v>
      </c>
      <c r="L69" s="82">
        <f t="shared" si="12"/>
        <v>2170251</v>
      </c>
      <c r="M69" s="82">
        <f t="shared" si="12"/>
        <v>2495413</v>
      </c>
      <c r="N69" s="82">
        <f t="shared" si="12"/>
        <v>6093890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7785523</v>
      </c>
      <c r="X69" s="82">
        <f t="shared" si="12"/>
        <v>0</v>
      </c>
      <c r="Y69" s="82">
        <f t="shared" si="12"/>
        <v>7785523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0</v>
      </c>
      <c r="F5" s="46">
        <f t="shared" si="0"/>
        <v>147162261</v>
      </c>
      <c r="G5" s="46">
        <f t="shared" si="0"/>
        <v>8601501</v>
      </c>
      <c r="H5" s="46">
        <f t="shared" si="0"/>
        <v>6477012</v>
      </c>
      <c r="I5" s="46">
        <f t="shared" si="0"/>
        <v>12137832</v>
      </c>
      <c r="J5" s="46">
        <f t="shared" si="0"/>
        <v>27216345</v>
      </c>
      <c r="K5" s="46">
        <f t="shared" si="0"/>
        <v>12137832</v>
      </c>
      <c r="L5" s="46">
        <f t="shared" si="0"/>
        <v>10103534</v>
      </c>
      <c r="M5" s="46">
        <f t="shared" si="0"/>
        <v>16768076</v>
      </c>
      <c r="N5" s="46">
        <f t="shared" si="0"/>
        <v>39009442</v>
      </c>
      <c r="O5" s="46">
        <f t="shared" si="0"/>
        <v>5973091</v>
      </c>
      <c r="P5" s="46">
        <f t="shared" si="0"/>
        <v>12127405</v>
      </c>
      <c r="Q5" s="46">
        <f t="shared" si="0"/>
        <v>9683884</v>
      </c>
      <c r="R5" s="46">
        <f t="shared" si="0"/>
        <v>27784380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94010167</v>
      </c>
      <c r="X5" s="46">
        <f t="shared" si="0"/>
        <v>110371697</v>
      </c>
      <c r="Y5" s="46">
        <f t="shared" si="0"/>
        <v>-16361530</v>
      </c>
      <c r="Z5" s="47">
        <f>+IF(X5&lt;&gt;0,+(Y5/X5)*100,0)</f>
        <v>-14.824026851738992</v>
      </c>
      <c r="AA5" s="48">
        <f>SUM(AA11:AA18)</f>
        <v>147162261</v>
      </c>
    </row>
    <row r="6" spans="1:27" ht="12.75">
      <c r="A6" s="49" t="s">
        <v>32</v>
      </c>
      <c r="B6" s="50"/>
      <c r="C6" s="9"/>
      <c r="D6" s="10"/>
      <c r="E6" s="11"/>
      <c r="F6" s="11">
        <v>43163806</v>
      </c>
      <c r="G6" s="11">
        <v>798545</v>
      </c>
      <c r="H6" s="11">
        <v>455787</v>
      </c>
      <c r="I6" s="11">
        <v>5920573</v>
      </c>
      <c r="J6" s="11">
        <v>7174905</v>
      </c>
      <c r="K6" s="11">
        <v>5920573</v>
      </c>
      <c r="L6" s="11">
        <v>2241295</v>
      </c>
      <c r="M6" s="11">
        <v>3557650</v>
      </c>
      <c r="N6" s="11">
        <v>11719518</v>
      </c>
      <c r="O6" s="11">
        <v>2343018</v>
      </c>
      <c r="P6" s="11">
        <v>7250542</v>
      </c>
      <c r="Q6" s="11">
        <v>5711341</v>
      </c>
      <c r="R6" s="11">
        <v>15304901</v>
      </c>
      <c r="S6" s="11"/>
      <c r="T6" s="11"/>
      <c r="U6" s="11"/>
      <c r="V6" s="11"/>
      <c r="W6" s="11">
        <v>34199324</v>
      </c>
      <c r="X6" s="11">
        <v>32372855</v>
      </c>
      <c r="Y6" s="11">
        <v>1826469</v>
      </c>
      <c r="Z6" s="2">
        <v>5.64</v>
      </c>
      <c r="AA6" s="15">
        <v>43163806</v>
      </c>
    </row>
    <row r="7" spans="1:27" ht="12.75">
      <c r="A7" s="49" t="s">
        <v>33</v>
      </c>
      <c r="B7" s="50"/>
      <c r="C7" s="9"/>
      <c r="D7" s="10"/>
      <c r="E7" s="11"/>
      <c r="F7" s="11">
        <v>6443617</v>
      </c>
      <c r="G7" s="11"/>
      <c r="H7" s="11"/>
      <c r="I7" s="11"/>
      <c r="J7" s="11"/>
      <c r="K7" s="11"/>
      <c r="L7" s="11"/>
      <c r="M7" s="11">
        <v>1078180</v>
      </c>
      <c r="N7" s="11">
        <v>1078180</v>
      </c>
      <c r="O7" s="11"/>
      <c r="P7" s="11"/>
      <c r="Q7" s="11"/>
      <c r="R7" s="11"/>
      <c r="S7" s="11"/>
      <c r="T7" s="11"/>
      <c r="U7" s="11"/>
      <c r="V7" s="11"/>
      <c r="W7" s="11">
        <v>1078180</v>
      </c>
      <c r="X7" s="11">
        <v>4832713</v>
      </c>
      <c r="Y7" s="11">
        <v>-3754533</v>
      </c>
      <c r="Z7" s="2">
        <v>-77.69</v>
      </c>
      <c r="AA7" s="15">
        <v>6443617</v>
      </c>
    </row>
    <row r="8" spans="1:27" ht="12.75">
      <c r="A8" s="49" t="s">
        <v>34</v>
      </c>
      <c r="B8" s="50"/>
      <c r="C8" s="9"/>
      <c r="D8" s="10"/>
      <c r="E8" s="11"/>
      <c r="F8" s="11">
        <v>15756831</v>
      </c>
      <c r="G8" s="11"/>
      <c r="H8" s="11">
        <v>1122608</v>
      </c>
      <c r="I8" s="11">
        <v>128863</v>
      </c>
      <c r="J8" s="11">
        <v>1251471</v>
      </c>
      <c r="K8" s="11">
        <v>128863</v>
      </c>
      <c r="L8" s="11"/>
      <c r="M8" s="11">
        <v>5000998</v>
      </c>
      <c r="N8" s="11">
        <v>5129861</v>
      </c>
      <c r="O8" s="11">
        <v>39180</v>
      </c>
      <c r="P8" s="11">
        <v>441941</v>
      </c>
      <c r="Q8" s="11">
        <v>2603298</v>
      </c>
      <c r="R8" s="11">
        <v>3084419</v>
      </c>
      <c r="S8" s="11"/>
      <c r="T8" s="11"/>
      <c r="U8" s="11"/>
      <c r="V8" s="11"/>
      <c r="W8" s="11">
        <v>9465751</v>
      </c>
      <c r="X8" s="11">
        <v>11817623</v>
      </c>
      <c r="Y8" s="11">
        <v>-2351872</v>
      </c>
      <c r="Z8" s="2">
        <v>-19.9</v>
      </c>
      <c r="AA8" s="15">
        <v>15756831</v>
      </c>
    </row>
    <row r="9" spans="1:27" ht="12.75">
      <c r="A9" s="49" t="s">
        <v>35</v>
      </c>
      <c r="B9" s="50"/>
      <c r="C9" s="9"/>
      <c r="D9" s="10"/>
      <c r="E9" s="11"/>
      <c r="F9" s="11">
        <v>48098146</v>
      </c>
      <c r="G9" s="11">
        <v>6274756</v>
      </c>
      <c r="H9" s="11">
        <v>3172863</v>
      </c>
      <c r="I9" s="11">
        <v>4662219</v>
      </c>
      <c r="J9" s="11">
        <v>14109838</v>
      </c>
      <c r="K9" s="11">
        <v>4662219</v>
      </c>
      <c r="L9" s="11">
        <v>5559865</v>
      </c>
      <c r="M9" s="11">
        <v>4570819</v>
      </c>
      <c r="N9" s="11">
        <v>14792903</v>
      </c>
      <c r="O9" s="11">
        <v>3027479</v>
      </c>
      <c r="P9" s="11">
        <v>1905395</v>
      </c>
      <c r="Q9" s="11">
        <v>1366164</v>
      </c>
      <c r="R9" s="11">
        <v>6299038</v>
      </c>
      <c r="S9" s="11"/>
      <c r="T9" s="11"/>
      <c r="U9" s="11"/>
      <c r="V9" s="11"/>
      <c r="W9" s="11">
        <v>35201779</v>
      </c>
      <c r="X9" s="11">
        <v>36073610</v>
      </c>
      <c r="Y9" s="11">
        <v>-871831</v>
      </c>
      <c r="Z9" s="2">
        <v>-2.42</v>
      </c>
      <c r="AA9" s="15">
        <v>48098146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113462400</v>
      </c>
      <c r="G11" s="54">
        <f t="shared" si="1"/>
        <v>7073301</v>
      </c>
      <c r="H11" s="54">
        <f t="shared" si="1"/>
        <v>4751258</v>
      </c>
      <c r="I11" s="54">
        <f t="shared" si="1"/>
        <v>10711655</v>
      </c>
      <c r="J11" s="54">
        <f t="shared" si="1"/>
        <v>22536214</v>
      </c>
      <c r="K11" s="54">
        <f t="shared" si="1"/>
        <v>10711655</v>
      </c>
      <c r="L11" s="54">
        <f t="shared" si="1"/>
        <v>7801160</v>
      </c>
      <c r="M11" s="54">
        <f t="shared" si="1"/>
        <v>14207647</v>
      </c>
      <c r="N11" s="54">
        <f t="shared" si="1"/>
        <v>32720462</v>
      </c>
      <c r="O11" s="54">
        <f t="shared" si="1"/>
        <v>5409677</v>
      </c>
      <c r="P11" s="54">
        <f t="shared" si="1"/>
        <v>9597878</v>
      </c>
      <c r="Q11" s="54">
        <f t="shared" si="1"/>
        <v>9680803</v>
      </c>
      <c r="R11" s="54">
        <f t="shared" si="1"/>
        <v>24688358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79945034</v>
      </c>
      <c r="X11" s="54">
        <f t="shared" si="1"/>
        <v>85096801</v>
      </c>
      <c r="Y11" s="54">
        <f t="shared" si="1"/>
        <v>-5151767</v>
      </c>
      <c r="Z11" s="55">
        <f>+IF(X11&lt;&gt;0,+(Y11/X11)*100,0)</f>
        <v>-6.054007835147646</v>
      </c>
      <c r="AA11" s="56">
        <f>SUM(AA6:AA10)</f>
        <v>113462400</v>
      </c>
    </row>
    <row r="12" spans="1:27" ht="12.75">
      <c r="A12" s="57" t="s">
        <v>38</v>
      </c>
      <c r="B12" s="38"/>
      <c r="C12" s="9"/>
      <c r="D12" s="10"/>
      <c r="E12" s="11"/>
      <c r="F12" s="11">
        <v>17609790</v>
      </c>
      <c r="G12" s="11"/>
      <c r="H12" s="11">
        <v>255714</v>
      </c>
      <c r="I12" s="11">
        <v>695780</v>
      </c>
      <c r="J12" s="11">
        <v>951494</v>
      </c>
      <c r="K12" s="11">
        <v>695780</v>
      </c>
      <c r="L12" s="11">
        <v>2038658</v>
      </c>
      <c r="M12" s="11">
        <v>762523</v>
      </c>
      <c r="N12" s="11">
        <v>3496961</v>
      </c>
      <c r="O12" s="11">
        <v>324864</v>
      </c>
      <c r="P12" s="11">
        <v>2202435</v>
      </c>
      <c r="Q12" s="11"/>
      <c r="R12" s="11">
        <v>2527299</v>
      </c>
      <c r="S12" s="11"/>
      <c r="T12" s="11"/>
      <c r="U12" s="11"/>
      <c r="V12" s="11"/>
      <c r="W12" s="11">
        <v>6975754</v>
      </c>
      <c r="X12" s="11">
        <v>13207343</v>
      </c>
      <c r="Y12" s="11">
        <v>-6231589</v>
      </c>
      <c r="Z12" s="2">
        <v>-47.18</v>
      </c>
      <c r="AA12" s="15">
        <v>17609790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>
        <v>16090071</v>
      </c>
      <c r="G15" s="11">
        <v>1528200</v>
      </c>
      <c r="H15" s="11">
        <v>1470040</v>
      </c>
      <c r="I15" s="11">
        <v>730397</v>
      </c>
      <c r="J15" s="11">
        <v>3728637</v>
      </c>
      <c r="K15" s="11">
        <v>730397</v>
      </c>
      <c r="L15" s="11">
        <v>263716</v>
      </c>
      <c r="M15" s="11">
        <v>1797906</v>
      </c>
      <c r="N15" s="11">
        <v>2792019</v>
      </c>
      <c r="O15" s="11">
        <v>238550</v>
      </c>
      <c r="P15" s="11">
        <v>327092</v>
      </c>
      <c r="Q15" s="11">
        <v>3081</v>
      </c>
      <c r="R15" s="11">
        <v>568723</v>
      </c>
      <c r="S15" s="11"/>
      <c r="T15" s="11"/>
      <c r="U15" s="11"/>
      <c r="V15" s="11"/>
      <c r="W15" s="11">
        <v>7089379</v>
      </c>
      <c r="X15" s="11">
        <v>12067553</v>
      </c>
      <c r="Y15" s="11">
        <v>-4978174</v>
      </c>
      <c r="Z15" s="2">
        <v>-41.25</v>
      </c>
      <c r="AA15" s="15">
        <v>16090071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148862070</v>
      </c>
      <c r="G20" s="63">
        <f t="shared" si="2"/>
        <v>1034716</v>
      </c>
      <c r="H20" s="63">
        <f t="shared" si="2"/>
        <v>7253697</v>
      </c>
      <c r="I20" s="63">
        <f t="shared" si="2"/>
        <v>3633176</v>
      </c>
      <c r="J20" s="63">
        <f t="shared" si="2"/>
        <v>11921589</v>
      </c>
      <c r="K20" s="63">
        <f t="shared" si="2"/>
        <v>3633176</v>
      </c>
      <c r="L20" s="63">
        <f t="shared" si="2"/>
        <v>19214702</v>
      </c>
      <c r="M20" s="63">
        <f t="shared" si="2"/>
        <v>8346860</v>
      </c>
      <c r="N20" s="63">
        <f t="shared" si="2"/>
        <v>31194738</v>
      </c>
      <c r="O20" s="63">
        <f t="shared" si="2"/>
        <v>6167395</v>
      </c>
      <c r="P20" s="63">
        <f t="shared" si="2"/>
        <v>9020920</v>
      </c>
      <c r="Q20" s="63">
        <f t="shared" si="2"/>
        <v>8779674</v>
      </c>
      <c r="R20" s="63">
        <f t="shared" si="2"/>
        <v>23967989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67084316</v>
      </c>
      <c r="X20" s="63">
        <f t="shared" si="2"/>
        <v>111646553</v>
      </c>
      <c r="Y20" s="63">
        <f t="shared" si="2"/>
        <v>-44562237</v>
      </c>
      <c r="Z20" s="64">
        <f>+IF(X20&lt;&gt;0,+(Y20/X20)*100,0)</f>
        <v>-39.913670241122446</v>
      </c>
      <c r="AA20" s="65">
        <f>SUM(AA26:AA33)</f>
        <v>148862070</v>
      </c>
    </row>
    <row r="21" spans="1:27" ht="12.75">
      <c r="A21" s="49" t="s">
        <v>32</v>
      </c>
      <c r="B21" s="50"/>
      <c r="C21" s="9"/>
      <c r="D21" s="10"/>
      <c r="E21" s="11"/>
      <c r="F21" s="11">
        <v>15000000</v>
      </c>
      <c r="G21" s="11"/>
      <c r="H21" s="11"/>
      <c r="I21" s="11"/>
      <c r="J21" s="11"/>
      <c r="K21" s="11"/>
      <c r="L21" s="11"/>
      <c r="M21" s="11">
        <v>5850671</v>
      </c>
      <c r="N21" s="11">
        <v>5850671</v>
      </c>
      <c r="O21" s="11">
        <v>654737</v>
      </c>
      <c r="P21" s="11">
        <v>5051070</v>
      </c>
      <c r="Q21" s="11"/>
      <c r="R21" s="11">
        <v>5705807</v>
      </c>
      <c r="S21" s="11"/>
      <c r="T21" s="11"/>
      <c r="U21" s="11"/>
      <c r="V21" s="11"/>
      <c r="W21" s="11">
        <v>11556478</v>
      </c>
      <c r="X21" s="11">
        <v>11250000</v>
      </c>
      <c r="Y21" s="11">
        <v>306478</v>
      </c>
      <c r="Z21" s="2">
        <v>2.72</v>
      </c>
      <c r="AA21" s="15">
        <v>15000000</v>
      </c>
    </row>
    <row r="22" spans="1:27" ht="12.75">
      <c r="A22" s="49" t="s">
        <v>33</v>
      </c>
      <c r="B22" s="50"/>
      <c r="C22" s="9"/>
      <c r="D22" s="10"/>
      <c r="E22" s="11"/>
      <c r="F22" s="11">
        <v>39619056</v>
      </c>
      <c r="G22" s="11"/>
      <c r="H22" s="11">
        <v>154478</v>
      </c>
      <c r="I22" s="11">
        <v>3369095</v>
      </c>
      <c r="J22" s="11">
        <v>3523573</v>
      </c>
      <c r="K22" s="11">
        <v>3369095</v>
      </c>
      <c r="L22" s="11">
        <v>9474548</v>
      </c>
      <c r="M22" s="11">
        <v>764708</v>
      </c>
      <c r="N22" s="11">
        <v>13608351</v>
      </c>
      <c r="O22" s="11">
        <v>3571160</v>
      </c>
      <c r="P22" s="11">
        <v>984461</v>
      </c>
      <c r="Q22" s="11">
        <v>7488096</v>
      </c>
      <c r="R22" s="11">
        <v>12043717</v>
      </c>
      <c r="S22" s="11"/>
      <c r="T22" s="11"/>
      <c r="U22" s="11"/>
      <c r="V22" s="11"/>
      <c r="W22" s="11">
        <v>29175641</v>
      </c>
      <c r="X22" s="11">
        <v>29714292</v>
      </c>
      <c r="Y22" s="11">
        <v>-538651</v>
      </c>
      <c r="Z22" s="2">
        <v>-1.81</v>
      </c>
      <c r="AA22" s="15">
        <v>39619056</v>
      </c>
    </row>
    <row r="23" spans="1:27" ht="12.75">
      <c r="A23" s="49" t="s">
        <v>34</v>
      </c>
      <c r="B23" s="50"/>
      <c r="C23" s="9"/>
      <c r="D23" s="10"/>
      <c r="E23" s="11"/>
      <c r="F23" s="11">
        <v>999000</v>
      </c>
      <c r="G23" s="11"/>
      <c r="H23" s="11"/>
      <c r="I23" s="11"/>
      <c r="J23" s="11"/>
      <c r="K23" s="11"/>
      <c r="L23" s="11">
        <v>13500</v>
      </c>
      <c r="M23" s="11">
        <v>36798</v>
      </c>
      <c r="N23" s="11">
        <v>50298</v>
      </c>
      <c r="O23" s="11">
        <v>8875</v>
      </c>
      <c r="P23" s="11"/>
      <c r="Q23" s="11"/>
      <c r="R23" s="11">
        <v>8875</v>
      </c>
      <c r="S23" s="11"/>
      <c r="T23" s="11"/>
      <c r="U23" s="11"/>
      <c r="V23" s="11"/>
      <c r="W23" s="11">
        <v>59173</v>
      </c>
      <c r="X23" s="11">
        <v>749250</v>
      </c>
      <c r="Y23" s="11">
        <v>-690077</v>
      </c>
      <c r="Z23" s="2">
        <v>-92.1</v>
      </c>
      <c r="AA23" s="15">
        <v>999000</v>
      </c>
    </row>
    <row r="24" spans="1:27" ht="12.75">
      <c r="A24" s="49" t="s">
        <v>35</v>
      </c>
      <c r="B24" s="50"/>
      <c r="C24" s="9"/>
      <c r="D24" s="10"/>
      <c r="E24" s="11"/>
      <c r="F24" s="11">
        <v>91790954</v>
      </c>
      <c r="G24" s="11">
        <v>1034716</v>
      </c>
      <c r="H24" s="11">
        <v>6918447</v>
      </c>
      <c r="I24" s="11">
        <v>118345</v>
      </c>
      <c r="J24" s="11">
        <v>8071508</v>
      </c>
      <c r="K24" s="11">
        <v>118345</v>
      </c>
      <c r="L24" s="11">
        <v>9629960</v>
      </c>
      <c r="M24" s="11">
        <v>1568785</v>
      </c>
      <c r="N24" s="11">
        <v>11317090</v>
      </c>
      <c r="O24" s="11">
        <v>1432650</v>
      </c>
      <c r="P24" s="11">
        <v>2901446</v>
      </c>
      <c r="Q24" s="11">
        <v>1206610</v>
      </c>
      <c r="R24" s="11">
        <v>5540706</v>
      </c>
      <c r="S24" s="11"/>
      <c r="T24" s="11"/>
      <c r="U24" s="11"/>
      <c r="V24" s="11"/>
      <c r="W24" s="11">
        <v>24929304</v>
      </c>
      <c r="X24" s="11">
        <v>68843216</v>
      </c>
      <c r="Y24" s="11">
        <v>-43913912</v>
      </c>
      <c r="Z24" s="2">
        <v>-63.79</v>
      </c>
      <c r="AA24" s="15">
        <v>91790954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147409010</v>
      </c>
      <c r="G26" s="54">
        <f t="shared" si="3"/>
        <v>1034716</v>
      </c>
      <c r="H26" s="54">
        <f t="shared" si="3"/>
        <v>7072925</v>
      </c>
      <c r="I26" s="54">
        <f t="shared" si="3"/>
        <v>3487440</v>
      </c>
      <c r="J26" s="54">
        <f t="shared" si="3"/>
        <v>11595081</v>
      </c>
      <c r="K26" s="54">
        <f t="shared" si="3"/>
        <v>3487440</v>
      </c>
      <c r="L26" s="54">
        <f t="shared" si="3"/>
        <v>19118008</v>
      </c>
      <c r="M26" s="54">
        <f t="shared" si="3"/>
        <v>8220962</v>
      </c>
      <c r="N26" s="54">
        <f t="shared" si="3"/>
        <v>30826410</v>
      </c>
      <c r="O26" s="54">
        <f t="shared" si="3"/>
        <v>5667422</v>
      </c>
      <c r="P26" s="54">
        <f t="shared" si="3"/>
        <v>8936977</v>
      </c>
      <c r="Q26" s="54">
        <f t="shared" si="3"/>
        <v>8694706</v>
      </c>
      <c r="R26" s="54">
        <f t="shared" si="3"/>
        <v>23299105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65720596</v>
      </c>
      <c r="X26" s="54">
        <f t="shared" si="3"/>
        <v>110556758</v>
      </c>
      <c r="Y26" s="54">
        <f t="shared" si="3"/>
        <v>-44836162</v>
      </c>
      <c r="Z26" s="55">
        <f>+IF(X26&lt;&gt;0,+(Y26/X26)*100,0)</f>
        <v>-40.55488132168275</v>
      </c>
      <c r="AA26" s="56">
        <f>SUM(AA21:AA25)</f>
        <v>147409010</v>
      </c>
    </row>
    <row r="27" spans="1:27" ht="12.75">
      <c r="A27" s="57" t="s">
        <v>38</v>
      </c>
      <c r="B27" s="67"/>
      <c r="C27" s="9"/>
      <c r="D27" s="10"/>
      <c r="E27" s="11"/>
      <c r="F27" s="11">
        <v>102405</v>
      </c>
      <c r="G27" s="11"/>
      <c r="H27" s="11">
        <v>175872</v>
      </c>
      <c r="I27" s="11"/>
      <c r="J27" s="11">
        <v>175872</v>
      </c>
      <c r="K27" s="11"/>
      <c r="L27" s="11">
        <v>29180</v>
      </c>
      <c r="M27" s="11">
        <v>104190</v>
      </c>
      <c r="N27" s="11">
        <v>133370</v>
      </c>
      <c r="O27" s="11">
        <v>7339</v>
      </c>
      <c r="P27" s="11"/>
      <c r="Q27" s="11"/>
      <c r="R27" s="11">
        <v>7339</v>
      </c>
      <c r="S27" s="11"/>
      <c r="T27" s="11"/>
      <c r="U27" s="11"/>
      <c r="V27" s="11"/>
      <c r="W27" s="11">
        <v>316581</v>
      </c>
      <c r="X27" s="11">
        <v>76804</v>
      </c>
      <c r="Y27" s="11">
        <v>239777</v>
      </c>
      <c r="Z27" s="2">
        <v>312.19</v>
      </c>
      <c r="AA27" s="15">
        <v>102405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>
        <v>1350655</v>
      </c>
      <c r="G30" s="11"/>
      <c r="H30" s="11">
        <v>4900</v>
      </c>
      <c r="I30" s="11">
        <v>145736</v>
      </c>
      <c r="J30" s="11">
        <v>150636</v>
      </c>
      <c r="K30" s="11">
        <v>145736</v>
      </c>
      <c r="L30" s="11">
        <v>67514</v>
      </c>
      <c r="M30" s="11">
        <v>21708</v>
      </c>
      <c r="N30" s="11">
        <v>234958</v>
      </c>
      <c r="O30" s="11">
        <v>492634</v>
      </c>
      <c r="P30" s="11">
        <v>83943</v>
      </c>
      <c r="Q30" s="11">
        <v>84968</v>
      </c>
      <c r="R30" s="11">
        <v>661545</v>
      </c>
      <c r="S30" s="11"/>
      <c r="T30" s="11"/>
      <c r="U30" s="11"/>
      <c r="V30" s="11"/>
      <c r="W30" s="11">
        <v>1047139</v>
      </c>
      <c r="X30" s="11">
        <v>1012991</v>
      </c>
      <c r="Y30" s="11">
        <v>34148</v>
      </c>
      <c r="Z30" s="2">
        <v>3.37</v>
      </c>
      <c r="AA30" s="15">
        <v>1350655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58163806</v>
      </c>
      <c r="G36" s="11">
        <f t="shared" si="4"/>
        <v>798545</v>
      </c>
      <c r="H36" s="11">
        <f t="shared" si="4"/>
        <v>455787</v>
      </c>
      <c r="I36" s="11">
        <f t="shared" si="4"/>
        <v>5920573</v>
      </c>
      <c r="J36" s="11">
        <f t="shared" si="4"/>
        <v>7174905</v>
      </c>
      <c r="K36" s="11">
        <f t="shared" si="4"/>
        <v>5920573</v>
      </c>
      <c r="L36" s="11">
        <f t="shared" si="4"/>
        <v>2241295</v>
      </c>
      <c r="M36" s="11">
        <f t="shared" si="4"/>
        <v>9408321</v>
      </c>
      <c r="N36" s="11">
        <f t="shared" si="4"/>
        <v>17570189</v>
      </c>
      <c r="O36" s="11">
        <f t="shared" si="4"/>
        <v>2997755</v>
      </c>
      <c r="P36" s="11">
        <f t="shared" si="4"/>
        <v>12301612</v>
      </c>
      <c r="Q36" s="11">
        <f t="shared" si="4"/>
        <v>5711341</v>
      </c>
      <c r="R36" s="11">
        <f t="shared" si="4"/>
        <v>21010708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45755802</v>
      </c>
      <c r="X36" s="11">
        <f t="shared" si="4"/>
        <v>43622855</v>
      </c>
      <c r="Y36" s="11">
        <f t="shared" si="4"/>
        <v>2132947</v>
      </c>
      <c r="Z36" s="2">
        <f aca="true" t="shared" si="5" ref="Z36:Z49">+IF(X36&lt;&gt;0,+(Y36/X36)*100,0)</f>
        <v>4.88951720376853</v>
      </c>
      <c r="AA36" s="15">
        <f>AA6+AA21</f>
        <v>58163806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46062673</v>
      </c>
      <c r="G37" s="11">
        <f t="shared" si="4"/>
        <v>0</v>
      </c>
      <c r="H37" s="11">
        <f t="shared" si="4"/>
        <v>154478</v>
      </c>
      <c r="I37" s="11">
        <f t="shared" si="4"/>
        <v>3369095</v>
      </c>
      <c r="J37" s="11">
        <f t="shared" si="4"/>
        <v>3523573</v>
      </c>
      <c r="K37" s="11">
        <f t="shared" si="4"/>
        <v>3369095</v>
      </c>
      <c r="L37" s="11">
        <f t="shared" si="4"/>
        <v>9474548</v>
      </c>
      <c r="M37" s="11">
        <f t="shared" si="4"/>
        <v>1842888</v>
      </c>
      <c r="N37" s="11">
        <f t="shared" si="4"/>
        <v>14686531</v>
      </c>
      <c r="O37" s="11">
        <f t="shared" si="4"/>
        <v>3571160</v>
      </c>
      <c r="P37" s="11">
        <f t="shared" si="4"/>
        <v>984461</v>
      </c>
      <c r="Q37" s="11">
        <f t="shared" si="4"/>
        <v>7488096</v>
      </c>
      <c r="R37" s="11">
        <f t="shared" si="4"/>
        <v>12043717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30253821</v>
      </c>
      <c r="X37" s="11">
        <f t="shared" si="4"/>
        <v>34547005</v>
      </c>
      <c r="Y37" s="11">
        <f t="shared" si="4"/>
        <v>-4293184</v>
      </c>
      <c r="Z37" s="2">
        <f t="shared" si="5"/>
        <v>-12.427080147758106</v>
      </c>
      <c r="AA37" s="15">
        <f>AA7+AA22</f>
        <v>46062673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16755831</v>
      </c>
      <c r="G38" s="11">
        <f t="shared" si="4"/>
        <v>0</v>
      </c>
      <c r="H38" s="11">
        <f t="shared" si="4"/>
        <v>1122608</v>
      </c>
      <c r="I38" s="11">
        <f t="shared" si="4"/>
        <v>128863</v>
      </c>
      <c r="J38" s="11">
        <f t="shared" si="4"/>
        <v>1251471</v>
      </c>
      <c r="K38" s="11">
        <f t="shared" si="4"/>
        <v>128863</v>
      </c>
      <c r="L38" s="11">
        <f t="shared" si="4"/>
        <v>13500</v>
      </c>
      <c r="M38" s="11">
        <f t="shared" si="4"/>
        <v>5037796</v>
      </c>
      <c r="N38" s="11">
        <f t="shared" si="4"/>
        <v>5180159</v>
      </c>
      <c r="O38" s="11">
        <f t="shared" si="4"/>
        <v>48055</v>
      </c>
      <c r="P38" s="11">
        <f t="shared" si="4"/>
        <v>441941</v>
      </c>
      <c r="Q38" s="11">
        <f t="shared" si="4"/>
        <v>2603298</v>
      </c>
      <c r="R38" s="11">
        <f t="shared" si="4"/>
        <v>3093294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9524924</v>
      </c>
      <c r="X38" s="11">
        <f t="shared" si="4"/>
        <v>12566873</v>
      </c>
      <c r="Y38" s="11">
        <f t="shared" si="4"/>
        <v>-3041949</v>
      </c>
      <c r="Z38" s="2">
        <f t="shared" si="5"/>
        <v>-24.206093273959244</v>
      </c>
      <c r="AA38" s="15">
        <f>AA8+AA23</f>
        <v>16755831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139889100</v>
      </c>
      <c r="G39" s="11">
        <f t="shared" si="4"/>
        <v>7309472</v>
      </c>
      <c r="H39" s="11">
        <f t="shared" si="4"/>
        <v>10091310</v>
      </c>
      <c r="I39" s="11">
        <f t="shared" si="4"/>
        <v>4780564</v>
      </c>
      <c r="J39" s="11">
        <f t="shared" si="4"/>
        <v>22181346</v>
      </c>
      <c r="K39" s="11">
        <f t="shared" si="4"/>
        <v>4780564</v>
      </c>
      <c r="L39" s="11">
        <f t="shared" si="4"/>
        <v>15189825</v>
      </c>
      <c r="M39" s="11">
        <f t="shared" si="4"/>
        <v>6139604</v>
      </c>
      <c r="N39" s="11">
        <f t="shared" si="4"/>
        <v>26109993</v>
      </c>
      <c r="O39" s="11">
        <f t="shared" si="4"/>
        <v>4460129</v>
      </c>
      <c r="P39" s="11">
        <f t="shared" si="4"/>
        <v>4806841</v>
      </c>
      <c r="Q39" s="11">
        <f t="shared" si="4"/>
        <v>2572774</v>
      </c>
      <c r="R39" s="11">
        <f t="shared" si="4"/>
        <v>11839744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60131083</v>
      </c>
      <c r="X39" s="11">
        <f t="shared" si="4"/>
        <v>104916826</v>
      </c>
      <c r="Y39" s="11">
        <f t="shared" si="4"/>
        <v>-44785743</v>
      </c>
      <c r="Z39" s="2">
        <f t="shared" si="5"/>
        <v>-42.68690228962893</v>
      </c>
      <c r="AA39" s="15">
        <f>AA9+AA24</f>
        <v>139889100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260871410</v>
      </c>
      <c r="G41" s="54">
        <f t="shared" si="6"/>
        <v>8108017</v>
      </c>
      <c r="H41" s="54">
        <f t="shared" si="6"/>
        <v>11824183</v>
      </c>
      <c r="I41" s="54">
        <f t="shared" si="6"/>
        <v>14199095</v>
      </c>
      <c r="J41" s="54">
        <f t="shared" si="6"/>
        <v>34131295</v>
      </c>
      <c r="K41" s="54">
        <f t="shared" si="6"/>
        <v>14199095</v>
      </c>
      <c r="L41" s="54">
        <f t="shared" si="6"/>
        <v>26919168</v>
      </c>
      <c r="M41" s="54">
        <f t="shared" si="6"/>
        <v>22428609</v>
      </c>
      <c r="N41" s="54">
        <f t="shared" si="6"/>
        <v>63546872</v>
      </c>
      <c r="O41" s="54">
        <f t="shared" si="6"/>
        <v>11077099</v>
      </c>
      <c r="P41" s="54">
        <f t="shared" si="6"/>
        <v>18534855</v>
      </c>
      <c r="Q41" s="54">
        <f t="shared" si="6"/>
        <v>18375509</v>
      </c>
      <c r="R41" s="54">
        <f t="shared" si="6"/>
        <v>47987463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145665630</v>
      </c>
      <c r="X41" s="54">
        <f t="shared" si="6"/>
        <v>195653559</v>
      </c>
      <c r="Y41" s="54">
        <f t="shared" si="6"/>
        <v>-49987929</v>
      </c>
      <c r="Z41" s="55">
        <f t="shared" si="5"/>
        <v>-25.549205061994297</v>
      </c>
      <c r="AA41" s="56">
        <f>SUM(AA36:AA40)</f>
        <v>260871410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17712195</v>
      </c>
      <c r="G42" s="70">
        <f t="shared" si="7"/>
        <v>0</v>
      </c>
      <c r="H42" s="70">
        <f t="shared" si="7"/>
        <v>431586</v>
      </c>
      <c r="I42" s="70">
        <f t="shared" si="7"/>
        <v>695780</v>
      </c>
      <c r="J42" s="70">
        <f t="shared" si="7"/>
        <v>1127366</v>
      </c>
      <c r="K42" s="70">
        <f t="shared" si="7"/>
        <v>695780</v>
      </c>
      <c r="L42" s="70">
        <f t="shared" si="7"/>
        <v>2067838</v>
      </c>
      <c r="M42" s="70">
        <f t="shared" si="7"/>
        <v>866713</v>
      </c>
      <c r="N42" s="70">
        <f t="shared" si="7"/>
        <v>3630331</v>
      </c>
      <c r="O42" s="70">
        <f t="shared" si="7"/>
        <v>332203</v>
      </c>
      <c r="P42" s="70">
        <f t="shared" si="7"/>
        <v>2202435</v>
      </c>
      <c r="Q42" s="70">
        <f t="shared" si="7"/>
        <v>0</v>
      </c>
      <c r="R42" s="70">
        <f t="shared" si="7"/>
        <v>2534638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7292335</v>
      </c>
      <c r="X42" s="70">
        <f t="shared" si="7"/>
        <v>13284147</v>
      </c>
      <c r="Y42" s="70">
        <f t="shared" si="7"/>
        <v>-5991812</v>
      </c>
      <c r="Z42" s="72">
        <f t="shared" si="5"/>
        <v>-45.10498114782982</v>
      </c>
      <c r="AA42" s="71">
        <f aca="true" t="shared" si="8" ref="AA42:AA48">AA12+AA27</f>
        <v>17712195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17440726</v>
      </c>
      <c r="G45" s="70">
        <f t="shared" si="7"/>
        <v>1528200</v>
      </c>
      <c r="H45" s="70">
        <f t="shared" si="7"/>
        <v>1474940</v>
      </c>
      <c r="I45" s="70">
        <f t="shared" si="7"/>
        <v>876133</v>
      </c>
      <c r="J45" s="70">
        <f t="shared" si="7"/>
        <v>3879273</v>
      </c>
      <c r="K45" s="70">
        <f t="shared" si="7"/>
        <v>876133</v>
      </c>
      <c r="L45" s="70">
        <f t="shared" si="7"/>
        <v>331230</v>
      </c>
      <c r="M45" s="70">
        <f t="shared" si="7"/>
        <v>1819614</v>
      </c>
      <c r="N45" s="70">
        <f t="shared" si="7"/>
        <v>3026977</v>
      </c>
      <c r="O45" s="70">
        <f t="shared" si="7"/>
        <v>731184</v>
      </c>
      <c r="P45" s="70">
        <f t="shared" si="7"/>
        <v>411035</v>
      </c>
      <c r="Q45" s="70">
        <f t="shared" si="7"/>
        <v>88049</v>
      </c>
      <c r="R45" s="70">
        <f t="shared" si="7"/>
        <v>1230268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8136518</v>
      </c>
      <c r="X45" s="70">
        <f t="shared" si="7"/>
        <v>13080544</v>
      </c>
      <c r="Y45" s="70">
        <f t="shared" si="7"/>
        <v>-4944026</v>
      </c>
      <c r="Z45" s="72">
        <f t="shared" si="5"/>
        <v>-37.79679193770534</v>
      </c>
      <c r="AA45" s="71">
        <f t="shared" si="8"/>
        <v>17440726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0</v>
      </c>
      <c r="F49" s="82">
        <f t="shared" si="9"/>
        <v>296024331</v>
      </c>
      <c r="G49" s="82">
        <f t="shared" si="9"/>
        <v>9636217</v>
      </c>
      <c r="H49" s="82">
        <f t="shared" si="9"/>
        <v>13730709</v>
      </c>
      <c r="I49" s="82">
        <f t="shared" si="9"/>
        <v>15771008</v>
      </c>
      <c r="J49" s="82">
        <f t="shared" si="9"/>
        <v>39137934</v>
      </c>
      <c r="K49" s="82">
        <f t="shared" si="9"/>
        <v>15771008</v>
      </c>
      <c r="L49" s="82">
        <f t="shared" si="9"/>
        <v>29318236</v>
      </c>
      <c r="M49" s="82">
        <f t="shared" si="9"/>
        <v>25114936</v>
      </c>
      <c r="N49" s="82">
        <f t="shared" si="9"/>
        <v>70204180</v>
      </c>
      <c r="O49" s="82">
        <f t="shared" si="9"/>
        <v>12140486</v>
      </c>
      <c r="P49" s="82">
        <f t="shared" si="9"/>
        <v>21148325</v>
      </c>
      <c r="Q49" s="82">
        <f t="shared" si="9"/>
        <v>18463558</v>
      </c>
      <c r="R49" s="82">
        <f t="shared" si="9"/>
        <v>51752369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161094483</v>
      </c>
      <c r="X49" s="82">
        <f t="shared" si="9"/>
        <v>222018250</v>
      </c>
      <c r="Y49" s="82">
        <f t="shared" si="9"/>
        <v>-60923767</v>
      </c>
      <c r="Z49" s="83">
        <f t="shared" si="5"/>
        <v>-27.440882449978776</v>
      </c>
      <c r="AA49" s="84">
        <f>SUM(AA41:AA48)</f>
        <v>296024331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>
        <v>24810736</v>
      </c>
      <c r="J65" s="11">
        <v>24810736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24810736</v>
      </c>
      <c r="X65" s="11"/>
      <c r="Y65" s="11">
        <v>24810736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135663</v>
      </c>
      <c r="H66" s="14">
        <v>1374290</v>
      </c>
      <c r="I66" s="14">
        <v>515686</v>
      </c>
      <c r="J66" s="14">
        <v>2025639</v>
      </c>
      <c r="K66" s="14">
        <v>2069411</v>
      </c>
      <c r="L66" s="14">
        <v>423214</v>
      </c>
      <c r="M66" s="14">
        <v>1830503</v>
      </c>
      <c r="N66" s="14">
        <v>4323128</v>
      </c>
      <c r="O66" s="14"/>
      <c r="P66" s="14"/>
      <c r="Q66" s="14">
        <v>840073</v>
      </c>
      <c r="R66" s="14">
        <v>840073</v>
      </c>
      <c r="S66" s="14"/>
      <c r="T66" s="14"/>
      <c r="U66" s="14"/>
      <c r="V66" s="14"/>
      <c r="W66" s="14">
        <v>7188840</v>
      </c>
      <c r="X66" s="14"/>
      <c r="Y66" s="14">
        <v>7188840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>
        <v>11549093</v>
      </c>
      <c r="J67" s="11">
        <v>11549093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11549093</v>
      </c>
      <c r="X67" s="11"/>
      <c r="Y67" s="11">
        <v>11549093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>
        <v>96665877</v>
      </c>
      <c r="J68" s="11">
        <v>96665877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96665877</v>
      </c>
      <c r="X68" s="11"/>
      <c r="Y68" s="11">
        <v>96665877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135663</v>
      </c>
      <c r="H69" s="82">
        <f t="shared" si="12"/>
        <v>1374290</v>
      </c>
      <c r="I69" s="82">
        <f t="shared" si="12"/>
        <v>133541392</v>
      </c>
      <c r="J69" s="82">
        <f t="shared" si="12"/>
        <v>135051345</v>
      </c>
      <c r="K69" s="82">
        <f t="shared" si="12"/>
        <v>2069411</v>
      </c>
      <c r="L69" s="82">
        <f t="shared" si="12"/>
        <v>423214</v>
      </c>
      <c r="M69" s="82">
        <f t="shared" si="12"/>
        <v>1830503</v>
      </c>
      <c r="N69" s="82">
        <f t="shared" si="12"/>
        <v>4323128</v>
      </c>
      <c r="O69" s="82">
        <f t="shared" si="12"/>
        <v>0</v>
      </c>
      <c r="P69" s="82">
        <f t="shared" si="12"/>
        <v>0</v>
      </c>
      <c r="Q69" s="82">
        <f t="shared" si="12"/>
        <v>840073</v>
      </c>
      <c r="R69" s="82">
        <f t="shared" si="12"/>
        <v>840073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140214546</v>
      </c>
      <c r="X69" s="82">
        <f t="shared" si="12"/>
        <v>0</v>
      </c>
      <c r="Y69" s="82">
        <f t="shared" si="12"/>
        <v>140214546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3939095</v>
      </c>
      <c r="D5" s="45">
        <f t="shared" si="0"/>
        <v>0</v>
      </c>
      <c r="E5" s="46">
        <f t="shared" si="0"/>
        <v>3925000</v>
      </c>
      <c r="F5" s="46">
        <f t="shared" si="0"/>
        <v>3925000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0</v>
      </c>
      <c r="X5" s="46">
        <f t="shared" si="0"/>
        <v>2943750</v>
      </c>
      <c r="Y5" s="46">
        <f t="shared" si="0"/>
        <v>-2943750</v>
      </c>
      <c r="Z5" s="47">
        <f>+IF(X5&lt;&gt;0,+(Y5/X5)*100,0)</f>
        <v>-100</v>
      </c>
      <c r="AA5" s="48">
        <f>SUM(AA11:AA18)</f>
        <v>3925000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3931095</v>
      </c>
      <c r="D15" s="10"/>
      <c r="E15" s="11">
        <v>1395000</v>
      </c>
      <c r="F15" s="11">
        <v>1395000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1046250</v>
      </c>
      <c r="Y15" s="11">
        <v>-1046250</v>
      </c>
      <c r="Z15" s="2">
        <v>-100</v>
      </c>
      <c r="AA15" s="15">
        <v>1395000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8000</v>
      </c>
      <c r="D18" s="17"/>
      <c r="E18" s="18">
        <v>2530000</v>
      </c>
      <c r="F18" s="18">
        <v>2530000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1897500</v>
      </c>
      <c r="Y18" s="18">
        <v>-1897500</v>
      </c>
      <c r="Z18" s="3">
        <v>-100</v>
      </c>
      <c r="AA18" s="23">
        <v>2530000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3931095</v>
      </c>
      <c r="D45" s="69">
        <f t="shared" si="7"/>
        <v>0</v>
      </c>
      <c r="E45" s="70">
        <f t="shared" si="7"/>
        <v>1395000</v>
      </c>
      <c r="F45" s="70">
        <f t="shared" si="7"/>
        <v>1395000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1046250</v>
      </c>
      <c r="Y45" s="70">
        <f t="shared" si="7"/>
        <v>-1046250</v>
      </c>
      <c r="Z45" s="72">
        <f t="shared" si="5"/>
        <v>-100</v>
      </c>
      <c r="AA45" s="71">
        <f t="shared" si="8"/>
        <v>1395000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8000</v>
      </c>
      <c r="D48" s="69">
        <f t="shared" si="7"/>
        <v>0</v>
      </c>
      <c r="E48" s="70">
        <f t="shared" si="7"/>
        <v>2530000</v>
      </c>
      <c r="F48" s="70">
        <f t="shared" si="7"/>
        <v>2530000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1897500</v>
      </c>
      <c r="Y48" s="70">
        <f t="shared" si="7"/>
        <v>-1897500</v>
      </c>
      <c r="Z48" s="72">
        <f t="shared" si="5"/>
        <v>-100</v>
      </c>
      <c r="AA48" s="71">
        <f t="shared" si="8"/>
        <v>2530000</v>
      </c>
    </row>
    <row r="49" spans="1:27" ht="12.75">
      <c r="A49" s="78" t="s">
        <v>49</v>
      </c>
      <c r="B49" s="79"/>
      <c r="C49" s="80">
        <f aca="true" t="shared" si="9" ref="C49:Y49">SUM(C41:C48)</f>
        <v>3939095</v>
      </c>
      <c r="D49" s="81">
        <f t="shared" si="9"/>
        <v>0</v>
      </c>
      <c r="E49" s="82">
        <f t="shared" si="9"/>
        <v>3925000</v>
      </c>
      <c r="F49" s="82">
        <f t="shared" si="9"/>
        <v>3925000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0</v>
      </c>
      <c r="X49" s="82">
        <f t="shared" si="9"/>
        <v>2943750</v>
      </c>
      <c r="Y49" s="82">
        <f t="shared" si="9"/>
        <v>-2943750</v>
      </c>
      <c r="Z49" s="83">
        <f t="shared" si="5"/>
        <v>-100</v>
      </c>
      <c r="AA49" s="84">
        <f>SUM(AA41:AA48)</f>
        <v>3925000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15306087</v>
      </c>
      <c r="D51" s="69">
        <f t="shared" si="10"/>
        <v>0</v>
      </c>
      <c r="E51" s="70">
        <f t="shared" si="10"/>
        <v>1107000</v>
      </c>
      <c r="F51" s="70">
        <f t="shared" si="10"/>
        <v>1107000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830250</v>
      </c>
      <c r="Y51" s="70">
        <f t="shared" si="10"/>
        <v>-830250</v>
      </c>
      <c r="Z51" s="72">
        <f>+IF(X51&lt;&gt;0,+(Y51/X51)*100,0)</f>
        <v>-100</v>
      </c>
      <c r="AA51" s="71">
        <f>SUM(AA57:AA61)</f>
        <v>1107000</v>
      </c>
    </row>
    <row r="52" spans="1:27" ht="12.75">
      <c r="A52" s="87" t="s">
        <v>32</v>
      </c>
      <c r="B52" s="50"/>
      <c r="C52" s="9">
        <v>15306087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15306087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1107000</v>
      </c>
      <c r="F61" s="11">
        <v>1107000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830250</v>
      </c>
      <c r="Y61" s="11">
        <v>-830250</v>
      </c>
      <c r="Z61" s="2">
        <v>-100</v>
      </c>
      <c r="AA61" s="15">
        <v>1107000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1107000</v>
      </c>
      <c r="F66" s="14"/>
      <c r="G66" s="14">
        <v>1400</v>
      </c>
      <c r="H66" s="14">
        <v>5481</v>
      </c>
      <c r="I66" s="14"/>
      <c r="J66" s="14">
        <v>6881</v>
      </c>
      <c r="K66" s="14">
        <v>1090</v>
      </c>
      <c r="L66" s="14">
        <v>108948</v>
      </c>
      <c r="M66" s="14">
        <v>39156</v>
      </c>
      <c r="N66" s="14">
        <v>149194</v>
      </c>
      <c r="O66" s="14">
        <v>15348</v>
      </c>
      <c r="P66" s="14">
        <v>172994</v>
      </c>
      <c r="Q66" s="14"/>
      <c r="R66" s="14">
        <v>188342</v>
      </c>
      <c r="S66" s="14"/>
      <c r="T66" s="14"/>
      <c r="U66" s="14"/>
      <c r="V66" s="14"/>
      <c r="W66" s="14">
        <v>344417</v>
      </c>
      <c r="X66" s="14"/>
      <c r="Y66" s="14">
        <v>344417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8781</v>
      </c>
      <c r="R67" s="11">
        <v>8781</v>
      </c>
      <c r="S67" s="11"/>
      <c r="T67" s="11"/>
      <c r="U67" s="11"/>
      <c r="V67" s="11"/>
      <c r="W67" s="11">
        <v>8781</v>
      </c>
      <c r="X67" s="11"/>
      <c r="Y67" s="11">
        <v>8781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1107000</v>
      </c>
      <c r="F69" s="82">
        <f t="shared" si="12"/>
        <v>0</v>
      </c>
      <c r="G69" s="82">
        <f t="shared" si="12"/>
        <v>1400</v>
      </c>
      <c r="H69" s="82">
        <f t="shared" si="12"/>
        <v>5481</v>
      </c>
      <c r="I69" s="82">
        <f t="shared" si="12"/>
        <v>0</v>
      </c>
      <c r="J69" s="82">
        <f t="shared" si="12"/>
        <v>6881</v>
      </c>
      <c r="K69" s="82">
        <f t="shared" si="12"/>
        <v>1090</v>
      </c>
      <c r="L69" s="82">
        <f t="shared" si="12"/>
        <v>108948</v>
      </c>
      <c r="M69" s="82">
        <f t="shared" si="12"/>
        <v>39156</v>
      </c>
      <c r="N69" s="82">
        <f t="shared" si="12"/>
        <v>149194</v>
      </c>
      <c r="O69" s="82">
        <f t="shared" si="12"/>
        <v>15348</v>
      </c>
      <c r="P69" s="82">
        <f t="shared" si="12"/>
        <v>172994</v>
      </c>
      <c r="Q69" s="82">
        <f t="shared" si="12"/>
        <v>8781</v>
      </c>
      <c r="R69" s="82">
        <f t="shared" si="12"/>
        <v>197123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353198</v>
      </c>
      <c r="X69" s="82">
        <f t="shared" si="12"/>
        <v>0</v>
      </c>
      <c r="Y69" s="82">
        <f t="shared" si="12"/>
        <v>353198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2556805945</v>
      </c>
      <c r="D5" s="45">
        <f t="shared" si="0"/>
        <v>0</v>
      </c>
      <c r="E5" s="46">
        <f t="shared" si="0"/>
        <v>2057412527</v>
      </c>
      <c r="F5" s="46">
        <f t="shared" si="0"/>
        <v>2235054146</v>
      </c>
      <c r="G5" s="46">
        <f t="shared" si="0"/>
        <v>142714609</v>
      </c>
      <c r="H5" s="46">
        <f t="shared" si="0"/>
        <v>109329186</v>
      </c>
      <c r="I5" s="46">
        <f t="shared" si="0"/>
        <v>137819875</v>
      </c>
      <c r="J5" s="46">
        <f t="shared" si="0"/>
        <v>389863670</v>
      </c>
      <c r="K5" s="46">
        <f t="shared" si="0"/>
        <v>116433732</v>
      </c>
      <c r="L5" s="46">
        <f t="shared" si="0"/>
        <v>231500996</v>
      </c>
      <c r="M5" s="46">
        <f t="shared" si="0"/>
        <v>272391136</v>
      </c>
      <c r="N5" s="46">
        <f t="shared" si="0"/>
        <v>620325864</v>
      </c>
      <c r="O5" s="46">
        <f t="shared" si="0"/>
        <v>103341716</v>
      </c>
      <c r="P5" s="46">
        <f t="shared" si="0"/>
        <v>126243273</v>
      </c>
      <c r="Q5" s="46">
        <f t="shared" si="0"/>
        <v>156425947</v>
      </c>
      <c r="R5" s="46">
        <f t="shared" si="0"/>
        <v>386010936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1396200470</v>
      </c>
      <c r="X5" s="46">
        <f t="shared" si="0"/>
        <v>1676290615</v>
      </c>
      <c r="Y5" s="46">
        <f t="shared" si="0"/>
        <v>-280090145</v>
      </c>
      <c r="Z5" s="47">
        <f>+IF(X5&lt;&gt;0,+(Y5/X5)*100,0)</f>
        <v>-16.70892520030007</v>
      </c>
      <c r="AA5" s="48">
        <f>SUM(AA11:AA18)</f>
        <v>2235054146</v>
      </c>
    </row>
    <row r="6" spans="1:27" ht="12.75">
      <c r="A6" s="49" t="s">
        <v>32</v>
      </c>
      <c r="B6" s="50"/>
      <c r="C6" s="9">
        <v>890979456</v>
      </c>
      <c r="D6" s="10"/>
      <c r="E6" s="11">
        <v>569204964</v>
      </c>
      <c r="F6" s="11">
        <v>563112450</v>
      </c>
      <c r="G6" s="11">
        <v>84288466</v>
      </c>
      <c r="H6" s="11">
        <v>66544728</v>
      </c>
      <c r="I6" s="11">
        <v>65439974</v>
      </c>
      <c r="J6" s="11">
        <v>216273168</v>
      </c>
      <c r="K6" s="11">
        <v>54713208</v>
      </c>
      <c r="L6" s="11">
        <v>98490204</v>
      </c>
      <c r="M6" s="11">
        <v>90016507</v>
      </c>
      <c r="N6" s="11">
        <v>243219919</v>
      </c>
      <c r="O6" s="11">
        <v>23402698</v>
      </c>
      <c r="P6" s="11">
        <v>63518391</v>
      </c>
      <c r="Q6" s="11">
        <v>63211258</v>
      </c>
      <c r="R6" s="11">
        <v>150132347</v>
      </c>
      <c r="S6" s="11"/>
      <c r="T6" s="11"/>
      <c r="U6" s="11"/>
      <c r="V6" s="11"/>
      <c r="W6" s="11">
        <v>609625434</v>
      </c>
      <c r="X6" s="11">
        <v>422334339</v>
      </c>
      <c r="Y6" s="11">
        <v>187291095</v>
      </c>
      <c r="Z6" s="2">
        <v>44.35</v>
      </c>
      <c r="AA6" s="15">
        <v>563112450</v>
      </c>
    </row>
    <row r="7" spans="1:27" ht="12.75">
      <c r="A7" s="49" t="s">
        <v>33</v>
      </c>
      <c r="B7" s="50"/>
      <c r="C7" s="9">
        <v>76878838</v>
      </c>
      <c r="D7" s="10"/>
      <c r="E7" s="11">
        <v>131946000</v>
      </c>
      <c r="F7" s="11">
        <v>168049609</v>
      </c>
      <c r="G7" s="11">
        <v>10047419</v>
      </c>
      <c r="H7" s="11">
        <v>10466865</v>
      </c>
      <c r="I7" s="11">
        <v>14369878</v>
      </c>
      <c r="J7" s="11">
        <v>34884162</v>
      </c>
      <c r="K7" s="11">
        <v>3819971</v>
      </c>
      <c r="L7" s="11">
        <v>11186032</v>
      </c>
      <c r="M7" s="11">
        <v>18987992</v>
      </c>
      <c r="N7" s="11">
        <v>33993995</v>
      </c>
      <c r="O7" s="11">
        <v>26823141</v>
      </c>
      <c r="P7" s="11">
        <v>6210237</v>
      </c>
      <c r="Q7" s="11">
        <v>13455914</v>
      </c>
      <c r="R7" s="11">
        <v>46489292</v>
      </c>
      <c r="S7" s="11"/>
      <c r="T7" s="11"/>
      <c r="U7" s="11"/>
      <c r="V7" s="11"/>
      <c r="W7" s="11">
        <v>115367449</v>
      </c>
      <c r="X7" s="11">
        <v>126037207</v>
      </c>
      <c r="Y7" s="11">
        <v>-10669758</v>
      </c>
      <c r="Z7" s="2">
        <v>-8.47</v>
      </c>
      <c r="AA7" s="15">
        <v>168049609</v>
      </c>
    </row>
    <row r="8" spans="1:27" ht="12.75">
      <c r="A8" s="49" t="s">
        <v>34</v>
      </c>
      <c r="B8" s="50"/>
      <c r="C8" s="9">
        <v>1021320592</v>
      </c>
      <c r="D8" s="10"/>
      <c r="E8" s="11">
        <v>745974647</v>
      </c>
      <c r="F8" s="11">
        <v>772457143</v>
      </c>
      <c r="G8" s="11">
        <v>20709315</v>
      </c>
      <c r="H8" s="11">
        <v>16342916</v>
      </c>
      <c r="I8" s="11">
        <v>8605581</v>
      </c>
      <c r="J8" s="11">
        <v>45657812</v>
      </c>
      <c r="K8" s="11">
        <v>29457538</v>
      </c>
      <c r="L8" s="11">
        <v>48242774</v>
      </c>
      <c r="M8" s="11">
        <v>75148370</v>
      </c>
      <c r="N8" s="11">
        <v>152848682</v>
      </c>
      <c r="O8" s="11">
        <v>18890943</v>
      </c>
      <c r="P8" s="11">
        <v>27040158</v>
      </c>
      <c r="Q8" s="11">
        <v>43511863</v>
      </c>
      <c r="R8" s="11">
        <v>89442964</v>
      </c>
      <c r="S8" s="11"/>
      <c r="T8" s="11"/>
      <c r="U8" s="11"/>
      <c r="V8" s="11"/>
      <c r="W8" s="11">
        <v>287949458</v>
      </c>
      <c r="X8" s="11">
        <v>579342859</v>
      </c>
      <c r="Y8" s="11">
        <v>-291393401</v>
      </c>
      <c r="Z8" s="2">
        <v>-50.3</v>
      </c>
      <c r="AA8" s="15">
        <v>772457143</v>
      </c>
    </row>
    <row r="9" spans="1:27" ht="12.75">
      <c r="A9" s="49" t="s">
        <v>35</v>
      </c>
      <c r="B9" s="50"/>
      <c r="C9" s="9">
        <v>121859090</v>
      </c>
      <c r="D9" s="10"/>
      <c r="E9" s="11">
        <v>297083196</v>
      </c>
      <c r="F9" s="11">
        <v>349072685</v>
      </c>
      <c r="G9" s="11">
        <v>12026522</v>
      </c>
      <c r="H9" s="11">
        <v>5358159</v>
      </c>
      <c r="I9" s="11">
        <v>20167356</v>
      </c>
      <c r="J9" s="11">
        <v>37552037</v>
      </c>
      <c r="K9" s="11">
        <v>9936361</v>
      </c>
      <c r="L9" s="11">
        <v>56217950</v>
      </c>
      <c r="M9" s="11">
        <v>20612957</v>
      </c>
      <c r="N9" s="11">
        <v>86767268</v>
      </c>
      <c r="O9" s="11">
        <v>22479619</v>
      </c>
      <c r="P9" s="11">
        <v>14459261</v>
      </c>
      <c r="Q9" s="11">
        <v>23306248</v>
      </c>
      <c r="R9" s="11">
        <v>60245128</v>
      </c>
      <c r="S9" s="11"/>
      <c r="T9" s="11"/>
      <c r="U9" s="11"/>
      <c r="V9" s="11"/>
      <c r="W9" s="11">
        <v>184564433</v>
      </c>
      <c r="X9" s="11">
        <v>261804514</v>
      </c>
      <c r="Y9" s="11">
        <v>-77240081</v>
      </c>
      <c r="Z9" s="2">
        <v>-29.5</v>
      </c>
      <c r="AA9" s="15">
        <v>349072685</v>
      </c>
    </row>
    <row r="10" spans="1:27" ht="12.75">
      <c r="A10" s="49" t="s">
        <v>36</v>
      </c>
      <c r="B10" s="50"/>
      <c r="C10" s="9">
        <v>89847251</v>
      </c>
      <c r="D10" s="10"/>
      <c r="E10" s="11">
        <v>4070000</v>
      </c>
      <c r="F10" s="11">
        <v>36962877</v>
      </c>
      <c r="G10" s="11">
        <v>866859</v>
      </c>
      <c r="H10" s="11"/>
      <c r="I10" s="11">
        <v>800193</v>
      </c>
      <c r="J10" s="11">
        <v>1667052</v>
      </c>
      <c r="K10" s="11"/>
      <c r="L10" s="11">
        <v>2178197</v>
      </c>
      <c r="M10" s="11">
        <v>4752995</v>
      </c>
      <c r="N10" s="11">
        <v>6931192</v>
      </c>
      <c r="O10" s="11"/>
      <c r="P10" s="11">
        <v>3844826</v>
      </c>
      <c r="Q10" s="11">
        <v>1254003</v>
      </c>
      <c r="R10" s="11">
        <v>5098829</v>
      </c>
      <c r="S10" s="11"/>
      <c r="T10" s="11"/>
      <c r="U10" s="11"/>
      <c r="V10" s="11"/>
      <c r="W10" s="11">
        <v>13697073</v>
      </c>
      <c r="X10" s="11">
        <v>27722158</v>
      </c>
      <c r="Y10" s="11">
        <v>-14025085</v>
      </c>
      <c r="Z10" s="2">
        <v>-50.59</v>
      </c>
      <c r="AA10" s="15">
        <v>36962877</v>
      </c>
    </row>
    <row r="11" spans="1:27" ht="12.75">
      <c r="A11" s="51" t="s">
        <v>37</v>
      </c>
      <c r="B11" s="50"/>
      <c r="C11" s="52">
        <f aca="true" t="shared" si="1" ref="C11:Y11">SUM(C6:C10)</f>
        <v>2200885227</v>
      </c>
      <c r="D11" s="53">
        <f t="shared" si="1"/>
        <v>0</v>
      </c>
      <c r="E11" s="54">
        <f t="shared" si="1"/>
        <v>1748278807</v>
      </c>
      <c r="F11" s="54">
        <f t="shared" si="1"/>
        <v>1889654764</v>
      </c>
      <c r="G11" s="54">
        <f t="shared" si="1"/>
        <v>127938581</v>
      </c>
      <c r="H11" s="54">
        <f t="shared" si="1"/>
        <v>98712668</v>
      </c>
      <c r="I11" s="54">
        <f t="shared" si="1"/>
        <v>109382982</v>
      </c>
      <c r="J11" s="54">
        <f t="shared" si="1"/>
        <v>336034231</v>
      </c>
      <c r="K11" s="54">
        <f t="shared" si="1"/>
        <v>97927078</v>
      </c>
      <c r="L11" s="54">
        <f t="shared" si="1"/>
        <v>216315157</v>
      </c>
      <c r="M11" s="54">
        <f t="shared" si="1"/>
        <v>209518821</v>
      </c>
      <c r="N11" s="54">
        <f t="shared" si="1"/>
        <v>523761056</v>
      </c>
      <c r="O11" s="54">
        <f t="shared" si="1"/>
        <v>91596401</v>
      </c>
      <c r="P11" s="54">
        <f t="shared" si="1"/>
        <v>115072873</v>
      </c>
      <c r="Q11" s="54">
        <f t="shared" si="1"/>
        <v>144739286</v>
      </c>
      <c r="R11" s="54">
        <f t="shared" si="1"/>
        <v>351408560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1211203847</v>
      </c>
      <c r="X11" s="54">
        <f t="shared" si="1"/>
        <v>1417241077</v>
      </c>
      <c r="Y11" s="54">
        <f t="shared" si="1"/>
        <v>-206037230</v>
      </c>
      <c r="Z11" s="55">
        <f>+IF(X11&lt;&gt;0,+(Y11/X11)*100,0)</f>
        <v>-14.537909840726412</v>
      </c>
      <c r="AA11" s="56">
        <f>SUM(AA6:AA10)</f>
        <v>1889654764</v>
      </c>
    </row>
    <row r="12" spans="1:27" ht="12.75">
      <c r="A12" s="57" t="s">
        <v>38</v>
      </c>
      <c r="B12" s="38"/>
      <c r="C12" s="9">
        <v>91503965</v>
      </c>
      <c r="D12" s="10"/>
      <c r="E12" s="11">
        <v>96931222</v>
      </c>
      <c r="F12" s="11">
        <v>116468012</v>
      </c>
      <c r="G12" s="11">
        <v>6376194</v>
      </c>
      <c r="H12" s="11">
        <v>4639131</v>
      </c>
      <c r="I12" s="11">
        <v>12649156</v>
      </c>
      <c r="J12" s="11">
        <v>23664481</v>
      </c>
      <c r="K12" s="11">
        <v>4698499</v>
      </c>
      <c r="L12" s="11">
        <v>5990305</v>
      </c>
      <c r="M12" s="11">
        <v>12016934</v>
      </c>
      <c r="N12" s="11">
        <v>22705738</v>
      </c>
      <c r="O12" s="11">
        <v>2500638</v>
      </c>
      <c r="P12" s="11">
        <v>6398563</v>
      </c>
      <c r="Q12" s="11">
        <v>5715358</v>
      </c>
      <c r="R12" s="11">
        <v>14614559</v>
      </c>
      <c r="S12" s="11"/>
      <c r="T12" s="11"/>
      <c r="U12" s="11"/>
      <c r="V12" s="11"/>
      <c r="W12" s="11">
        <v>60984778</v>
      </c>
      <c r="X12" s="11">
        <v>87351010</v>
      </c>
      <c r="Y12" s="11">
        <v>-26366232</v>
      </c>
      <c r="Z12" s="2">
        <v>-30.18</v>
      </c>
      <c r="AA12" s="15">
        <v>116468012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1800000</v>
      </c>
      <c r="F14" s="11">
        <v>1800000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1350000</v>
      </c>
      <c r="Y14" s="11">
        <v>-1350000</v>
      </c>
      <c r="Z14" s="2">
        <v>-100</v>
      </c>
      <c r="AA14" s="15">
        <v>1800000</v>
      </c>
    </row>
    <row r="15" spans="1:27" ht="12.75">
      <c r="A15" s="57" t="s">
        <v>41</v>
      </c>
      <c r="B15" s="38" t="s">
        <v>42</v>
      </c>
      <c r="C15" s="9">
        <v>264303026</v>
      </c>
      <c r="D15" s="10"/>
      <c r="E15" s="11">
        <v>207782498</v>
      </c>
      <c r="F15" s="11">
        <v>224511370</v>
      </c>
      <c r="G15" s="11">
        <v>8399834</v>
      </c>
      <c r="H15" s="11">
        <v>5977387</v>
      </c>
      <c r="I15" s="11">
        <v>15787737</v>
      </c>
      <c r="J15" s="11">
        <v>30164958</v>
      </c>
      <c r="K15" s="11">
        <v>13808155</v>
      </c>
      <c r="L15" s="11">
        <v>9195534</v>
      </c>
      <c r="M15" s="11">
        <v>50855381</v>
      </c>
      <c r="N15" s="11">
        <v>73859070</v>
      </c>
      <c r="O15" s="11">
        <v>9244677</v>
      </c>
      <c r="P15" s="11">
        <v>4771837</v>
      </c>
      <c r="Q15" s="11">
        <v>5971303</v>
      </c>
      <c r="R15" s="11">
        <v>19987817</v>
      </c>
      <c r="S15" s="11"/>
      <c r="T15" s="11"/>
      <c r="U15" s="11"/>
      <c r="V15" s="11"/>
      <c r="W15" s="11">
        <v>124011845</v>
      </c>
      <c r="X15" s="11">
        <v>168383528</v>
      </c>
      <c r="Y15" s="11">
        <v>-44371683</v>
      </c>
      <c r="Z15" s="2">
        <v>-26.35</v>
      </c>
      <c r="AA15" s="15">
        <v>224511370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113727</v>
      </c>
      <c r="D18" s="17"/>
      <c r="E18" s="18">
        <v>2620000</v>
      </c>
      <c r="F18" s="18">
        <v>2620000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1965000</v>
      </c>
      <c r="Y18" s="18">
        <v>-1965000</v>
      </c>
      <c r="Z18" s="3">
        <v>-100</v>
      </c>
      <c r="AA18" s="23">
        <v>2620000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643718094</v>
      </c>
      <c r="D20" s="62">
        <f t="shared" si="2"/>
        <v>0</v>
      </c>
      <c r="E20" s="63">
        <f t="shared" si="2"/>
        <v>370146923</v>
      </c>
      <c r="F20" s="63">
        <f t="shared" si="2"/>
        <v>677309899</v>
      </c>
      <c r="G20" s="63">
        <f t="shared" si="2"/>
        <v>2262542</v>
      </c>
      <c r="H20" s="63">
        <f t="shared" si="2"/>
        <v>8207573</v>
      </c>
      <c r="I20" s="63">
        <f t="shared" si="2"/>
        <v>7659067</v>
      </c>
      <c r="J20" s="63">
        <f t="shared" si="2"/>
        <v>18129182</v>
      </c>
      <c r="K20" s="63">
        <f t="shared" si="2"/>
        <v>3765268</v>
      </c>
      <c r="L20" s="63">
        <f t="shared" si="2"/>
        <v>21967736</v>
      </c>
      <c r="M20" s="63">
        <f t="shared" si="2"/>
        <v>12123987</v>
      </c>
      <c r="N20" s="63">
        <f t="shared" si="2"/>
        <v>37856991</v>
      </c>
      <c r="O20" s="63">
        <f t="shared" si="2"/>
        <v>6167395</v>
      </c>
      <c r="P20" s="63">
        <f t="shared" si="2"/>
        <v>12561316</v>
      </c>
      <c r="Q20" s="63">
        <f t="shared" si="2"/>
        <v>15969625</v>
      </c>
      <c r="R20" s="63">
        <f t="shared" si="2"/>
        <v>34698336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90684509</v>
      </c>
      <c r="X20" s="63">
        <f t="shared" si="2"/>
        <v>507982426</v>
      </c>
      <c r="Y20" s="63">
        <f t="shared" si="2"/>
        <v>-417297917</v>
      </c>
      <c r="Z20" s="64">
        <f>+IF(X20&lt;&gt;0,+(Y20/X20)*100,0)</f>
        <v>-82.14810112348256</v>
      </c>
      <c r="AA20" s="65">
        <f>SUM(AA26:AA33)</f>
        <v>677309899</v>
      </c>
    </row>
    <row r="21" spans="1:27" ht="12.75">
      <c r="A21" s="49" t="s">
        <v>32</v>
      </c>
      <c r="B21" s="50"/>
      <c r="C21" s="9">
        <v>296217888</v>
      </c>
      <c r="D21" s="10"/>
      <c r="E21" s="11">
        <v>257843590</v>
      </c>
      <c r="F21" s="11">
        <v>307143590</v>
      </c>
      <c r="G21" s="11">
        <v>931208</v>
      </c>
      <c r="H21" s="11">
        <v>578672</v>
      </c>
      <c r="I21" s="11">
        <v>3875219</v>
      </c>
      <c r="J21" s="11">
        <v>5385099</v>
      </c>
      <c r="K21" s="11"/>
      <c r="L21" s="11">
        <v>1513415</v>
      </c>
      <c r="M21" s="11">
        <v>9007898</v>
      </c>
      <c r="N21" s="11">
        <v>10521313</v>
      </c>
      <c r="O21" s="11">
        <v>654737</v>
      </c>
      <c r="P21" s="11">
        <v>5051070</v>
      </c>
      <c r="Q21" s="11">
        <v>1454514</v>
      </c>
      <c r="R21" s="11">
        <v>7160321</v>
      </c>
      <c r="S21" s="11"/>
      <c r="T21" s="11"/>
      <c r="U21" s="11"/>
      <c r="V21" s="11"/>
      <c r="W21" s="11">
        <v>23066733</v>
      </c>
      <c r="X21" s="11">
        <v>230357693</v>
      </c>
      <c r="Y21" s="11">
        <v>-207290960</v>
      </c>
      <c r="Z21" s="2">
        <v>-89.99</v>
      </c>
      <c r="AA21" s="15">
        <v>307143590</v>
      </c>
    </row>
    <row r="22" spans="1:27" ht="12.75">
      <c r="A22" s="49" t="s">
        <v>33</v>
      </c>
      <c r="B22" s="50"/>
      <c r="C22" s="9">
        <v>65560268</v>
      </c>
      <c r="D22" s="10"/>
      <c r="E22" s="11">
        <v>26086000</v>
      </c>
      <c r="F22" s="11">
        <v>120849301</v>
      </c>
      <c r="G22" s="11"/>
      <c r="H22" s="11">
        <v>154478</v>
      </c>
      <c r="I22" s="11">
        <v>3369095</v>
      </c>
      <c r="J22" s="11">
        <v>3523573</v>
      </c>
      <c r="K22" s="11">
        <v>3369095</v>
      </c>
      <c r="L22" s="11">
        <v>9474548</v>
      </c>
      <c r="M22" s="11">
        <v>764708</v>
      </c>
      <c r="N22" s="11">
        <v>13608351</v>
      </c>
      <c r="O22" s="11">
        <v>3571160</v>
      </c>
      <c r="P22" s="11">
        <v>984461</v>
      </c>
      <c r="Q22" s="11">
        <v>7502253</v>
      </c>
      <c r="R22" s="11">
        <v>12057874</v>
      </c>
      <c r="S22" s="11"/>
      <c r="T22" s="11"/>
      <c r="U22" s="11"/>
      <c r="V22" s="11"/>
      <c r="W22" s="11">
        <v>29189798</v>
      </c>
      <c r="X22" s="11">
        <v>90636976</v>
      </c>
      <c r="Y22" s="11">
        <v>-61447178</v>
      </c>
      <c r="Z22" s="2">
        <v>-67.79</v>
      </c>
      <c r="AA22" s="15">
        <v>120849301</v>
      </c>
    </row>
    <row r="23" spans="1:27" ht="12.75">
      <c r="A23" s="49" t="s">
        <v>34</v>
      </c>
      <c r="B23" s="50"/>
      <c r="C23" s="9">
        <v>110771394</v>
      </c>
      <c r="D23" s="10"/>
      <c r="E23" s="11">
        <v>62670413</v>
      </c>
      <c r="F23" s="11">
        <v>115166829</v>
      </c>
      <c r="G23" s="11"/>
      <c r="H23" s="11"/>
      <c r="I23" s="11"/>
      <c r="J23" s="11"/>
      <c r="K23" s="11"/>
      <c r="L23" s="11">
        <v>13500</v>
      </c>
      <c r="M23" s="11">
        <v>36798</v>
      </c>
      <c r="N23" s="11">
        <v>50298</v>
      </c>
      <c r="O23" s="11">
        <v>8875</v>
      </c>
      <c r="P23" s="11"/>
      <c r="Q23" s="11"/>
      <c r="R23" s="11">
        <v>8875</v>
      </c>
      <c r="S23" s="11"/>
      <c r="T23" s="11"/>
      <c r="U23" s="11"/>
      <c r="V23" s="11"/>
      <c r="W23" s="11">
        <v>59173</v>
      </c>
      <c r="X23" s="11">
        <v>86375122</v>
      </c>
      <c r="Y23" s="11">
        <v>-86315949</v>
      </c>
      <c r="Z23" s="2">
        <v>-99.93</v>
      </c>
      <c r="AA23" s="15">
        <v>115166829</v>
      </c>
    </row>
    <row r="24" spans="1:27" ht="12.75">
      <c r="A24" s="49" t="s">
        <v>35</v>
      </c>
      <c r="B24" s="50"/>
      <c r="C24" s="9">
        <v>137360695</v>
      </c>
      <c r="D24" s="10"/>
      <c r="E24" s="11">
        <v>5500000</v>
      </c>
      <c r="F24" s="11">
        <v>99570120</v>
      </c>
      <c r="G24" s="11">
        <v>1034716</v>
      </c>
      <c r="H24" s="11">
        <v>6918447</v>
      </c>
      <c r="I24" s="11">
        <v>118345</v>
      </c>
      <c r="J24" s="11">
        <v>8071508</v>
      </c>
      <c r="K24" s="11">
        <v>118345</v>
      </c>
      <c r="L24" s="11">
        <v>9629960</v>
      </c>
      <c r="M24" s="11">
        <v>1568785</v>
      </c>
      <c r="N24" s="11">
        <v>11317090</v>
      </c>
      <c r="O24" s="11">
        <v>1432650</v>
      </c>
      <c r="P24" s="11">
        <v>2901446</v>
      </c>
      <c r="Q24" s="11">
        <v>1206610</v>
      </c>
      <c r="R24" s="11">
        <v>5540706</v>
      </c>
      <c r="S24" s="11"/>
      <c r="T24" s="11"/>
      <c r="U24" s="11"/>
      <c r="V24" s="11"/>
      <c r="W24" s="11">
        <v>24929304</v>
      </c>
      <c r="X24" s="11">
        <v>74677591</v>
      </c>
      <c r="Y24" s="11">
        <v>-49748287</v>
      </c>
      <c r="Z24" s="2">
        <v>-66.62</v>
      </c>
      <c r="AA24" s="15">
        <v>99570120</v>
      </c>
    </row>
    <row r="25" spans="1:27" ht="12.75">
      <c r="A25" s="49" t="s">
        <v>36</v>
      </c>
      <c r="B25" s="50"/>
      <c r="C25" s="9">
        <v>20078037</v>
      </c>
      <c r="D25" s="10"/>
      <c r="E25" s="11"/>
      <c r="F25" s="11">
        <v>2295000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1721250</v>
      </c>
      <c r="Y25" s="11">
        <v>-1721250</v>
      </c>
      <c r="Z25" s="2">
        <v>-100</v>
      </c>
      <c r="AA25" s="15">
        <v>2295000</v>
      </c>
    </row>
    <row r="26" spans="1:27" ht="12.75">
      <c r="A26" s="51" t="s">
        <v>37</v>
      </c>
      <c r="B26" s="66"/>
      <c r="C26" s="52">
        <f aca="true" t="shared" si="3" ref="C26:Y26">SUM(C21:C25)</f>
        <v>629988282</v>
      </c>
      <c r="D26" s="53">
        <f t="shared" si="3"/>
        <v>0</v>
      </c>
      <c r="E26" s="54">
        <f t="shared" si="3"/>
        <v>352100003</v>
      </c>
      <c r="F26" s="54">
        <f t="shared" si="3"/>
        <v>645024840</v>
      </c>
      <c r="G26" s="54">
        <f t="shared" si="3"/>
        <v>1965924</v>
      </c>
      <c r="H26" s="54">
        <f t="shared" si="3"/>
        <v>7651597</v>
      </c>
      <c r="I26" s="54">
        <f t="shared" si="3"/>
        <v>7362659</v>
      </c>
      <c r="J26" s="54">
        <f t="shared" si="3"/>
        <v>16980180</v>
      </c>
      <c r="K26" s="54">
        <f t="shared" si="3"/>
        <v>3487440</v>
      </c>
      <c r="L26" s="54">
        <f t="shared" si="3"/>
        <v>20631423</v>
      </c>
      <c r="M26" s="54">
        <f t="shared" si="3"/>
        <v>11378189</v>
      </c>
      <c r="N26" s="54">
        <f t="shared" si="3"/>
        <v>35497052</v>
      </c>
      <c r="O26" s="54">
        <f t="shared" si="3"/>
        <v>5667422</v>
      </c>
      <c r="P26" s="54">
        <f t="shared" si="3"/>
        <v>8936977</v>
      </c>
      <c r="Q26" s="54">
        <f t="shared" si="3"/>
        <v>10163377</v>
      </c>
      <c r="R26" s="54">
        <f t="shared" si="3"/>
        <v>24767776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77245008</v>
      </c>
      <c r="X26" s="54">
        <f t="shared" si="3"/>
        <v>483768632</v>
      </c>
      <c r="Y26" s="54">
        <f t="shared" si="3"/>
        <v>-406523624</v>
      </c>
      <c r="Z26" s="55">
        <f>+IF(X26&lt;&gt;0,+(Y26/X26)*100,0)</f>
        <v>-84.0326546843988</v>
      </c>
      <c r="AA26" s="56">
        <f>SUM(AA21:AA25)</f>
        <v>645024840</v>
      </c>
    </row>
    <row r="27" spans="1:27" ht="12.75">
      <c r="A27" s="57" t="s">
        <v>38</v>
      </c>
      <c r="B27" s="67"/>
      <c r="C27" s="9">
        <v>13729812</v>
      </c>
      <c r="D27" s="10"/>
      <c r="E27" s="11">
        <v>9581920</v>
      </c>
      <c r="F27" s="11">
        <v>10734404</v>
      </c>
      <c r="G27" s="11"/>
      <c r="H27" s="11">
        <v>205877</v>
      </c>
      <c r="I27" s="11">
        <v>150672</v>
      </c>
      <c r="J27" s="11">
        <v>356549</v>
      </c>
      <c r="K27" s="11"/>
      <c r="L27" s="11">
        <v>1268799</v>
      </c>
      <c r="M27" s="11">
        <v>724090</v>
      </c>
      <c r="N27" s="11">
        <v>1992889</v>
      </c>
      <c r="O27" s="11">
        <v>7339</v>
      </c>
      <c r="P27" s="11">
        <v>3540396</v>
      </c>
      <c r="Q27" s="11">
        <v>5721280</v>
      </c>
      <c r="R27" s="11">
        <v>9269015</v>
      </c>
      <c r="S27" s="11"/>
      <c r="T27" s="11"/>
      <c r="U27" s="11"/>
      <c r="V27" s="11"/>
      <c r="W27" s="11">
        <v>11618453</v>
      </c>
      <c r="X27" s="11">
        <v>8050803</v>
      </c>
      <c r="Y27" s="11">
        <v>3567650</v>
      </c>
      <c r="Z27" s="2">
        <v>44.31</v>
      </c>
      <c r="AA27" s="15">
        <v>10734404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8465000</v>
      </c>
      <c r="F30" s="11">
        <v>21550655</v>
      </c>
      <c r="G30" s="11">
        <v>296618</v>
      </c>
      <c r="H30" s="11">
        <v>350099</v>
      </c>
      <c r="I30" s="11">
        <v>145736</v>
      </c>
      <c r="J30" s="11">
        <v>792453</v>
      </c>
      <c r="K30" s="11">
        <v>277828</v>
      </c>
      <c r="L30" s="11">
        <v>67514</v>
      </c>
      <c r="M30" s="11">
        <v>21708</v>
      </c>
      <c r="N30" s="11">
        <v>367050</v>
      </c>
      <c r="O30" s="11">
        <v>492634</v>
      </c>
      <c r="P30" s="11">
        <v>83943</v>
      </c>
      <c r="Q30" s="11">
        <v>84968</v>
      </c>
      <c r="R30" s="11">
        <v>661545</v>
      </c>
      <c r="S30" s="11"/>
      <c r="T30" s="11"/>
      <c r="U30" s="11"/>
      <c r="V30" s="11"/>
      <c r="W30" s="11">
        <v>1821048</v>
      </c>
      <c r="X30" s="11">
        <v>16162991</v>
      </c>
      <c r="Y30" s="11">
        <v>-14341943</v>
      </c>
      <c r="Z30" s="2">
        <v>-88.73</v>
      </c>
      <c r="AA30" s="15">
        <v>21550655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1187197344</v>
      </c>
      <c r="D36" s="10">
        <f t="shared" si="4"/>
        <v>0</v>
      </c>
      <c r="E36" s="11">
        <f t="shared" si="4"/>
        <v>827048554</v>
      </c>
      <c r="F36" s="11">
        <f t="shared" si="4"/>
        <v>870256040</v>
      </c>
      <c r="G36" s="11">
        <f t="shared" si="4"/>
        <v>85219674</v>
      </c>
      <c r="H36" s="11">
        <f t="shared" si="4"/>
        <v>67123400</v>
      </c>
      <c r="I36" s="11">
        <f t="shared" si="4"/>
        <v>69315193</v>
      </c>
      <c r="J36" s="11">
        <f t="shared" si="4"/>
        <v>221658267</v>
      </c>
      <c r="K36" s="11">
        <f t="shared" si="4"/>
        <v>54713208</v>
      </c>
      <c r="L36" s="11">
        <f t="shared" si="4"/>
        <v>100003619</v>
      </c>
      <c r="M36" s="11">
        <f t="shared" si="4"/>
        <v>99024405</v>
      </c>
      <c r="N36" s="11">
        <f t="shared" si="4"/>
        <v>253741232</v>
      </c>
      <c r="O36" s="11">
        <f t="shared" si="4"/>
        <v>24057435</v>
      </c>
      <c r="P36" s="11">
        <f t="shared" si="4"/>
        <v>68569461</v>
      </c>
      <c r="Q36" s="11">
        <f t="shared" si="4"/>
        <v>64665772</v>
      </c>
      <c r="R36" s="11">
        <f t="shared" si="4"/>
        <v>157292668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632692167</v>
      </c>
      <c r="X36" s="11">
        <f t="shared" si="4"/>
        <v>652692032</v>
      </c>
      <c r="Y36" s="11">
        <f t="shared" si="4"/>
        <v>-19999865</v>
      </c>
      <c r="Z36" s="2">
        <f aca="true" t="shared" si="5" ref="Z36:Z49">+IF(X36&lt;&gt;0,+(Y36/X36)*100,0)</f>
        <v>-3.0642116066157215</v>
      </c>
      <c r="AA36" s="15">
        <f>AA6+AA21</f>
        <v>870256040</v>
      </c>
    </row>
    <row r="37" spans="1:27" ht="12.75">
      <c r="A37" s="49" t="s">
        <v>33</v>
      </c>
      <c r="B37" s="50"/>
      <c r="C37" s="9">
        <f t="shared" si="4"/>
        <v>142439106</v>
      </c>
      <c r="D37" s="10">
        <f t="shared" si="4"/>
        <v>0</v>
      </c>
      <c r="E37" s="11">
        <f t="shared" si="4"/>
        <v>158032000</v>
      </c>
      <c r="F37" s="11">
        <f t="shared" si="4"/>
        <v>288898910</v>
      </c>
      <c r="G37" s="11">
        <f t="shared" si="4"/>
        <v>10047419</v>
      </c>
      <c r="H37" s="11">
        <f t="shared" si="4"/>
        <v>10621343</v>
      </c>
      <c r="I37" s="11">
        <f t="shared" si="4"/>
        <v>17738973</v>
      </c>
      <c r="J37" s="11">
        <f t="shared" si="4"/>
        <v>38407735</v>
      </c>
      <c r="K37" s="11">
        <f t="shared" si="4"/>
        <v>7189066</v>
      </c>
      <c r="L37" s="11">
        <f t="shared" si="4"/>
        <v>20660580</v>
      </c>
      <c r="M37" s="11">
        <f t="shared" si="4"/>
        <v>19752700</v>
      </c>
      <c r="N37" s="11">
        <f t="shared" si="4"/>
        <v>47602346</v>
      </c>
      <c r="O37" s="11">
        <f t="shared" si="4"/>
        <v>30394301</v>
      </c>
      <c r="P37" s="11">
        <f t="shared" si="4"/>
        <v>7194698</v>
      </c>
      <c r="Q37" s="11">
        <f t="shared" si="4"/>
        <v>20958167</v>
      </c>
      <c r="R37" s="11">
        <f t="shared" si="4"/>
        <v>58547166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144557247</v>
      </c>
      <c r="X37" s="11">
        <f t="shared" si="4"/>
        <v>216674183</v>
      </c>
      <c r="Y37" s="11">
        <f t="shared" si="4"/>
        <v>-72116936</v>
      </c>
      <c r="Z37" s="2">
        <f t="shared" si="5"/>
        <v>-33.283585059139234</v>
      </c>
      <c r="AA37" s="15">
        <f>AA7+AA22</f>
        <v>288898910</v>
      </c>
    </row>
    <row r="38" spans="1:27" ht="12.75">
      <c r="A38" s="49" t="s">
        <v>34</v>
      </c>
      <c r="B38" s="50"/>
      <c r="C38" s="9">
        <f t="shared" si="4"/>
        <v>1132091986</v>
      </c>
      <c r="D38" s="10">
        <f t="shared" si="4"/>
        <v>0</v>
      </c>
      <c r="E38" s="11">
        <f t="shared" si="4"/>
        <v>808645060</v>
      </c>
      <c r="F38" s="11">
        <f t="shared" si="4"/>
        <v>887623972</v>
      </c>
      <c r="G38" s="11">
        <f t="shared" si="4"/>
        <v>20709315</v>
      </c>
      <c r="H38" s="11">
        <f t="shared" si="4"/>
        <v>16342916</v>
      </c>
      <c r="I38" s="11">
        <f t="shared" si="4"/>
        <v>8605581</v>
      </c>
      <c r="J38" s="11">
        <f t="shared" si="4"/>
        <v>45657812</v>
      </c>
      <c r="K38" s="11">
        <f t="shared" si="4"/>
        <v>29457538</v>
      </c>
      <c r="L38" s="11">
        <f t="shared" si="4"/>
        <v>48256274</v>
      </c>
      <c r="M38" s="11">
        <f t="shared" si="4"/>
        <v>75185168</v>
      </c>
      <c r="N38" s="11">
        <f t="shared" si="4"/>
        <v>152898980</v>
      </c>
      <c r="O38" s="11">
        <f t="shared" si="4"/>
        <v>18899818</v>
      </c>
      <c r="P38" s="11">
        <f t="shared" si="4"/>
        <v>27040158</v>
      </c>
      <c r="Q38" s="11">
        <f t="shared" si="4"/>
        <v>43511863</v>
      </c>
      <c r="R38" s="11">
        <f t="shared" si="4"/>
        <v>89451839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288008631</v>
      </c>
      <c r="X38" s="11">
        <f t="shared" si="4"/>
        <v>665717981</v>
      </c>
      <c r="Y38" s="11">
        <f t="shared" si="4"/>
        <v>-377709350</v>
      </c>
      <c r="Z38" s="2">
        <f t="shared" si="5"/>
        <v>-56.73714106874935</v>
      </c>
      <c r="AA38" s="15">
        <f>AA8+AA23</f>
        <v>887623972</v>
      </c>
    </row>
    <row r="39" spans="1:27" ht="12.75">
      <c r="A39" s="49" t="s">
        <v>35</v>
      </c>
      <c r="B39" s="50"/>
      <c r="C39" s="9">
        <f t="shared" si="4"/>
        <v>259219785</v>
      </c>
      <c r="D39" s="10">
        <f t="shared" si="4"/>
        <v>0</v>
      </c>
      <c r="E39" s="11">
        <f t="shared" si="4"/>
        <v>302583196</v>
      </c>
      <c r="F39" s="11">
        <f t="shared" si="4"/>
        <v>448642805</v>
      </c>
      <c r="G39" s="11">
        <f t="shared" si="4"/>
        <v>13061238</v>
      </c>
      <c r="H39" s="11">
        <f t="shared" si="4"/>
        <v>12276606</v>
      </c>
      <c r="I39" s="11">
        <f t="shared" si="4"/>
        <v>20285701</v>
      </c>
      <c r="J39" s="11">
        <f t="shared" si="4"/>
        <v>45623545</v>
      </c>
      <c r="K39" s="11">
        <f t="shared" si="4"/>
        <v>10054706</v>
      </c>
      <c r="L39" s="11">
        <f t="shared" si="4"/>
        <v>65847910</v>
      </c>
      <c r="M39" s="11">
        <f t="shared" si="4"/>
        <v>22181742</v>
      </c>
      <c r="N39" s="11">
        <f t="shared" si="4"/>
        <v>98084358</v>
      </c>
      <c r="O39" s="11">
        <f t="shared" si="4"/>
        <v>23912269</v>
      </c>
      <c r="P39" s="11">
        <f t="shared" si="4"/>
        <v>17360707</v>
      </c>
      <c r="Q39" s="11">
        <f t="shared" si="4"/>
        <v>24512858</v>
      </c>
      <c r="R39" s="11">
        <f t="shared" si="4"/>
        <v>65785834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209493737</v>
      </c>
      <c r="X39" s="11">
        <f t="shared" si="4"/>
        <v>336482105</v>
      </c>
      <c r="Y39" s="11">
        <f t="shared" si="4"/>
        <v>-126988368</v>
      </c>
      <c r="Z39" s="2">
        <f t="shared" si="5"/>
        <v>-37.740006411336495</v>
      </c>
      <c r="AA39" s="15">
        <f>AA9+AA24</f>
        <v>448642805</v>
      </c>
    </row>
    <row r="40" spans="1:27" ht="12.75">
      <c r="A40" s="49" t="s">
        <v>36</v>
      </c>
      <c r="B40" s="50"/>
      <c r="C40" s="9">
        <f t="shared" si="4"/>
        <v>109925288</v>
      </c>
      <c r="D40" s="10">
        <f t="shared" si="4"/>
        <v>0</v>
      </c>
      <c r="E40" s="11">
        <f t="shared" si="4"/>
        <v>4070000</v>
      </c>
      <c r="F40" s="11">
        <f t="shared" si="4"/>
        <v>39257877</v>
      </c>
      <c r="G40" s="11">
        <f t="shared" si="4"/>
        <v>866859</v>
      </c>
      <c r="H40" s="11">
        <f t="shared" si="4"/>
        <v>0</v>
      </c>
      <c r="I40" s="11">
        <f t="shared" si="4"/>
        <v>800193</v>
      </c>
      <c r="J40" s="11">
        <f t="shared" si="4"/>
        <v>1667052</v>
      </c>
      <c r="K40" s="11">
        <f t="shared" si="4"/>
        <v>0</v>
      </c>
      <c r="L40" s="11">
        <f t="shared" si="4"/>
        <v>2178197</v>
      </c>
      <c r="M40" s="11">
        <f t="shared" si="4"/>
        <v>4752995</v>
      </c>
      <c r="N40" s="11">
        <f t="shared" si="4"/>
        <v>6931192</v>
      </c>
      <c r="O40" s="11">
        <f t="shared" si="4"/>
        <v>0</v>
      </c>
      <c r="P40" s="11">
        <f t="shared" si="4"/>
        <v>3844826</v>
      </c>
      <c r="Q40" s="11">
        <f t="shared" si="4"/>
        <v>1254003</v>
      </c>
      <c r="R40" s="11">
        <f t="shared" si="4"/>
        <v>5098829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13697073</v>
      </c>
      <c r="X40" s="11">
        <f t="shared" si="4"/>
        <v>29443408</v>
      </c>
      <c r="Y40" s="11">
        <f t="shared" si="4"/>
        <v>-15746335</v>
      </c>
      <c r="Z40" s="2">
        <f t="shared" si="5"/>
        <v>-53.48000136397254</v>
      </c>
      <c r="AA40" s="15">
        <f>AA10+AA25</f>
        <v>39257877</v>
      </c>
    </row>
    <row r="41" spans="1:27" ht="12.75">
      <c r="A41" s="51" t="s">
        <v>37</v>
      </c>
      <c r="B41" s="50"/>
      <c r="C41" s="52">
        <f aca="true" t="shared" si="6" ref="C41:Y41">SUM(C36:C40)</f>
        <v>2830873509</v>
      </c>
      <c r="D41" s="53">
        <f t="shared" si="6"/>
        <v>0</v>
      </c>
      <c r="E41" s="54">
        <f t="shared" si="6"/>
        <v>2100378810</v>
      </c>
      <c r="F41" s="54">
        <f t="shared" si="6"/>
        <v>2534679604</v>
      </c>
      <c r="G41" s="54">
        <f t="shared" si="6"/>
        <v>129904505</v>
      </c>
      <c r="H41" s="54">
        <f t="shared" si="6"/>
        <v>106364265</v>
      </c>
      <c r="I41" s="54">
        <f t="shared" si="6"/>
        <v>116745641</v>
      </c>
      <c r="J41" s="54">
        <f t="shared" si="6"/>
        <v>353014411</v>
      </c>
      <c r="K41" s="54">
        <f t="shared" si="6"/>
        <v>101414518</v>
      </c>
      <c r="L41" s="54">
        <f t="shared" si="6"/>
        <v>236946580</v>
      </c>
      <c r="M41" s="54">
        <f t="shared" si="6"/>
        <v>220897010</v>
      </c>
      <c r="N41" s="54">
        <f t="shared" si="6"/>
        <v>559258108</v>
      </c>
      <c r="O41" s="54">
        <f t="shared" si="6"/>
        <v>97263823</v>
      </c>
      <c r="P41" s="54">
        <f t="shared" si="6"/>
        <v>124009850</v>
      </c>
      <c r="Q41" s="54">
        <f t="shared" si="6"/>
        <v>154902663</v>
      </c>
      <c r="R41" s="54">
        <f t="shared" si="6"/>
        <v>376176336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1288448855</v>
      </c>
      <c r="X41" s="54">
        <f t="shared" si="6"/>
        <v>1901009709</v>
      </c>
      <c r="Y41" s="54">
        <f t="shared" si="6"/>
        <v>-612560854</v>
      </c>
      <c r="Z41" s="55">
        <f t="shared" si="5"/>
        <v>-32.222920856213264</v>
      </c>
      <c r="AA41" s="56">
        <f>SUM(AA36:AA40)</f>
        <v>2534679604</v>
      </c>
    </row>
    <row r="42" spans="1:27" ht="12.75">
      <c r="A42" s="57" t="s">
        <v>38</v>
      </c>
      <c r="B42" s="38"/>
      <c r="C42" s="68">
        <f aca="true" t="shared" si="7" ref="C42:Y48">C12+C27</f>
        <v>105233777</v>
      </c>
      <c r="D42" s="69">
        <f t="shared" si="7"/>
        <v>0</v>
      </c>
      <c r="E42" s="70">
        <f t="shared" si="7"/>
        <v>106513142</v>
      </c>
      <c r="F42" s="70">
        <f t="shared" si="7"/>
        <v>127202416</v>
      </c>
      <c r="G42" s="70">
        <f t="shared" si="7"/>
        <v>6376194</v>
      </c>
      <c r="H42" s="70">
        <f t="shared" si="7"/>
        <v>4845008</v>
      </c>
      <c r="I42" s="70">
        <f t="shared" si="7"/>
        <v>12799828</v>
      </c>
      <c r="J42" s="70">
        <f t="shared" si="7"/>
        <v>24021030</v>
      </c>
      <c r="K42" s="70">
        <f t="shared" si="7"/>
        <v>4698499</v>
      </c>
      <c r="L42" s="70">
        <f t="shared" si="7"/>
        <v>7259104</v>
      </c>
      <c r="M42" s="70">
        <f t="shared" si="7"/>
        <v>12741024</v>
      </c>
      <c r="N42" s="70">
        <f t="shared" si="7"/>
        <v>24698627</v>
      </c>
      <c r="O42" s="70">
        <f t="shared" si="7"/>
        <v>2507977</v>
      </c>
      <c r="P42" s="70">
        <f t="shared" si="7"/>
        <v>9938959</v>
      </c>
      <c r="Q42" s="70">
        <f t="shared" si="7"/>
        <v>11436638</v>
      </c>
      <c r="R42" s="70">
        <f t="shared" si="7"/>
        <v>23883574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72603231</v>
      </c>
      <c r="X42" s="70">
        <f t="shared" si="7"/>
        <v>95401813</v>
      </c>
      <c r="Y42" s="70">
        <f t="shared" si="7"/>
        <v>-22798582</v>
      </c>
      <c r="Z42" s="72">
        <f t="shared" si="5"/>
        <v>-23.89743054463755</v>
      </c>
      <c r="AA42" s="71">
        <f aca="true" t="shared" si="8" ref="AA42:AA48">AA12+AA27</f>
        <v>127202416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1800000</v>
      </c>
      <c r="F44" s="70">
        <f t="shared" si="7"/>
        <v>1800000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1350000</v>
      </c>
      <c r="Y44" s="70">
        <f t="shared" si="7"/>
        <v>-1350000</v>
      </c>
      <c r="Z44" s="72">
        <f t="shared" si="5"/>
        <v>-100</v>
      </c>
      <c r="AA44" s="71">
        <f t="shared" si="8"/>
        <v>1800000</v>
      </c>
    </row>
    <row r="45" spans="1:27" ht="12.75">
      <c r="A45" s="57" t="s">
        <v>41</v>
      </c>
      <c r="B45" s="38" t="s">
        <v>42</v>
      </c>
      <c r="C45" s="68">
        <f t="shared" si="7"/>
        <v>264303026</v>
      </c>
      <c r="D45" s="69">
        <f t="shared" si="7"/>
        <v>0</v>
      </c>
      <c r="E45" s="70">
        <f t="shared" si="7"/>
        <v>216247498</v>
      </c>
      <c r="F45" s="70">
        <f t="shared" si="7"/>
        <v>246062025</v>
      </c>
      <c r="G45" s="70">
        <f t="shared" si="7"/>
        <v>8696452</v>
      </c>
      <c r="H45" s="70">
        <f t="shared" si="7"/>
        <v>6327486</v>
      </c>
      <c r="I45" s="70">
        <f t="shared" si="7"/>
        <v>15933473</v>
      </c>
      <c r="J45" s="70">
        <f t="shared" si="7"/>
        <v>30957411</v>
      </c>
      <c r="K45" s="70">
        <f t="shared" si="7"/>
        <v>14085983</v>
      </c>
      <c r="L45" s="70">
        <f t="shared" si="7"/>
        <v>9263048</v>
      </c>
      <c r="M45" s="70">
        <f t="shared" si="7"/>
        <v>50877089</v>
      </c>
      <c r="N45" s="70">
        <f t="shared" si="7"/>
        <v>74226120</v>
      </c>
      <c r="O45" s="70">
        <f t="shared" si="7"/>
        <v>9737311</v>
      </c>
      <c r="P45" s="70">
        <f t="shared" si="7"/>
        <v>4855780</v>
      </c>
      <c r="Q45" s="70">
        <f t="shared" si="7"/>
        <v>6056271</v>
      </c>
      <c r="R45" s="70">
        <f t="shared" si="7"/>
        <v>20649362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125832893</v>
      </c>
      <c r="X45" s="70">
        <f t="shared" si="7"/>
        <v>184546519</v>
      </c>
      <c r="Y45" s="70">
        <f t="shared" si="7"/>
        <v>-58713626</v>
      </c>
      <c r="Z45" s="72">
        <f t="shared" si="5"/>
        <v>-31.815081811432055</v>
      </c>
      <c r="AA45" s="71">
        <f t="shared" si="8"/>
        <v>246062025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113727</v>
      </c>
      <c r="D48" s="69">
        <f t="shared" si="7"/>
        <v>0</v>
      </c>
      <c r="E48" s="70">
        <f t="shared" si="7"/>
        <v>2620000</v>
      </c>
      <c r="F48" s="70">
        <f t="shared" si="7"/>
        <v>2620000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1965000</v>
      </c>
      <c r="Y48" s="70">
        <f t="shared" si="7"/>
        <v>-1965000</v>
      </c>
      <c r="Z48" s="72">
        <f t="shared" si="5"/>
        <v>-100</v>
      </c>
      <c r="AA48" s="71">
        <f t="shared" si="8"/>
        <v>2620000</v>
      </c>
    </row>
    <row r="49" spans="1:27" ht="12.75">
      <c r="A49" s="78" t="s">
        <v>49</v>
      </c>
      <c r="B49" s="79"/>
      <c r="C49" s="80">
        <f aca="true" t="shared" si="9" ref="C49:Y49">SUM(C41:C48)</f>
        <v>3200524039</v>
      </c>
      <c r="D49" s="81">
        <f t="shared" si="9"/>
        <v>0</v>
      </c>
      <c r="E49" s="82">
        <f t="shared" si="9"/>
        <v>2427559450</v>
      </c>
      <c r="F49" s="82">
        <f t="shared" si="9"/>
        <v>2912364045</v>
      </c>
      <c r="G49" s="82">
        <f t="shared" si="9"/>
        <v>144977151</v>
      </c>
      <c r="H49" s="82">
        <f t="shared" si="9"/>
        <v>117536759</v>
      </c>
      <c r="I49" s="82">
        <f t="shared" si="9"/>
        <v>145478942</v>
      </c>
      <c r="J49" s="82">
        <f t="shared" si="9"/>
        <v>407992852</v>
      </c>
      <c r="K49" s="82">
        <f t="shared" si="9"/>
        <v>120199000</v>
      </c>
      <c r="L49" s="82">
        <f t="shared" si="9"/>
        <v>253468732</v>
      </c>
      <c r="M49" s="82">
        <f t="shared" si="9"/>
        <v>284515123</v>
      </c>
      <c r="N49" s="82">
        <f t="shared" si="9"/>
        <v>658182855</v>
      </c>
      <c r="O49" s="82">
        <f t="shared" si="9"/>
        <v>109509111</v>
      </c>
      <c r="P49" s="82">
        <f t="shared" si="9"/>
        <v>138804589</v>
      </c>
      <c r="Q49" s="82">
        <f t="shared" si="9"/>
        <v>172395572</v>
      </c>
      <c r="R49" s="82">
        <f t="shared" si="9"/>
        <v>420709272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1486884979</v>
      </c>
      <c r="X49" s="82">
        <f t="shared" si="9"/>
        <v>2184273041</v>
      </c>
      <c r="Y49" s="82">
        <f t="shared" si="9"/>
        <v>-697388062</v>
      </c>
      <c r="Z49" s="83">
        <f t="shared" si="5"/>
        <v>-31.927696259105183</v>
      </c>
      <c r="AA49" s="84">
        <f>SUM(AA41:AA48)</f>
        <v>2912364045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125794170</v>
      </c>
      <c r="D51" s="69">
        <f t="shared" si="10"/>
        <v>0</v>
      </c>
      <c r="E51" s="70">
        <f t="shared" si="10"/>
        <v>574411482</v>
      </c>
      <c r="F51" s="70">
        <f t="shared" si="10"/>
        <v>503530202</v>
      </c>
      <c r="G51" s="70">
        <f t="shared" si="10"/>
        <v>4687621</v>
      </c>
      <c r="H51" s="70">
        <f t="shared" si="10"/>
        <v>8680943</v>
      </c>
      <c r="I51" s="70">
        <f t="shared" si="10"/>
        <v>8251028</v>
      </c>
      <c r="J51" s="70">
        <f t="shared" si="10"/>
        <v>21619592</v>
      </c>
      <c r="K51" s="70">
        <f t="shared" si="10"/>
        <v>8320486</v>
      </c>
      <c r="L51" s="70">
        <f t="shared" si="10"/>
        <v>9926984</v>
      </c>
      <c r="M51" s="70">
        <f t="shared" si="10"/>
        <v>13728784</v>
      </c>
      <c r="N51" s="70">
        <f t="shared" si="10"/>
        <v>31976254</v>
      </c>
      <c r="O51" s="70">
        <f t="shared" si="10"/>
        <v>5059207</v>
      </c>
      <c r="P51" s="70">
        <f t="shared" si="10"/>
        <v>6582908</v>
      </c>
      <c r="Q51" s="70">
        <f t="shared" si="10"/>
        <v>13475758</v>
      </c>
      <c r="R51" s="70">
        <f t="shared" si="10"/>
        <v>25117873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78713719</v>
      </c>
      <c r="X51" s="70">
        <f t="shared" si="10"/>
        <v>377647658</v>
      </c>
      <c r="Y51" s="70">
        <f t="shared" si="10"/>
        <v>-298933939</v>
      </c>
      <c r="Z51" s="72">
        <f>+IF(X51&lt;&gt;0,+(Y51/X51)*100,0)</f>
        <v>-79.1568364499165</v>
      </c>
      <c r="AA51" s="71">
        <f>SUM(AA57:AA61)</f>
        <v>503530202</v>
      </c>
    </row>
    <row r="52" spans="1:27" ht="12.75">
      <c r="A52" s="87" t="s">
        <v>32</v>
      </c>
      <c r="B52" s="50"/>
      <c r="C52" s="9">
        <v>28185538</v>
      </c>
      <c r="D52" s="10"/>
      <c r="E52" s="11">
        <v>98415279</v>
      </c>
      <c r="F52" s="11">
        <v>95847366</v>
      </c>
      <c r="G52" s="11">
        <v>229502</v>
      </c>
      <c r="H52" s="11">
        <v>4697107</v>
      </c>
      <c r="I52" s="11">
        <v>304889</v>
      </c>
      <c r="J52" s="11">
        <v>5231498</v>
      </c>
      <c r="K52" s="11">
        <v>1930646</v>
      </c>
      <c r="L52" s="11">
        <v>702473</v>
      </c>
      <c r="M52" s="11">
        <v>1783827</v>
      </c>
      <c r="N52" s="11">
        <v>4416946</v>
      </c>
      <c r="O52" s="11">
        <v>126898</v>
      </c>
      <c r="P52" s="11">
        <v>324007</v>
      </c>
      <c r="Q52" s="11">
        <v>1893441</v>
      </c>
      <c r="R52" s="11">
        <v>2344346</v>
      </c>
      <c r="S52" s="11"/>
      <c r="T52" s="11"/>
      <c r="U52" s="11"/>
      <c r="V52" s="11"/>
      <c r="W52" s="11">
        <v>11992790</v>
      </c>
      <c r="X52" s="11">
        <v>71885525</v>
      </c>
      <c r="Y52" s="11">
        <v>-59892735</v>
      </c>
      <c r="Z52" s="2">
        <v>-83.32</v>
      </c>
      <c r="AA52" s="15">
        <v>95847366</v>
      </c>
    </row>
    <row r="53" spans="1:27" ht="12.75">
      <c r="A53" s="87" t="s">
        <v>33</v>
      </c>
      <c r="B53" s="50"/>
      <c r="C53" s="9">
        <v>16722003</v>
      </c>
      <c r="D53" s="10"/>
      <c r="E53" s="11">
        <v>83387010</v>
      </c>
      <c r="F53" s="11">
        <v>55823792</v>
      </c>
      <c r="G53" s="11">
        <v>1482750</v>
      </c>
      <c r="H53" s="11">
        <v>783968</v>
      </c>
      <c r="I53" s="11">
        <v>2360359</v>
      </c>
      <c r="J53" s="11">
        <v>4627077</v>
      </c>
      <c r="K53" s="11">
        <v>1871726</v>
      </c>
      <c r="L53" s="11">
        <v>1012725</v>
      </c>
      <c r="M53" s="11">
        <v>1291620</v>
      </c>
      <c r="N53" s="11">
        <v>4176071</v>
      </c>
      <c r="O53" s="11">
        <v>49694</v>
      </c>
      <c r="P53" s="11">
        <v>719489</v>
      </c>
      <c r="Q53" s="11">
        <v>1116465</v>
      </c>
      <c r="R53" s="11">
        <v>1885648</v>
      </c>
      <c r="S53" s="11"/>
      <c r="T53" s="11"/>
      <c r="U53" s="11"/>
      <c r="V53" s="11"/>
      <c r="W53" s="11">
        <v>10688796</v>
      </c>
      <c r="X53" s="11">
        <v>41867845</v>
      </c>
      <c r="Y53" s="11">
        <v>-31179049</v>
      </c>
      <c r="Z53" s="2">
        <v>-74.47</v>
      </c>
      <c r="AA53" s="15">
        <v>55823792</v>
      </c>
    </row>
    <row r="54" spans="1:27" ht="12.75">
      <c r="A54" s="87" t="s">
        <v>34</v>
      </c>
      <c r="B54" s="50"/>
      <c r="C54" s="9">
        <v>63215201</v>
      </c>
      <c r="D54" s="10"/>
      <c r="E54" s="11">
        <v>103736501</v>
      </c>
      <c r="F54" s="11">
        <v>91036401</v>
      </c>
      <c r="G54" s="11">
        <v>70040</v>
      </c>
      <c r="H54" s="11">
        <v>834912</v>
      </c>
      <c r="I54" s="11">
        <v>1563274</v>
      </c>
      <c r="J54" s="11">
        <v>2468226</v>
      </c>
      <c r="K54" s="11">
        <v>1284817</v>
      </c>
      <c r="L54" s="11">
        <v>5412251</v>
      </c>
      <c r="M54" s="11">
        <v>4742144</v>
      </c>
      <c r="N54" s="11">
        <v>11439212</v>
      </c>
      <c r="O54" s="11">
        <v>1182107</v>
      </c>
      <c r="P54" s="11">
        <v>1658835</v>
      </c>
      <c r="Q54" s="11">
        <v>2040121</v>
      </c>
      <c r="R54" s="11">
        <v>4881063</v>
      </c>
      <c r="S54" s="11"/>
      <c r="T54" s="11"/>
      <c r="U54" s="11"/>
      <c r="V54" s="11"/>
      <c r="W54" s="11">
        <v>18788501</v>
      </c>
      <c r="X54" s="11">
        <v>68277301</v>
      </c>
      <c r="Y54" s="11">
        <v>-49488800</v>
      </c>
      <c r="Z54" s="2">
        <v>-72.48</v>
      </c>
      <c r="AA54" s="15">
        <v>91036401</v>
      </c>
    </row>
    <row r="55" spans="1:27" ht="12.75">
      <c r="A55" s="87" t="s">
        <v>35</v>
      </c>
      <c r="B55" s="50"/>
      <c r="C55" s="9">
        <v>696952</v>
      </c>
      <c r="D55" s="10"/>
      <c r="E55" s="11">
        <v>46068668</v>
      </c>
      <c r="F55" s="11">
        <v>114364766</v>
      </c>
      <c r="G55" s="11">
        <v>189470</v>
      </c>
      <c r="H55" s="11">
        <v>249828</v>
      </c>
      <c r="I55" s="11">
        <v>722453</v>
      </c>
      <c r="J55" s="11">
        <v>1161751</v>
      </c>
      <c r="K55" s="11">
        <v>1787752</v>
      </c>
      <c r="L55" s="11">
        <v>907537</v>
      </c>
      <c r="M55" s="11">
        <v>1999282</v>
      </c>
      <c r="N55" s="11">
        <v>4694571</v>
      </c>
      <c r="O55" s="11">
        <v>1620868</v>
      </c>
      <c r="P55" s="11">
        <v>1886922</v>
      </c>
      <c r="Q55" s="11">
        <v>2371279</v>
      </c>
      <c r="R55" s="11">
        <v>5879069</v>
      </c>
      <c r="S55" s="11"/>
      <c r="T55" s="11"/>
      <c r="U55" s="11"/>
      <c r="V55" s="11"/>
      <c r="W55" s="11">
        <v>11735391</v>
      </c>
      <c r="X55" s="11">
        <v>85773575</v>
      </c>
      <c r="Y55" s="11">
        <v>-74038184</v>
      </c>
      <c r="Z55" s="2">
        <v>-86.32</v>
      </c>
      <c r="AA55" s="15">
        <v>114364766</v>
      </c>
    </row>
    <row r="56" spans="1:27" ht="12.75">
      <c r="A56" s="87" t="s">
        <v>36</v>
      </c>
      <c r="B56" s="50"/>
      <c r="C56" s="9"/>
      <c r="D56" s="10"/>
      <c r="E56" s="11">
        <v>36744403</v>
      </c>
      <c r="F56" s="11">
        <v>35669952</v>
      </c>
      <c r="G56" s="11">
        <v>1121257</v>
      </c>
      <c r="H56" s="11">
        <v>1034735</v>
      </c>
      <c r="I56" s="11">
        <v>1798198</v>
      </c>
      <c r="J56" s="11">
        <v>3954190</v>
      </c>
      <c r="K56" s="11">
        <v>816516</v>
      </c>
      <c r="L56" s="11">
        <v>481745</v>
      </c>
      <c r="M56" s="11">
        <v>1662403</v>
      </c>
      <c r="N56" s="11">
        <v>2960664</v>
      </c>
      <c r="O56" s="11">
        <v>867717</v>
      </c>
      <c r="P56" s="11">
        <v>467586</v>
      </c>
      <c r="Q56" s="11">
        <v>2705579</v>
      </c>
      <c r="R56" s="11">
        <v>4040882</v>
      </c>
      <c r="S56" s="11"/>
      <c r="T56" s="11"/>
      <c r="U56" s="11"/>
      <c r="V56" s="11"/>
      <c r="W56" s="11">
        <v>10955736</v>
      </c>
      <c r="X56" s="11">
        <v>26752465</v>
      </c>
      <c r="Y56" s="11">
        <v>-15796729</v>
      </c>
      <c r="Z56" s="2">
        <v>-59.05</v>
      </c>
      <c r="AA56" s="15">
        <v>35669952</v>
      </c>
    </row>
    <row r="57" spans="1:27" ht="12.75">
      <c r="A57" s="88" t="s">
        <v>37</v>
      </c>
      <c r="B57" s="50"/>
      <c r="C57" s="52">
        <f aca="true" t="shared" si="11" ref="C57:Y57">SUM(C52:C56)</f>
        <v>108819694</v>
      </c>
      <c r="D57" s="53">
        <f t="shared" si="11"/>
        <v>0</v>
      </c>
      <c r="E57" s="54">
        <f t="shared" si="11"/>
        <v>368351861</v>
      </c>
      <c r="F57" s="54">
        <f t="shared" si="11"/>
        <v>392742277</v>
      </c>
      <c r="G57" s="54">
        <f t="shared" si="11"/>
        <v>3093019</v>
      </c>
      <c r="H57" s="54">
        <f t="shared" si="11"/>
        <v>7600550</v>
      </c>
      <c r="I57" s="54">
        <f t="shared" si="11"/>
        <v>6749173</v>
      </c>
      <c r="J57" s="54">
        <f t="shared" si="11"/>
        <v>17442742</v>
      </c>
      <c r="K57" s="54">
        <f t="shared" si="11"/>
        <v>7691457</v>
      </c>
      <c r="L57" s="54">
        <f t="shared" si="11"/>
        <v>8516731</v>
      </c>
      <c r="M57" s="54">
        <f t="shared" si="11"/>
        <v>11479276</v>
      </c>
      <c r="N57" s="54">
        <f t="shared" si="11"/>
        <v>27687464</v>
      </c>
      <c r="O57" s="54">
        <f t="shared" si="11"/>
        <v>3847284</v>
      </c>
      <c r="P57" s="54">
        <f t="shared" si="11"/>
        <v>5056839</v>
      </c>
      <c r="Q57" s="54">
        <f t="shared" si="11"/>
        <v>10126885</v>
      </c>
      <c r="R57" s="54">
        <f t="shared" si="11"/>
        <v>19031008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64161214</v>
      </c>
      <c r="X57" s="54">
        <f t="shared" si="11"/>
        <v>294556711</v>
      </c>
      <c r="Y57" s="54">
        <f t="shared" si="11"/>
        <v>-230395497</v>
      </c>
      <c r="Z57" s="55">
        <f>+IF(X57&lt;&gt;0,+(Y57/X57)*100,0)</f>
        <v>-78.2177042301372</v>
      </c>
      <c r="AA57" s="56">
        <f>SUM(AA52:AA56)</f>
        <v>392742277</v>
      </c>
    </row>
    <row r="58" spans="1:27" ht="12.75">
      <c r="A58" s="89" t="s">
        <v>38</v>
      </c>
      <c r="B58" s="38"/>
      <c r="C58" s="9">
        <v>2707497</v>
      </c>
      <c r="D58" s="10"/>
      <c r="E58" s="11">
        <v>29805173</v>
      </c>
      <c r="F58" s="11">
        <v>16138932</v>
      </c>
      <c r="G58" s="11"/>
      <c r="H58" s="11">
        <v>299</v>
      </c>
      <c r="I58" s="11">
        <v>79204</v>
      </c>
      <c r="J58" s="11">
        <v>79503</v>
      </c>
      <c r="K58" s="11">
        <v>4512</v>
      </c>
      <c r="L58" s="11">
        <v>178149</v>
      </c>
      <c r="M58" s="11">
        <v>626778</v>
      </c>
      <c r="N58" s="11">
        <v>809439</v>
      </c>
      <c r="O58" s="11">
        <v>510066</v>
      </c>
      <c r="P58" s="11">
        <v>30948</v>
      </c>
      <c r="Q58" s="11">
        <v>87766</v>
      </c>
      <c r="R58" s="11">
        <v>628780</v>
      </c>
      <c r="S58" s="11"/>
      <c r="T58" s="11"/>
      <c r="U58" s="11"/>
      <c r="V58" s="11"/>
      <c r="W58" s="11">
        <v>1517722</v>
      </c>
      <c r="X58" s="11">
        <v>12104200</v>
      </c>
      <c r="Y58" s="11">
        <v>-10586478</v>
      </c>
      <c r="Z58" s="2">
        <v>-87.46</v>
      </c>
      <c r="AA58" s="15">
        <v>16138932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729000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14266979</v>
      </c>
      <c r="D61" s="10"/>
      <c r="E61" s="11">
        <v>175525448</v>
      </c>
      <c r="F61" s="11">
        <v>94648993</v>
      </c>
      <c r="G61" s="11">
        <v>1594602</v>
      </c>
      <c r="H61" s="11">
        <v>1080094</v>
      </c>
      <c r="I61" s="11">
        <v>1422651</v>
      </c>
      <c r="J61" s="11">
        <v>4097347</v>
      </c>
      <c r="K61" s="11">
        <v>624517</v>
      </c>
      <c r="L61" s="11">
        <v>1232104</v>
      </c>
      <c r="M61" s="11">
        <v>1622730</v>
      </c>
      <c r="N61" s="11">
        <v>3479351</v>
      </c>
      <c r="O61" s="11">
        <v>701857</v>
      </c>
      <c r="P61" s="11">
        <v>1495121</v>
      </c>
      <c r="Q61" s="11">
        <v>3261107</v>
      </c>
      <c r="R61" s="11">
        <v>5458085</v>
      </c>
      <c r="S61" s="11"/>
      <c r="T61" s="11"/>
      <c r="U61" s="11"/>
      <c r="V61" s="11"/>
      <c r="W61" s="11">
        <v>13034783</v>
      </c>
      <c r="X61" s="11">
        <v>70986747</v>
      </c>
      <c r="Y61" s="11">
        <v>-57951964</v>
      </c>
      <c r="Z61" s="2">
        <v>-81.64</v>
      </c>
      <c r="AA61" s="15">
        <v>94648993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1600000</v>
      </c>
      <c r="F65" s="11"/>
      <c r="G65" s="11">
        <v>8444109</v>
      </c>
      <c r="H65" s="11">
        <v>8517467</v>
      </c>
      <c r="I65" s="11">
        <v>33441639</v>
      </c>
      <c r="J65" s="11">
        <v>50403215</v>
      </c>
      <c r="K65" s="11">
        <v>8883907</v>
      </c>
      <c r="L65" s="11">
        <v>9008984</v>
      </c>
      <c r="M65" s="11">
        <v>8655938</v>
      </c>
      <c r="N65" s="11">
        <v>26548829</v>
      </c>
      <c r="O65" s="11">
        <v>9613788</v>
      </c>
      <c r="P65" s="11">
        <v>7101249</v>
      </c>
      <c r="Q65" s="11">
        <v>10423931</v>
      </c>
      <c r="R65" s="11">
        <v>27138968</v>
      </c>
      <c r="S65" s="11"/>
      <c r="T65" s="11"/>
      <c r="U65" s="11"/>
      <c r="V65" s="11"/>
      <c r="W65" s="11">
        <v>104091012</v>
      </c>
      <c r="X65" s="11"/>
      <c r="Y65" s="11">
        <v>104091012</v>
      </c>
      <c r="Z65" s="2"/>
      <c r="AA65" s="15"/>
    </row>
    <row r="66" spans="1:27" ht="12.75">
      <c r="A66" s="89" t="s">
        <v>54</v>
      </c>
      <c r="B66" s="96"/>
      <c r="C66" s="12">
        <v>114895056</v>
      </c>
      <c r="D66" s="13">
        <v>168387981</v>
      </c>
      <c r="E66" s="14">
        <v>202627762</v>
      </c>
      <c r="F66" s="14">
        <v>184837981</v>
      </c>
      <c r="G66" s="14">
        <v>6121261</v>
      </c>
      <c r="H66" s="14">
        <v>17647413</v>
      </c>
      <c r="I66" s="14">
        <v>25849390</v>
      </c>
      <c r="J66" s="14">
        <v>49618064</v>
      </c>
      <c r="K66" s="14">
        <v>21546429</v>
      </c>
      <c r="L66" s="14">
        <v>43594909</v>
      </c>
      <c r="M66" s="14">
        <v>37186840</v>
      </c>
      <c r="N66" s="14">
        <v>102328178</v>
      </c>
      <c r="O66" s="14">
        <v>28101618</v>
      </c>
      <c r="P66" s="14">
        <v>13912035</v>
      </c>
      <c r="Q66" s="14">
        <v>40920894</v>
      </c>
      <c r="R66" s="14">
        <v>82934547</v>
      </c>
      <c r="S66" s="14"/>
      <c r="T66" s="14"/>
      <c r="U66" s="14"/>
      <c r="V66" s="14"/>
      <c r="W66" s="14">
        <v>234880789</v>
      </c>
      <c r="X66" s="14">
        <v>138628486</v>
      </c>
      <c r="Y66" s="14">
        <v>96252303</v>
      </c>
      <c r="Z66" s="2">
        <v>69.43</v>
      </c>
      <c r="AA66" s="22"/>
    </row>
    <row r="67" spans="1:27" ht="12.75">
      <c r="A67" s="89" t="s">
        <v>55</v>
      </c>
      <c r="B67" s="96"/>
      <c r="C67" s="9"/>
      <c r="D67" s="10"/>
      <c r="E67" s="11">
        <v>25306217</v>
      </c>
      <c r="F67" s="11">
        <v>15253800</v>
      </c>
      <c r="G67" s="11">
        <v>926754</v>
      </c>
      <c r="H67" s="11">
        <v>5506273</v>
      </c>
      <c r="I67" s="11">
        <v>17700695</v>
      </c>
      <c r="J67" s="11">
        <v>24133722</v>
      </c>
      <c r="K67" s="11">
        <v>2458058</v>
      </c>
      <c r="L67" s="11">
        <v>3022195</v>
      </c>
      <c r="M67" s="11">
        <v>6549953</v>
      </c>
      <c r="N67" s="11">
        <v>12030206</v>
      </c>
      <c r="O67" s="11">
        <v>5258123</v>
      </c>
      <c r="P67" s="11">
        <v>1175749</v>
      </c>
      <c r="Q67" s="11">
        <v>5684069</v>
      </c>
      <c r="R67" s="11">
        <v>12117941</v>
      </c>
      <c r="S67" s="11"/>
      <c r="T67" s="11"/>
      <c r="U67" s="11"/>
      <c r="V67" s="11"/>
      <c r="W67" s="11">
        <v>48281869</v>
      </c>
      <c r="X67" s="11">
        <v>11440350</v>
      </c>
      <c r="Y67" s="11">
        <v>36841519</v>
      </c>
      <c r="Z67" s="2">
        <v>322.03</v>
      </c>
      <c r="AA67" s="15"/>
    </row>
    <row r="68" spans="1:27" ht="12.75">
      <c r="A68" s="89" t="s">
        <v>56</v>
      </c>
      <c r="B68" s="96"/>
      <c r="C68" s="9">
        <v>22845403</v>
      </c>
      <c r="D68" s="10">
        <v>714850</v>
      </c>
      <c r="E68" s="11">
        <v>280354128</v>
      </c>
      <c r="F68" s="11">
        <v>5141675</v>
      </c>
      <c r="G68" s="11">
        <v>2362400</v>
      </c>
      <c r="H68" s="11">
        <v>2606042</v>
      </c>
      <c r="I68" s="11">
        <v>101568419</v>
      </c>
      <c r="J68" s="11">
        <v>106536861</v>
      </c>
      <c r="K68" s="11">
        <v>5821462</v>
      </c>
      <c r="L68" s="11">
        <v>5076251</v>
      </c>
      <c r="M68" s="11">
        <v>9600208</v>
      </c>
      <c r="N68" s="11">
        <v>20497921</v>
      </c>
      <c r="O68" s="11">
        <v>3780749</v>
      </c>
      <c r="P68" s="11">
        <v>3153609</v>
      </c>
      <c r="Q68" s="11">
        <v>6899998</v>
      </c>
      <c r="R68" s="11">
        <v>13834356</v>
      </c>
      <c r="S68" s="11"/>
      <c r="T68" s="11"/>
      <c r="U68" s="11"/>
      <c r="V68" s="11"/>
      <c r="W68" s="11">
        <v>140869138</v>
      </c>
      <c r="X68" s="11">
        <v>3856257</v>
      </c>
      <c r="Y68" s="11">
        <v>137012881</v>
      </c>
      <c r="Z68" s="2">
        <v>3553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137740459</v>
      </c>
      <c r="D69" s="81">
        <f t="shared" si="12"/>
        <v>169102831</v>
      </c>
      <c r="E69" s="82">
        <f t="shared" si="12"/>
        <v>509888107</v>
      </c>
      <c r="F69" s="82">
        <f t="shared" si="12"/>
        <v>205233456</v>
      </c>
      <c r="G69" s="82">
        <f t="shared" si="12"/>
        <v>17854524</v>
      </c>
      <c r="H69" s="82">
        <f t="shared" si="12"/>
        <v>34277195</v>
      </c>
      <c r="I69" s="82">
        <f t="shared" si="12"/>
        <v>178560143</v>
      </c>
      <c r="J69" s="82">
        <f t="shared" si="12"/>
        <v>230691862</v>
      </c>
      <c r="K69" s="82">
        <f t="shared" si="12"/>
        <v>38709856</v>
      </c>
      <c r="L69" s="82">
        <f t="shared" si="12"/>
        <v>60702339</v>
      </c>
      <c r="M69" s="82">
        <f t="shared" si="12"/>
        <v>61992939</v>
      </c>
      <c r="N69" s="82">
        <f t="shared" si="12"/>
        <v>161405134</v>
      </c>
      <c r="O69" s="82">
        <f t="shared" si="12"/>
        <v>46754278</v>
      </c>
      <c r="P69" s="82">
        <f t="shared" si="12"/>
        <v>25342642</v>
      </c>
      <c r="Q69" s="82">
        <f t="shared" si="12"/>
        <v>63928892</v>
      </c>
      <c r="R69" s="82">
        <f t="shared" si="12"/>
        <v>136025812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528122808</v>
      </c>
      <c r="X69" s="82">
        <f t="shared" si="12"/>
        <v>153925093</v>
      </c>
      <c r="Y69" s="82">
        <f t="shared" si="12"/>
        <v>374197715</v>
      </c>
      <c r="Z69" s="83">
        <f>+IF(X69&lt;&gt;0,+(Y69/X69)*100,0)</f>
        <v>243.1037771079989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683630445</v>
      </c>
      <c r="D5" s="45">
        <f t="shared" si="0"/>
        <v>0</v>
      </c>
      <c r="E5" s="46">
        <f t="shared" si="0"/>
        <v>207616580</v>
      </c>
      <c r="F5" s="46">
        <f t="shared" si="0"/>
        <v>197523580</v>
      </c>
      <c r="G5" s="46">
        <f t="shared" si="0"/>
        <v>34235696</v>
      </c>
      <c r="H5" s="46">
        <f t="shared" si="0"/>
        <v>29778636</v>
      </c>
      <c r="I5" s="46">
        <f t="shared" si="0"/>
        <v>34222708</v>
      </c>
      <c r="J5" s="46">
        <f t="shared" si="0"/>
        <v>98237040</v>
      </c>
      <c r="K5" s="46">
        <f t="shared" si="0"/>
        <v>21799556</v>
      </c>
      <c r="L5" s="46">
        <f t="shared" si="0"/>
        <v>77376189</v>
      </c>
      <c r="M5" s="46">
        <f t="shared" si="0"/>
        <v>20708447</v>
      </c>
      <c r="N5" s="46">
        <f t="shared" si="0"/>
        <v>119884192</v>
      </c>
      <c r="O5" s="46">
        <f t="shared" si="0"/>
        <v>5881373</v>
      </c>
      <c r="P5" s="46">
        <f t="shared" si="0"/>
        <v>36813253</v>
      </c>
      <c r="Q5" s="46">
        <f t="shared" si="0"/>
        <v>51238725</v>
      </c>
      <c r="R5" s="46">
        <f t="shared" si="0"/>
        <v>93933351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312054583</v>
      </c>
      <c r="X5" s="46">
        <f t="shared" si="0"/>
        <v>148142685</v>
      </c>
      <c r="Y5" s="46">
        <f t="shared" si="0"/>
        <v>163911898</v>
      </c>
      <c r="Z5" s="47">
        <f>+IF(X5&lt;&gt;0,+(Y5/X5)*100,0)</f>
        <v>110.64461130834775</v>
      </c>
      <c r="AA5" s="48">
        <f>SUM(AA11:AA18)</f>
        <v>197523580</v>
      </c>
    </row>
    <row r="6" spans="1:27" ht="12.75">
      <c r="A6" s="49" t="s">
        <v>32</v>
      </c>
      <c r="B6" s="50"/>
      <c r="C6" s="9">
        <v>539361298</v>
      </c>
      <c r="D6" s="10"/>
      <c r="E6" s="11">
        <v>99541219</v>
      </c>
      <c r="F6" s="11">
        <v>95481219</v>
      </c>
      <c r="G6" s="11">
        <v>29900137</v>
      </c>
      <c r="H6" s="11">
        <v>25515005</v>
      </c>
      <c r="I6" s="11">
        <v>11460081</v>
      </c>
      <c r="J6" s="11">
        <v>66875223</v>
      </c>
      <c r="K6" s="11">
        <v>19304018</v>
      </c>
      <c r="L6" s="11">
        <v>38024912</v>
      </c>
      <c r="M6" s="11">
        <v>13626694</v>
      </c>
      <c r="N6" s="11">
        <v>70955624</v>
      </c>
      <c r="O6" s="11">
        <v>956257</v>
      </c>
      <c r="P6" s="11">
        <v>28257235</v>
      </c>
      <c r="Q6" s="11">
        <v>33288639</v>
      </c>
      <c r="R6" s="11">
        <v>62502131</v>
      </c>
      <c r="S6" s="11"/>
      <c r="T6" s="11"/>
      <c r="U6" s="11"/>
      <c r="V6" s="11"/>
      <c r="W6" s="11">
        <v>200332978</v>
      </c>
      <c r="X6" s="11">
        <v>71610914</v>
      </c>
      <c r="Y6" s="11">
        <v>128722064</v>
      </c>
      <c r="Z6" s="2">
        <v>179.75</v>
      </c>
      <c r="AA6" s="15">
        <v>95481219</v>
      </c>
    </row>
    <row r="7" spans="1:27" ht="12.75">
      <c r="A7" s="49" t="s">
        <v>33</v>
      </c>
      <c r="B7" s="50"/>
      <c r="C7" s="9">
        <v>25504374</v>
      </c>
      <c r="D7" s="10"/>
      <c r="E7" s="11"/>
      <c r="F7" s="11"/>
      <c r="G7" s="11">
        <v>1620859</v>
      </c>
      <c r="H7" s="11">
        <v>2370032</v>
      </c>
      <c r="I7" s="11">
        <v>2851653</v>
      </c>
      <c r="J7" s="11">
        <v>6842544</v>
      </c>
      <c r="K7" s="11">
        <v>1890488</v>
      </c>
      <c r="L7" s="11">
        <v>6370721</v>
      </c>
      <c r="M7" s="11">
        <v>4864579</v>
      </c>
      <c r="N7" s="11">
        <v>13125788</v>
      </c>
      <c r="O7" s="11">
        <v>4467692</v>
      </c>
      <c r="P7" s="11">
        <v>4148689</v>
      </c>
      <c r="Q7" s="11">
        <v>8570856</v>
      </c>
      <c r="R7" s="11">
        <v>17187237</v>
      </c>
      <c r="S7" s="11"/>
      <c r="T7" s="11"/>
      <c r="U7" s="11"/>
      <c r="V7" s="11"/>
      <c r="W7" s="11">
        <v>37155569</v>
      </c>
      <c r="X7" s="11"/>
      <c r="Y7" s="11">
        <v>37155569</v>
      </c>
      <c r="Z7" s="2"/>
      <c r="AA7" s="15"/>
    </row>
    <row r="8" spans="1:27" ht="12.75">
      <c r="A8" s="49" t="s">
        <v>34</v>
      </c>
      <c r="B8" s="50"/>
      <c r="C8" s="9">
        <v>12000000</v>
      </c>
      <c r="D8" s="10"/>
      <c r="E8" s="11">
        <v>30216454</v>
      </c>
      <c r="F8" s="11">
        <v>23216454</v>
      </c>
      <c r="G8" s="11"/>
      <c r="H8" s="11"/>
      <c r="I8" s="11">
        <v>2784348</v>
      </c>
      <c r="J8" s="11">
        <v>2784348</v>
      </c>
      <c r="K8" s="11"/>
      <c r="L8" s="11"/>
      <c r="M8" s="11"/>
      <c r="N8" s="11"/>
      <c r="O8" s="11"/>
      <c r="P8" s="11"/>
      <c r="Q8" s="11">
        <v>180700</v>
      </c>
      <c r="R8" s="11">
        <v>180700</v>
      </c>
      <c r="S8" s="11"/>
      <c r="T8" s="11"/>
      <c r="U8" s="11"/>
      <c r="V8" s="11"/>
      <c r="W8" s="11">
        <v>2965048</v>
      </c>
      <c r="X8" s="11">
        <v>17412341</v>
      </c>
      <c r="Y8" s="11">
        <v>-14447293</v>
      </c>
      <c r="Z8" s="2">
        <v>-82.97</v>
      </c>
      <c r="AA8" s="15">
        <v>23216454</v>
      </c>
    </row>
    <row r="9" spans="1:27" ht="12.75">
      <c r="A9" s="49" t="s">
        <v>35</v>
      </c>
      <c r="B9" s="50"/>
      <c r="C9" s="9">
        <v>20724162</v>
      </c>
      <c r="D9" s="10"/>
      <c r="E9" s="11">
        <v>69000000</v>
      </c>
      <c r="F9" s="11">
        <v>69000000</v>
      </c>
      <c r="G9" s="11"/>
      <c r="H9" s="11"/>
      <c r="I9" s="11">
        <v>13690143</v>
      </c>
      <c r="J9" s="11">
        <v>13690143</v>
      </c>
      <c r="K9" s="11"/>
      <c r="L9" s="11">
        <v>32905805</v>
      </c>
      <c r="M9" s="11">
        <v>288000</v>
      </c>
      <c r="N9" s="11">
        <v>33193805</v>
      </c>
      <c r="O9" s="11"/>
      <c r="P9" s="11">
        <v>2842265</v>
      </c>
      <c r="Q9" s="11">
        <v>9116584</v>
      </c>
      <c r="R9" s="11">
        <v>11958849</v>
      </c>
      <c r="S9" s="11"/>
      <c r="T9" s="11"/>
      <c r="U9" s="11"/>
      <c r="V9" s="11"/>
      <c r="W9" s="11">
        <v>58842797</v>
      </c>
      <c r="X9" s="11">
        <v>51750000</v>
      </c>
      <c r="Y9" s="11">
        <v>7092797</v>
      </c>
      <c r="Z9" s="2">
        <v>13.71</v>
      </c>
      <c r="AA9" s="15">
        <v>69000000</v>
      </c>
    </row>
    <row r="10" spans="1:27" ht="12.75">
      <c r="A10" s="49" t="s">
        <v>36</v>
      </c>
      <c r="B10" s="50"/>
      <c r="C10" s="9">
        <v>78792561</v>
      </c>
      <c r="D10" s="10"/>
      <c r="E10" s="11"/>
      <c r="F10" s="11"/>
      <c r="G10" s="11"/>
      <c r="H10" s="11"/>
      <c r="I10" s="11">
        <v>800193</v>
      </c>
      <c r="J10" s="11">
        <v>800193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800193</v>
      </c>
      <c r="X10" s="11"/>
      <c r="Y10" s="11">
        <v>800193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676382395</v>
      </c>
      <c r="D11" s="53">
        <f t="shared" si="1"/>
        <v>0</v>
      </c>
      <c r="E11" s="54">
        <f t="shared" si="1"/>
        <v>198757673</v>
      </c>
      <c r="F11" s="54">
        <f t="shared" si="1"/>
        <v>187697673</v>
      </c>
      <c r="G11" s="54">
        <f t="shared" si="1"/>
        <v>31520996</v>
      </c>
      <c r="H11" s="54">
        <f t="shared" si="1"/>
        <v>27885037</v>
      </c>
      <c r="I11" s="54">
        <f t="shared" si="1"/>
        <v>31586418</v>
      </c>
      <c r="J11" s="54">
        <f t="shared" si="1"/>
        <v>90992451</v>
      </c>
      <c r="K11" s="54">
        <f t="shared" si="1"/>
        <v>21194506</v>
      </c>
      <c r="L11" s="54">
        <f t="shared" si="1"/>
        <v>77301438</v>
      </c>
      <c r="M11" s="54">
        <f t="shared" si="1"/>
        <v>18779273</v>
      </c>
      <c r="N11" s="54">
        <f t="shared" si="1"/>
        <v>117275217</v>
      </c>
      <c r="O11" s="54">
        <f t="shared" si="1"/>
        <v>5423949</v>
      </c>
      <c r="P11" s="54">
        <f t="shared" si="1"/>
        <v>35248189</v>
      </c>
      <c r="Q11" s="54">
        <f t="shared" si="1"/>
        <v>51156779</v>
      </c>
      <c r="R11" s="54">
        <f t="shared" si="1"/>
        <v>91828917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300096585</v>
      </c>
      <c r="X11" s="54">
        <f t="shared" si="1"/>
        <v>140773255</v>
      </c>
      <c r="Y11" s="54">
        <f t="shared" si="1"/>
        <v>159323330</v>
      </c>
      <c r="Z11" s="55">
        <f>+IF(X11&lt;&gt;0,+(Y11/X11)*100,0)</f>
        <v>113.17727220273481</v>
      </c>
      <c r="AA11" s="56">
        <f>SUM(AA6:AA10)</f>
        <v>187697673</v>
      </c>
    </row>
    <row r="12" spans="1:27" ht="12.75">
      <c r="A12" s="57" t="s">
        <v>38</v>
      </c>
      <c r="B12" s="38"/>
      <c r="C12" s="9">
        <v>5913430</v>
      </c>
      <c r="D12" s="10"/>
      <c r="E12" s="11">
        <v>7858907</v>
      </c>
      <c r="F12" s="11">
        <v>7985907</v>
      </c>
      <c r="G12" s="11">
        <v>2714700</v>
      </c>
      <c r="H12" s="11">
        <v>1164599</v>
      </c>
      <c r="I12" s="11">
        <v>2636290</v>
      </c>
      <c r="J12" s="11">
        <v>6515589</v>
      </c>
      <c r="K12" s="11">
        <v>-729506</v>
      </c>
      <c r="L12" s="11"/>
      <c r="M12" s="11">
        <v>1862386</v>
      </c>
      <c r="N12" s="11">
        <v>1132880</v>
      </c>
      <c r="O12" s="11"/>
      <c r="P12" s="11">
        <v>1565064</v>
      </c>
      <c r="Q12" s="11"/>
      <c r="R12" s="11">
        <v>1565064</v>
      </c>
      <c r="S12" s="11"/>
      <c r="T12" s="11"/>
      <c r="U12" s="11"/>
      <c r="V12" s="11"/>
      <c r="W12" s="11">
        <v>9213533</v>
      </c>
      <c r="X12" s="11">
        <v>5989430</v>
      </c>
      <c r="Y12" s="11">
        <v>3224103</v>
      </c>
      <c r="Z12" s="2">
        <v>53.83</v>
      </c>
      <c r="AA12" s="15">
        <v>7985907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1334620</v>
      </c>
      <c r="D15" s="10"/>
      <c r="E15" s="11">
        <v>1000000</v>
      </c>
      <c r="F15" s="11">
        <v>1840000</v>
      </c>
      <c r="G15" s="11"/>
      <c r="H15" s="11">
        <v>729000</v>
      </c>
      <c r="I15" s="11"/>
      <c r="J15" s="11">
        <v>729000</v>
      </c>
      <c r="K15" s="11">
        <v>1334556</v>
      </c>
      <c r="L15" s="11">
        <v>74751</v>
      </c>
      <c r="M15" s="11">
        <v>66788</v>
      </c>
      <c r="N15" s="11">
        <v>1476095</v>
      </c>
      <c r="O15" s="11">
        <v>457424</v>
      </c>
      <c r="P15" s="11"/>
      <c r="Q15" s="11">
        <v>81946</v>
      </c>
      <c r="R15" s="11">
        <v>539370</v>
      </c>
      <c r="S15" s="11"/>
      <c r="T15" s="11"/>
      <c r="U15" s="11"/>
      <c r="V15" s="11"/>
      <c r="W15" s="11">
        <v>2744465</v>
      </c>
      <c r="X15" s="11">
        <v>1380000</v>
      </c>
      <c r="Y15" s="11">
        <v>1364465</v>
      </c>
      <c r="Z15" s="2">
        <v>98.87</v>
      </c>
      <c r="AA15" s="15">
        <v>1840000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613500798</v>
      </c>
      <c r="D20" s="62">
        <f t="shared" si="2"/>
        <v>0</v>
      </c>
      <c r="E20" s="63">
        <f t="shared" si="2"/>
        <v>279257510</v>
      </c>
      <c r="F20" s="63">
        <f t="shared" si="2"/>
        <v>448728829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336546623</v>
      </c>
      <c r="Y20" s="63">
        <f t="shared" si="2"/>
        <v>-336546623</v>
      </c>
      <c r="Z20" s="64">
        <f>+IF(X20&lt;&gt;0,+(Y20/X20)*100,0)</f>
        <v>-100</v>
      </c>
      <c r="AA20" s="65">
        <f>SUM(AA26:AA33)</f>
        <v>448728829</v>
      </c>
    </row>
    <row r="21" spans="1:27" ht="12.75">
      <c r="A21" s="49" t="s">
        <v>32</v>
      </c>
      <c r="B21" s="50"/>
      <c r="C21" s="9">
        <v>267149741</v>
      </c>
      <c r="D21" s="10"/>
      <c r="E21" s="11">
        <v>205460590</v>
      </c>
      <c r="F21" s="11">
        <v>239760590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179820443</v>
      </c>
      <c r="Y21" s="11">
        <v>-179820443</v>
      </c>
      <c r="Z21" s="2">
        <v>-100</v>
      </c>
      <c r="AA21" s="15">
        <v>239760590</v>
      </c>
    </row>
    <row r="22" spans="1:27" ht="12.75">
      <c r="A22" s="49" t="s">
        <v>33</v>
      </c>
      <c r="B22" s="50"/>
      <c r="C22" s="9">
        <v>65560268</v>
      </c>
      <c r="D22" s="10"/>
      <c r="E22" s="11">
        <v>21800000</v>
      </c>
      <c r="F22" s="11">
        <v>76944245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57708184</v>
      </c>
      <c r="Y22" s="11">
        <v>-57708184</v>
      </c>
      <c r="Z22" s="2">
        <v>-100</v>
      </c>
      <c r="AA22" s="15">
        <v>76944245</v>
      </c>
    </row>
    <row r="23" spans="1:27" ht="12.75">
      <c r="A23" s="49" t="s">
        <v>34</v>
      </c>
      <c r="B23" s="50"/>
      <c r="C23" s="9">
        <v>110771394</v>
      </c>
      <c r="D23" s="10"/>
      <c r="E23" s="11">
        <v>43000000</v>
      </c>
      <c r="F23" s="11">
        <v>105667829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79250872</v>
      </c>
      <c r="Y23" s="11">
        <v>-79250872</v>
      </c>
      <c r="Z23" s="2">
        <v>-100</v>
      </c>
      <c r="AA23" s="15">
        <v>105667829</v>
      </c>
    </row>
    <row r="24" spans="1:27" ht="12.75">
      <c r="A24" s="49" t="s">
        <v>35</v>
      </c>
      <c r="B24" s="50"/>
      <c r="C24" s="9">
        <v>137360695</v>
      </c>
      <c r="D24" s="10"/>
      <c r="E24" s="11"/>
      <c r="F24" s="11">
        <v>2279166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1709375</v>
      </c>
      <c r="Y24" s="11">
        <v>-1709375</v>
      </c>
      <c r="Z24" s="2">
        <v>-100</v>
      </c>
      <c r="AA24" s="15">
        <v>2279166</v>
      </c>
    </row>
    <row r="25" spans="1:27" ht="12.75">
      <c r="A25" s="49" t="s">
        <v>36</v>
      </c>
      <c r="B25" s="50"/>
      <c r="C25" s="9">
        <v>20078037</v>
      </c>
      <c r="D25" s="10"/>
      <c r="E25" s="11"/>
      <c r="F25" s="11">
        <v>2295000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1721250</v>
      </c>
      <c r="Y25" s="11">
        <v>-1721250</v>
      </c>
      <c r="Z25" s="2">
        <v>-100</v>
      </c>
      <c r="AA25" s="15">
        <v>2295000</v>
      </c>
    </row>
    <row r="26" spans="1:27" ht="12.75">
      <c r="A26" s="51" t="s">
        <v>37</v>
      </c>
      <c r="B26" s="66"/>
      <c r="C26" s="52">
        <f aca="true" t="shared" si="3" ref="C26:Y26">SUM(C21:C25)</f>
        <v>600920135</v>
      </c>
      <c r="D26" s="53">
        <f t="shared" si="3"/>
        <v>0</v>
      </c>
      <c r="E26" s="54">
        <f t="shared" si="3"/>
        <v>270260590</v>
      </c>
      <c r="F26" s="54">
        <f t="shared" si="3"/>
        <v>426946830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320210124</v>
      </c>
      <c r="Y26" s="54">
        <f t="shared" si="3"/>
        <v>-320210124</v>
      </c>
      <c r="Z26" s="55">
        <f>+IF(X26&lt;&gt;0,+(Y26/X26)*100,0)</f>
        <v>-100</v>
      </c>
      <c r="AA26" s="56">
        <f>SUM(AA21:AA25)</f>
        <v>426946830</v>
      </c>
    </row>
    <row r="27" spans="1:27" ht="12.75">
      <c r="A27" s="57" t="s">
        <v>38</v>
      </c>
      <c r="B27" s="67"/>
      <c r="C27" s="9">
        <v>12580663</v>
      </c>
      <c r="D27" s="10"/>
      <c r="E27" s="11">
        <v>1531920</v>
      </c>
      <c r="F27" s="11">
        <v>2581999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1936499</v>
      </c>
      <c r="Y27" s="11">
        <v>-1936499</v>
      </c>
      <c r="Z27" s="2">
        <v>-100</v>
      </c>
      <c r="AA27" s="15">
        <v>2581999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7465000</v>
      </c>
      <c r="F30" s="11">
        <v>19200000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14400000</v>
      </c>
      <c r="Y30" s="11">
        <v>-14400000</v>
      </c>
      <c r="Z30" s="2">
        <v>-100</v>
      </c>
      <c r="AA30" s="15">
        <v>19200000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806511039</v>
      </c>
      <c r="D36" s="10">
        <f t="shared" si="4"/>
        <v>0</v>
      </c>
      <c r="E36" s="11">
        <f t="shared" si="4"/>
        <v>305001809</v>
      </c>
      <c r="F36" s="11">
        <f t="shared" si="4"/>
        <v>335241809</v>
      </c>
      <c r="G36" s="11">
        <f t="shared" si="4"/>
        <v>29900137</v>
      </c>
      <c r="H36" s="11">
        <f t="shared" si="4"/>
        <v>25515005</v>
      </c>
      <c r="I36" s="11">
        <f t="shared" si="4"/>
        <v>11460081</v>
      </c>
      <c r="J36" s="11">
        <f t="shared" si="4"/>
        <v>66875223</v>
      </c>
      <c r="K36" s="11">
        <f t="shared" si="4"/>
        <v>19304018</v>
      </c>
      <c r="L36" s="11">
        <f t="shared" si="4"/>
        <v>38024912</v>
      </c>
      <c r="M36" s="11">
        <f t="shared" si="4"/>
        <v>13626694</v>
      </c>
      <c r="N36" s="11">
        <f t="shared" si="4"/>
        <v>70955624</v>
      </c>
      <c r="O36" s="11">
        <f t="shared" si="4"/>
        <v>956257</v>
      </c>
      <c r="P36" s="11">
        <f t="shared" si="4"/>
        <v>28257235</v>
      </c>
      <c r="Q36" s="11">
        <f t="shared" si="4"/>
        <v>33288639</v>
      </c>
      <c r="R36" s="11">
        <f t="shared" si="4"/>
        <v>62502131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200332978</v>
      </c>
      <c r="X36" s="11">
        <f t="shared" si="4"/>
        <v>251431357</v>
      </c>
      <c r="Y36" s="11">
        <f t="shared" si="4"/>
        <v>-51098379</v>
      </c>
      <c r="Z36" s="2">
        <f aca="true" t="shared" si="5" ref="Z36:Z49">+IF(X36&lt;&gt;0,+(Y36/X36)*100,0)</f>
        <v>-20.32299376246854</v>
      </c>
      <c r="AA36" s="15">
        <f>AA6+AA21</f>
        <v>335241809</v>
      </c>
    </row>
    <row r="37" spans="1:27" ht="12.75">
      <c r="A37" s="49" t="s">
        <v>33</v>
      </c>
      <c r="B37" s="50"/>
      <c r="C37" s="9">
        <f t="shared" si="4"/>
        <v>91064642</v>
      </c>
      <c r="D37" s="10">
        <f t="shared" si="4"/>
        <v>0</v>
      </c>
      <c r="E37" s="11">
        <f t="shared" si="4"/>
        <v>21800000</v>
      </c>
      <c r="F37" s="11">
        <f t="shared" si="4"/>
        <v>76944245</v>
      </c>
      <c r="G37" s="11">
        <f t="shared" si="4"/>
        <v>1620859</v>
      </c>
      <c r="H37" s="11">
        <f t="shared" si="4"/>
        <v>2370032</v>
      </c>
      <c r="I37" s="11">
        <f t="shared" si="4"/>
        <v>2851653</v>
      </c>
      <c r="J37" s="11">
        <f t="shared" si="4"/>
        <v>6842544</v>
      </c>
      <c r="K37" s="11">
        <f t="shared" si="4"/>
        <v>1890488</v>
      </c>
      <c r="L37" s="11">
        <f t="shared" si="4"/>
        <v>6370721</v>
      </c>
      <c r="M37" s="11">
        <f t="shared" si="4"/>
        <v>4864579</v>
      </c>
      <c r="N37" s="11">
        <f t="shared" si="4"/>
        <v>13125788</v>
      </c>
      <c r="O37" s="11">
        <f t="shared" si="4"/>
        <v>4467692</v>
      </c>
      <c r="P37" s="11">
        <f t="shared" si="4"/>
        <v>4148689</v>
      </c>
      <c r="Q37" s="11">
        <f t="shared" si="4"/>
        <v>8570856</v>
      </c>
      <c r="R37" s="11">
        <f t="shared" si="4"/>
        <v>17187237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37155569</v>
      </c>
      <c r="X37" s="11">
        <f t="shared" si="4"/>
        <v>57708184</v>
      </c>
      <c r="Y37" s="11">
        <f t="shared" si="4"/>
        <v>-20552615</v>
      </c>
      <c r="Z37" s="2">
        <f t="shared" si="5"/>
        <v>-35.61473187234587</v>
      </c>
      <c r="AA37" s="15">
        <f>AA7+AA22</f>
        <v>76944245</v>
      </c>
    </row>
    <row r="38" spans="1:27" ht="12.75">
      <c r="A38" s="49" t="s">
        <v>34</v>
      </c>
      <c r="B38" s="50"/>
      <c r="C38" s="9">
        <f t="shared" si="4"/>
        <v>122771394</v>
      </c>
      <c r="D38" s="10">
        <f t="shared" si="4"/>
        <v>0</v>
      </c>
      <c r="E38" s="11">
        <f t="shared" si="4"/>
        <v>73216454</v>
      </c>
      <c r="F38" s="11">
        <f t="shared" si="4"/>
        <v>128884283</v>
      </c>
      <c r="G38" s="11">
        <f t="shared" si="4"/>
        <v>0</v>
      </c>
      <c r="H38" s="11">
        <f t="shared" si="4"/>
        <v>0</v>
      </c>
      <c r="I38" s="11">
        <f t="shared" si="4"/>
        <v>2784348</v>
      </c>
      <c r="J38" s="11">
        <f t="shared" si="4"/>
        <v>2784348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180700</v>
      </c>
      <c r="R38" s="11">
        <f t="shared" si="4"/>
        <v>180700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2965048</v>
      </c>
      <c r="X38" s="11">
        <f t="shared" si="4"/>
        <v>96663213</v>
      </c>
      <c r="Y38" s="11">
        <f t="shared" si="4"/>
        <v>-93698165</v>
      </c>
      <c r="Z38" s="2">
        <f t="shared" si="5"/>
        <v>-96.93259937469698</v>
      </c>
      <c r="AA38" s="15">
        <f>AA8+AA23</f>
        <v>128884283</v>
      </c>
    </row>
    <row r="39" spans="1:27" ht="12.75">
      <c r="A39" s="49" t="s">
        <v>35</v>
      </c>
      <c r="B39" s="50"/>
      <c r="C39" s="9">
        <f t="shared" si="4"/>
        <v>158084857</v>
      </c>
      <c r="D39" s="10">
        <f t="shared" si="4"/>
        <v>0</v>
      </c>
      <c r="E39" s="11">
        <f t="shared" si="4"/>
        <v>69000000</v>
      </c>
      <c r="F39" s="11">
        <f t="shared" si="4"/>
        <v>71279166</v>
      </c>
      <c r="G39" s="11">
        <f t="shared" si="4"/>
        <v>0</v>
      </c>
      <c r="H39" s="11">
        <f t="shared" si="4"/>
        <v>0</v>
      </c>
      <c r="I39" s="11">
        <f t="shared" si="4"/>
        <v>13690143</v>
      </c>
      <c r="J39" s="11">
        <f t="shared" si="4"/>
        <v>13690143</v>
      </c>
      <c r="K39" s="11">
        <f t="shared" si="4"/>
        <v>0</v>
      </c>
      <c r="L39" s="11">
        <f t="shared" si="4"/>
        <v>32905805</v>
      </c>
      <c r="M39" s="11">
        <f t="shared" si="4"/>
        <v>288000</v>
      </c>
      <c r="N39" s="11">
        <f t="shared" si="4"/>
        <v>33193805</v>
      </c>
      <c r="O39" s="11">
        <f t="shared" si="4"/>
        <v>0</v>
      </c>
      <c r="P39" s="11">
        <f t="shared" si="4"/>
        <v>2842265</v>
      </c>
      <c r="Q39" s="11">
        <f t="shared" si="4"/>
        <v>9116584</v>
      </c>
      <c r="R39" s="11">
        <f t="shared" si="4"/>
        <v>11958849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58842797</v>
      </c>
      <c r="X39" s="11">
        <f t="shared" si="4"/>
        <v>53459375</v>
      </c>
      <c r="Y39" s="11">
        <f t="shared" si="4"/>
        <v>5383422</v>
      </c>
      <c r="Z39" s="2">
        <f t="shared" si="5"/>
        <v>10.07011772958438</v>
      </c>
      <c r="AA39" s="15">
        <f>AA9+AA24</f>
        <v>71279166</v>
      </c>
    </row>
    <row r="40" spans="1:27" ht="12.75">
      <c r="A40" s="49" t="s">
        <v>36</v>
      </c>
      <c r="B40" s="50"/>
      <c r="C40" s="9">
        <f t="shared" si="4"/>
        <v>98870598</v>
      </c>
      <c r="D40" s="10">
        <f t="shared" si="4"/>
        <v>0</v>
      </c>
      <c r="E40" s="11">
        <f t="shared" si="4"/>
        <v>0</v>
      </c>
      <c r="F40" s="11">
        <f t="shared" si="4"/>
        <v>2295000</v>
      </c>
      <c r="G40" s="11">
        <f t="shared" si="4"/>
        <v>0</v>
      </c>
      <c r="H40" s="11">
        <f t="shared" si="4"/>
        <v>0</v>
      </c>
      <c r="I40" s="11">
        <f t="shared" si="4"/>
        <v>800193</v>
      </c>
      <c r="J40" s="11">
        <f t="shared" si="4"/>
        <v>800193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800193</v>
      </c>
      <c r="X40" s="11">
        <f t="shared" si="4"/>
        <v>1721250</v>
      </c>
      <c r="Y40" s="11">
        <f t="shared" si="4"/>
        <v>-921057</v>
      </c>
      <c r="Z40" s="2">
        <f t="shared" si="5"/>
        <v>-53.510936819172116</v>
      </c>
      <c r="AA40" s="15">
        <f>AA10+AA25</f>
        <v>2295000</v>
      </c>
    </row>
    <row r="41" spans="1:27" ht="12.75">
      <c r="A41" s="51" t="s">
        <v>37</v>
      </c>
      <c r="B41" s="50"/>
      <c r="C41" s="52">
        <f aca="true" t="shared" si="6" ref="C41:Y41">SUM(C36:C40)</f>
        <v>1277302530</v>
      </c>
      <c r="D41" s="53">
        <f t="shared" si="6"/>
        <v>0</v>
      </c>
      <c r="E41" s="54">
        <f t="shared" si="6"/>
        <v>469018263</v>
      </c>
      <c r="F41" s="54">
        <f t="shared" si="6"/>
        <v>614644503</v>
      </c>
      <c r="G41" s="54">
        <f t="shared" si="6"/>
        <v>31520996</v>
      </c>
      <c r="H41" s="54">
        <f t="shared" si="6"/>
        <v>27885037</v>
      </c>
      <c r="I41" s="54">
        <f t="shared" si="6"/>
        <v>31586418</v>
      </c>
      <c r="J41" s="54">
        <f t="shared" si="6"/>
        <v>90992451</v>
      </c>
      <c r="K41" s="54">
        <f t="shared" si="6"/>
        <v>21194506</v>
      </c>
      <c r="L41" s="54">
        <f t="shared" si="6"/>
        <v>77301438</v>
      </c>
      <c r="M41" s="54">
        <f t="shared" si="6"/>
        <v>18779273</v>
      </c>
      <c r="N41" s="54">
        <f t="shared" si="6"/>
        <v>117275217</v>
      </c>
      <c r="O41" s="54">
        <f t="shared" si="6"/>
        <v>5423949</v>
      </c>
      <c r="P41" s="54">
        <f t="shared" si="6"/>
        <v>35248189</v>
      </c>
      <c r="Q41" s="54">
        <f t="shared" si="6"/>
        <v>51156779</v>
      </c>
      <c r="R41" s="54">
        <f t="shared" si="6"/>
        <v>91828917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300096585</v>
      </c>
      <c r="X41" s="54">
        <f t="shared" si="6"/>
        <v>460983379</v>
      </c>
      <c r="Y41" s="54">
        <f t="shared" si="6"/>
        <v>-160886794</v>
      </c>
      <c r="Z41" s="55">
        <f t="shared" si="5"/>
        <v>-34.900779795793895</v>
      </c>
      <c r="AA41" s="56">
        <f>SUM(AA36:AA40)</f>
        <v>614644503</v>
      </c>
    </row>
    <row r="42" spans="1:27" ht="12.75">
      <c r="A42" s="57" t="s">
        <v>38</v>
      </c>
      <c r="B42" s="38"/>
      <c r="C42" s="68">
        <f aca="true" t="shared" si="7" ref="C42:Y48">C12+C27</f>
        <v>18494093</v>
      </c>
      <c r="D42" s="69">
        <f t="shared" si="7"/>
        <v>0</v>
      </c>
      <c r="E42" s="70">
        <f t="shared" si="7"/>
        <v>9390827</v>
      </c>
      <c r="F42" s="70">
        <f t="shared" si="7"/>
        <v>10567906</v>
      </c>
      <c r="G42" s="70">
        <f t="shared" si="7"/>
        <v>2714700</v>
      </c>
      <c r="H42" s="70">
        <f t="shared" si="7"/>
        <v>1164599</v>
      </c>
      <c r="I42" s="70">
        <f t="shared" si="7"/>
        <v>2636290</v>
      </c>
      <c r="J42" s="70">
        <f t="shared" si="7"/>
        <v>6515589</v>
      </c>
      <c r="K42" s="70">
        <f t="shared" si="7"/>
        <v>-729506</v>
      </c>
      <c r="L42" s="70">
        <f t="shared" si="7"/>
        <v>0</v>
      </c>
      <c r="M42" s="70">
        <f t="shared" si="7"/>
        <v>1862386</v>
      </c>
      <c r="N42" s="70">
        <f t="shared" si="7"/>
        <v>1132880</v>
      </c>
      <c r="O42" s="70">
        <f t="shared" si="7"/>
        <v>0</v>
      </c>
      <c r="P42" s="70">
        <f t="shared" si="7"/>
        <v>1565064</v>
      </c>
      <c r="Q42" s="70">
        <f t="shared" si="7"/>
        <v>0</v>
      </c>
      <c r="R42" s="70">
        <f t="shared" si="7"/>
        <v>1565064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9213533</v>
      </c>
      <c r="X42" s="70">
        <f t="shared" si="7"/>
        <v>7925929</v>
      </c>
      <c r="Y42" s="70">
        <f t="shared" si="7"/>
        <v>1287604</v>
      </c>
      <c r="Z42" s="72">
        <f t="shared" si="5"/>
        <v>16.245464727226295</v>
      </c>
      <c r="AA42" s="71">
        <f aca="true" t="shared" si="8" ref="AA42:AA48">AA12+AA27</f>
        <v>10567906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1334620</v>
      </c>
      <c r="D45" s="69">
        <f t="shared" si="7"/>
        <v>0</v>
      </c>
      <c r="E45" s="70">
        <f t="shared" si="7"/>
        <v>8465000</v>
      </c>
      <c r="F45" s="70">
        <f t="shared" si="7"/>
        <v>21040000</v>
      </c>
      <c r="G45" s="70">
        <f t="shared" si="7"/>
        <v>0</v>
      </c>
      <c r="H45" s="70">
        <f t="shared" si="7"/>
        <v>729000</v>
      </c>
      <c r="I45" s="70">
        <f t="shared" si="7"/>
        <v>0</v>
      </c>
      <c r="J45" s="70">
        <f t="shared" si="7"/>
        <v>729000</v>
      </c>
      <c r="K45" s="70">
        <f t="shared" si="7"/>
        <v>1334556</v>
      </c>
      <c r="L45" s="70">
        <f t="shared" si="7"/>
        <v>74751</v>
      </c>
      <c r="M45" s="70">
        <f t="shared" si="7"/>
        <v>66788</v>
      </c>
      <c r="N45" s="70">
        <f t="shared" si="7"/>
        <v>1476095</v>
      </c>
      <c r="O45" s="70">
        <f t="shared" si="7"/>
        <v>457424</v>
      </c>
      <c r="P45" s="70">
        <f t="shared" si="7"/>
        <v>0</v>
      </c>
      <c r="Q45" s="70">
        <f t="shared" si="7"/>
        <v>81946</v>
      </c>
      <c r="R45" s="70">
        <f t="shared" si="7"/>
        <v>539370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2744465</v>
      </c>
      <c r="X45" s="70">
        <f t="shared" si="7"/>
        <v>15780000</v>
      </c>
      <c r="Y45" s="70">
        <f t="shared" si="7"/>
        <v>-13035535</v>
      </c>
      <c r="Z45" s="72">
        <f t="shared" si="5"/>
        <v>-82.60795310519646</v>
      </c>
      <c r="AA45" s="71">
        <f t="shared" si="8"/>
        <v>21040000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1297131243</v>
      </c>
      <c r="D49" s="81">
        <f t="shared" si="9"/>
        <v>0</v>
      </c>
      <c r="E49" s="82">
        <f t="shared" si="9"/>
        <v>486874090</v>
      </c>
      <c r="F49" s="82">
        <f t="shared" si="9"/>
        <v>646252409</v>
      </c>
      <c r="G49" s="82">
        <f t="shared" si="9"/>
        <v>34235696</v>
      </c>
      <c r="H49" s="82">
        <f t="shared" si="9"/>
        <v>29778636</v>
      </c>
      <c r="I49" s="82">
        <f t="shared" si="9"/>
        <v>34222708</v>
      </c>
      <c r="J49" s="82">
        <f t="shared" si="9"/>
        <v>98237040</v>
      </c>
      <c r="K49" s="82">
        <f t="shared" si="9"/>
        <v>21799556</v>
      </c>
      <c r="L49" s="82">
        <f t="shared" si="9"/>
        <v>77376189</v>
      </c>
      <c r="M49" s="82">
        <f t="shared" si="9"/>
        <v>20708447</v>
      </c>
      <c r="N49" s="82">
        <f t="shared" si="9"/>
        <v>119884192</v>
      </c>
      <c r="O49" s="82">
        <f t="shared" si="9"/>
        <v>5881373</v>
      </c>
      <c r="P49" s="82">
        <f t="shared" si="9"/>
        <v>36813253</v>
      </c>
      <c r="Q49" s="82">
        <f t="shared" si="9"/>
        <v>51238725</v>
      </c>
      <c r="R49" s="82">
        <f t="shared" si="9"/>
        <v>93933351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312054583</v>
      </c>
      <c r="X49" s="82">
        <f t="shared" si="9"/>
        <v>484689308</v>
      </c>
      <c r="Y49" s="82">
        <f t="shared" si="9"/>
        <v>-172634725</v>
      </c>
      <c r="Z49" s="83">
        <f t="shared" si="5"/>
        <v>-35.61760537123298</v>
      </c>
      <c r="AA49" s="84">
        <f>SUM(AA41:AA48)</f>
        <v>646252409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131711540</v>
      </c>
      <c r="F51" s="70">
        <f t="shared" si="10"/>
        <v>168387981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126290987</v>
      </c>
      <c r="Y51" s="70">
        <f t="shared" si="10"/>
        <v>-126290987</v>
      </c>
      <c r="Z51" s="72">
        <f>+IF(X51&lt;&gt;0,+(Y51/X51)*100,0)</f>
        <v>-100</v>
      </c>
      <c r="AA51" s="71">
        <f>SUM(AA57:AA61)</f>
        <v>168387981</v>
      </c>
    </row>
    <row r="52" spans="1:27" ht="12.75">
      <c r="A52" s="87" t="s">
        <v>32</v>
      </c>
      <c r="B52" s="50"/>
      <c r="C52" s="9"/>
      <c r="D52" s="10"/>
      <c r="E52" s="11">
        <v>10900000</v>
      </c>
      <c r="F52" s="11">
        <v>26850000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20137500</v>
      </c>
      <c r="Y52" s="11">
        <v>-20137500</v>
      </c>
      <c r="Z52" s="2">
        <v>-100</v>
      </c>
      <c r="AA52" s="15">
        <v>26850000</v>
      </c>
    </row>
    <row r="53" spans="1:27" ht="12.75">
      <c r="A53" s="87" t="s">
        <v>33</v>
      </c>
      <c r="B53" s="50"/>
      <c r="C53" s="9"/>
      <c r="D53" s="10"/>
      <c r="E53" s="11">
        <v>14206800</v>
      </c>
      <c r="F53" s="11">
        <v>15156800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11367600</v>
      </c>
      <c r="Y53" s="11">
        <v>-11367600</v>
      </c>
      <c r="Z53" s="2">
        <v>-100</v>
      </c>
      <c r="AA53" s="15">
        <v>15156800</v>
      </c>
    </row>
    <row r="54" spans="1:27" ht="12.75">
      <c r="A54" s="87" t="s">
        <v>34</v>
      </c>
      <c r="B54" s="50"/>
      <c r="C54" s="9"/>
      <c r="D54" s="10"/>
      <c r="E54" s="11">
        <v>14745000</v>
      </c>
      <c r="F54" s="11">
        <v>18144000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13608000</v>
      </c>
      <c r="Y54" s="11">
        <v>-13608000</v>
      </c>
      <c r="Z54" s="2">
        <v>-100</v>
      </c>
      <c r="AA54" s="15">
        <v>18144000</v>
      </c>
    </row>
    <row r="55" spans="1:27" ht="12.75">
      <c r="A55" s="87" t="s">
        <v>35</v>
      </c>
      <c r="B55" s="50"/>
      <c r="C55" s="9"/>
      <c r="D55" s="10"/>
      <c r="E55" s="11">
        <v>4004000</v>
      </c>
      <c r="F55" s="11">
        <v>85403217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64052413</v>
      </c>
      <c r="Y55" s="11">
        <v>-64052413</v>
      </c>
      <c r="Z55" s="2">
        <v>-100</v>
      </c>
      <c r="AA55" s="15">
        <v>85403217</v>
      </c>
    </row>
    <row r="56" spans="1:27" ht="12.75">
      <c r="A56" s="87" t="s">
        <v>36</v>
      </c>
      <c r="B56" s="50"/>
      <c r="C56" s="9"/>
      <c r="D56" s="10"/>
      <c r="E56" s="11">
        <v>4000000</v>
      </c>
      <c r="F56" s="11">
        <v>8180000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6135000</v>
      </c>
      <c r="Y56" s="11">
        <v>-6135000</v>
      </c>
      <c r="Z56" s="2">
        <v>-100</v>
      </c>
      <c r="AA56" s="15">
        <v>8180000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47855800</v>
      </c>
      <c r="F57" s="54">
        <f t="shared" si="11"/>
        <v>153734017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115300513</v>
      </c>
      <c r="Y57" s="54">
        <f t="shared" si="11"/>
        <v>-115300513</v>
      </c>
      <c r="Z57" s="55">
        <f>+IF(X57&lt;&gt;0,+(Y57/X57)*100,0)</f>
        <v>-100</v>
      </c>
      <c r="AA57" s="56">
        <f>SUM(AA52:AA56)</f>
        <v>153734017</v>
      </c>
    </row>
    <row r="58" spans="1:27" ht="12.75">
      <c r="A58" s="89" t="s">
        <v>38</v>
      </c>
      <c r="B58" s="38"/>
      <c r="C58" s="9"/>
      <c r="D58" s="10"/>
      <c r="E58" s="11">
        <v>2618101</v>
      </c>
      <c r="F58" s="11">
        <v>1796542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1347407</v>
      </c>
      <c r="Y58" s="11">
        <v>-1347407</v>
      </c>
      <c r="Z58" s="2">
        <v>-100</v>
      </c>
      <c r="AA58" s="15">
        <v>1796542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729000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80508639</v>
      </c>
      <c r="F61" s="11">
        <v>12857422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9643067</v>
      </c>
      <c r="Y61" s="11">
        <v>-9643067</v>
      </c>
      <c r="Z61" s="2">
        <v>-100</v>
      </c>
      <c r="AA61" s="15">
        <v>12857422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>
        <v>114895056</v>
      </c>
      <c r="D66" s="13">
        <v>168387981</v>
      </c>
      <c r="E66" s="14">
        <v>61112323</v>
      </c>
      <c r="F66" s="14">
        <v>168387981</v>
      </c>
      <c r="G66" s="14">
        <v>989193</v>
      </c>
      <c r="H66" s="14">
        <v>2484446</v>
      </c>
      <c r="I66" s="14">
        <v>3995650</v>
      </c>
      <c r="J66" s="14">
        <v>7469289</v>
      </c>
      <c r="K66" s="14">
        <v>4903530</v>
      </c>
      <c r="L66" s="14">
        <v>19997932</v>
      </c>
      <c r="M66" s="14">
        <v>7232068</v>
      </c>
      <c r="N66" s="14">
        <v>32133530</v>
      </c>
      <c r="O66" s="14">
        <v>3255760</v>
      </c>
      <c r="P66" s="14">
        <v>3255759</v>
      </c>
      <c r="Q66" s="14">
        <v>13413132</v>
      </c>
      <c r="R66" s="14">
        <v>19924651</v>
      </c>
      <c r="S66" s="14"/>
      <c r="T66" s="14"/>
      <c r="U66" s="14"/>
      <c r="V66" s="14"/>
      <c r="W66" s="14">
        <v>59527470</v>
      </c>
      <c r="X66" s="14">
        <v>126290986</v>
      </c>
      <c r="Y66" s="14">
        <v>-66763516</v>
      </c>
      <c r="Z66" s="2">
        <v>-52.86</v>
      </c>
      <c r="AA66" s="22"/>
    </row>
    <row r="67" spans="1:27" ht="12.75">
      <c r="A67" s="89" t="s">
        <v>55</v>
      </c>
      <c r="B67" s="96"/>
      <c r="C67" s="9"/>
      <c r="D67" s="10"/>
      <c r="E67" s="11">
        <v>25306217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45293000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114895056</v>
      </c>
      <c r="D69" s="81">
        <f t="shared" si="12"/>
        <v>168387981</v>
      </c>
      <c r="E69" s="82">
        <f t="shared" si="12"/>
        <v>131711540</v>
      </c>
      <c r="F69" s="82">
        <f t="shared" si="12"/>
        <v>168387981</v>
      </c>
      <c r="G69" s="82">
        <f t="shared" si="12"/>
        <v>989193</v>
      </c>
      <c r="H69" s="82">
        <f t="shared" si="12"/>
        <v>2484446</v>
      </c>
      <c r="I69" s="82">
        <f t="shared" si="12"/>
        <v>3995650</v>
      </c>
      <c r="J69" s="82">
        <f t="shared" si="12"/>
        <v>7469289</v>
      </c>
      <c r="K69" s="82">
        <f t="shared" si="12"/>
        <v>4903530</v>
      </c>
      <c r="L69" s="82">
        <f t="shared" si="12"/>
        <v>19997932</v>
      </c>
      <c r="M69" s="82">
        <f t="shared" si="12"/>
        <v>7232068</v>
      </c>
      <c r="N69" s="82">
        <f t="shared" si="12"/>
        <v>32133530</v>
      </c>
      <c r="O69" s="82">
        <f t="shared" si="12"/>
        <v>3255760</v>
      </c>
      <c r="P69" s="82">
        <f t="shared" si="12"/>
        <v>3255759</v>
      </c>
      <c r="Q69" s="82">
        <f t="shared" si="12"/>
        <v>13413132</v>
      </c>
      <c r="R69" s="82">
        <f t="shared" si="12"/>
        <v>19924651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59527470</v>
      </c>
      <c r="X69" s="82">
        <f t="shared" si="12"/>
        <v>126290986</v>
      </c>
      <c r="Y69" s="82">
        <f t="shared" si="12"/>
        <v>-66763516</v>
      </c>
      <c r="Z69" s="83">
        <f>+IF(X69&lt;&gt;0,+(Y69/X69)*100,0)</f>
        <v>-52.86483074888655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51600411</v>
      </c>
      <c r="D5" s="45">
        <f t="shared" si="0"/>
        <v>0</v>
      </c>
      <c r="E5" s="46">
        <f t="shared" si="0"/>
        <v>34769250</v>
      </c>
      <c r="F5" s="46">
        <f t="shared" si="0"/>
        <v>34769250</v>
      </c>
      <c r="G5" s="46">
        <f t="shared" si="0"/>
        <v>2874930</v>
      </c>
      <c r="H5" s="46">
        <f t="shared" si="0"/>
        <v>4084328</v>
      </c>
      <c r="I5" s="46">
        <f t="shared" si="0"/>
        <v>2835520</v>
      </c>
      <c r="J5" s="46">
        <f t="shared" si="0"/>
        <v>9794778</v>
      </c>
      <c r="K5" s="46">
        <f t="shared" si="0"/>
        <v>2056178</v>
      </c>
      <c r="L5" s="46">
        <f t="shared" si="0"/>
        <v>3583294</v>
      </c>
      <c r="M5" s="46">
        <f t="shared" si="0"/>
        <v>4767782</v>
      </c>
      <c r="N5" s="46">
        <f t="shared" si="0"/>
        <v>10407254</v>
      </c>
      <c r="O5" s="46">
        <f t="shared" si="0"/>
        <v>149977</v>
      </c>
      <c r="P5" s="46">
        <f t="shared" si="0"/>
        <v>168298</v>
      </c>
      <c r="Q5" s="46">
        <f t="shared" si="0"/>
        <v>2862805</v>
      </c>
      <c r="R5" s="46">
        <f t="shared" si="0"/>
        <v>3181080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23383112</v>
      </c>
      <c r="X5" s="46">
        <f t="shared" si="0"/>
        <v>26076938</v>
      </c>
      <c r="Y5" s="46">
        <f t="shared" si="0"/>
        <v>-2693826</v>
      </c>
      <c r="Z5" s="47">
        <f>+IF(X5&lt;&gt;0,+(Y5/X5)*100,0)</f>
        <v>-10.330300282955001</v>
      </c>
      <c r="AA5" s="48">
        <f>SUM(AA11:AA18)</f>
        <v>34769250</v>
      </c>
    </row>
    <row r="6" spans="1:27" ht="12.75">
      <c r="A6" s="49" t="s">
        <v>32</v>
      </c>
      <c r="B6" s="50"/>
      <c r="C6" s="9">
        <v>48677390</v>
      </c>
      <c r="D6" s="10"/>
      <c r="E6" s="11">
        <v>17969250</v>
      </c>
      <c r="F6" s="11">
        <v>17969250</v>
      </c>
      <c r="G6" s="11">
        <v>2874930</v>
      </c>
      <c r="H6" s="11">
        <v>2708747</v>
      </c>
      <c r="I6" s="11">
        <v>1162671</v>
      </c>
      <c r="J6" s="11">
        <v>6746348</v>
      </c>
      <c r="K6" s="11">
        <v>1138178</v>
      </c>
      <c r="L6" s="11">
        <v>2454125</v>
      </c>
      <c r="M6" s="11">
        <v>2287079</v>
      </c>
      <c r="N6" s="11">
        <v>5879382</v>
      </c>
      <c r="O6" s="11"/>
      <c r="P6" s="11">
        <v>145314</v>
      </c>
      <c r="Q6" s="11">
        <v>2862805</v>
      </c>
      <c r="R6" s="11">
        <v>3008119</v>
      </c>
      <c r="S6" s="11"/>
      <c r="T6" s="11"/>
      <c r="U6" s="11"/>
      <c r="V6" s="11"/>
      <c r="W6" s="11">
        <v>15633849</v>
      </c>
      <c r="X6" s="11">
        <v>13476938</v>
      </c>
      <c r="Y6" s="11">
        <v>2156911</v>
      </c>
      <c r="Z6" s="2">
        <v>16</v>
      </c>
      <c r="AA6" s="15">
        <v>17969250</v>
      </c>
    </row>
    <row r="7" spans="1:27" ht="12.75">
      <c r="A7" s="49" t="s">
        <v>33</v>
      </c>
      <c r="B7" s="50"/>
      <c r="C7" s="9"/>
      <c r="D7" s="10"/>
      <c r="E7" s="11">
        <v>3800000</v>
      </c>
      <c r="F7" s="11">
        <v>3800000</v>
      </c>
      <c r="G7" s="11"/>
      <c r="H7" s="11"/>
      <c r="I7" s="11">
        <v>360115</v>
      </c>
      <c r="J7" s="11">
        <v>360115</v>
      </c>
      <c r="K7" s="11"/>
      <c r="L7" s="11">
        <v>153948</v>
      </c>
      <c r="M7" s="11">
        <v>451440</v>
      </c>
      <c r="N7" s="11">
        <v>605388</v>
      </c>
      <c r="O7" s="11"/>
      <c r="P7" s="11"/>
      <c r="Q7" s="11"/>
      <c r="R7" s="11"/>
      <c r="S7" s="11"/>
      <c r="T7" s="11"/>
      <c r="U7" s="11"/>
      <c r="V7" s="11"/>
      <c r="W7" s="11">
        <v>965503</v>
      </c>
      <c r="X7" s="11">
        <v>2850000</v>
      </c>
      <c r="Y7" s="11">
        <v>-1884497</v>
      </c>
      <c r="Z7" s="2">
        <v>-66.12</v>
      </c>
      <c r="AA7" s="15">
        <v>3800000</v>
      </c>
    </row>
    <row r="8" spans="1:27" ht="12.75">
      <c r="A8" s="49" t="s">
        <v>34</v>
      </c>
      <c r="B8" s="50"/>
      <c r="C8" s="9"/>
      <c r="D8" s="10"/>
      <c r="E8" s="11">
        <v>9500000</v>
      </c>
      <c r="F8" s="11">
        <v>9500000</v>
      </c>
      <c r="G8" s="11"/>
      <c r="H8" s="11"/>
      <c r="I8" s="11">
        <v>281579</v>
      </c>
      <c r="J8" s="11">
        <v>281579</v>
      </c>
      <c r="K8" s="11"/>
      <c r="L8" s="11">
        <v>950271</v>
      </c>
      <c r="M8" s="11"/>
      <c r="N8" s="11">
        <v>950271</v>
      </c>
      <c r="O8" s="11"/>
      <c r="P8" s="11"/>
      <c r="Q8" s="11"/>
      <c r="R8" s="11"/>
      <c r="S8" s="11"/>
      <c r="T8" s="11"/>
      <c r="U8" s="11"/>
      <c r="V8" s="11"/>
      <c r="W8" s="11">
        <v>1231850</v>
      </c>
      <c r="X8" s="11">
        <v>7125000</v>
      </c>
      <c r="Y8" s="11">
        <v>-5893150</v>
      </c>
      <c r="Z8" s="2">
        <v>-82.71</v>
      </c>
      <c r="AA8" s="15">
        <v>9500000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>
        <v>918000</v>
      </c>
      <c r="L9" s="11"/>
      <c r="M9" s="11">
        <v>2029263</v>
      </c>
      <c r="N9" s="11">
        <v>2947263</v>
      </c>
      <c r="O9" s="11"/>
      <c r="P9" s="11"/>
      <c r="Q9" s="11"/>
      <c r="R9" s="11"/>
      <c r="S9" s="11"/>
      <c r="T9" s="11"/>
      <c r="U9" s="11"/>
      <c r="V9" s="11"/>
      <c r="W9" s="11">
        <v>2947263</v>
      </c>
      <c r="X9" s="11"/>
      <c r="Y9" s="11">
        <v>2947263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48677390</v>
      </c>
      <c r="D11" s="53">
        <f t="shared" si="1"/>
        <v>0</v>
      </c>
      <c r="E11" s="54">
        <f t="shared" si="1"/>
        <v>31269250</v>
      </c>
      <c r="F11" s="54">
        <f t="shared" si="1"/>
        <v>31269250</v>
      </c>
      <c r="G11" s="54">
        <f t="shared" si="1"/>
        <v>2874930</v>
      </c>
      <c r="H11" s="54">
        <f t="shared" si="1"/>
        <v>2708747</v>
      </c>
      <c r="I11" s="54">
        <f t="shared" si="1"/>
        <v>1804365</v>
      </c>
      <c r="J11" s="54">
        <f t="shared" si="1"/>
        <v>7388042</v>
      </c>
      <c r="K11" s="54">
        <f t="shared" si="1"/>
        <v>2056178</v>
      </c>
      <c r="L11" s="54">
        <f t="shared" si="1"/>
        <v>3558344</v>
      </c>
      <c r="M11" s="54">
        <f t="shared" si="1"/>
        <v>4767782</v>
      </c>
      <c r="N11" s="54">
        <f t="shared" si="1"/>
        <v>10382304</v>
      </c>
      <c r="O11" s="54">
        <f t="shared" si="1"/>
        <v>0</v>
      </c>
      <c r="P11" s="54">
        <f t="shared" si="1"/>
        <v>145314</v>
      </c>
      <c r="Q11" s="54">
        <f t="shared" si="1"/>
        <v>2862805</v>
      </c>
      <c r="R11" s="54">
        <f t="shared" si="1"/>
        <v>3008119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20778465</v>
      </c>
      <c r="X11" s="54">
        <f t="shared" si="1"/>
        <v>23451938</v>
      </c>
      <c r="Y11" s="54">
        <f t="shared" si="1"/>
        <v>-2673473</v>
      </c>
      <c r="Z11" s="55">
        <f>+IF(X11&lt;&gt;0,+(Y11/X11)*100,0)</f>
        <v>-11.399795616038213</v>
      </c>
      <c r="AA11" s="56">
        <f>SUM(AA6:AA10)</f>
        <v>31269250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2923021</v>
      </c>
      <c r="D15" s="10"/>
      <c r="E15" s="11">
        <v>3500000</v>
      </c>
      <c r="F15" s="11">
        <v>3500000</v>
      </c>
      <c r="G15" s="11"/>
      <c r="H15" s="11">
        <v>1375581</v>
      </c>
      <c r="I15" s="11">
        <v>1031155</v>
      </c>
      <c r="J15" s="11">
        <v>2406736</v>
      </c>
      <c r="K15" s="11"/>
      <c r="L15" s="11">
        <v>24950</v>
      </c>
      <c r="M15" s="11"/>
      <c r="N15" s="11">
        <v>24950</v>
      </c>
      <c r="O15" s="11">
        <v>149977</v>
      </c>
      <c r="P15" s="11">
        <v>22984</v>
      </c>
      <c r="Q15" s="11"/>
      <c r="R15" s="11">
        <v>172961</v>
      </c>
      <c r="S15" s="11"/>
      <c r="T15" s="11"/>
      <c r="U15" s="11"/>
      <c r="V15" s="11"/>
      <c r="W15" s="11">
        <v>2604647</v>
      </c>
      <c r="X15" s="11">
        <v>2625000</v>
      </c>
      <c r="Y15" s="11">
        <v>-20353</v>
      </c>
      <c r="Z15" s="2">
        <v>-0.78</v>
      </c>
      <c r="AA15" s="15">
        <v>3500000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48677390</v>
      </c>
      <c r="D36" s="10">
        <f t="shared" si="4"/>
        <v>0</v>
      </c>
      <c r="E36" s="11">
        <f t="shared" si="4"/>
        <v>17969250</v>
      </c>
      <c r="F36" s="11">
        <f t="shared" si="4"/>
        <v>17969250</v>
      </c>
      <c r="G36" s="11">
        <f t="shared" si="4"/>
        <v>2874930</v>
      </c>
      <c r="H36" s="11">
        <f t="shared" si="4"/>
        <v>2708747</v>
      </c>
      <c r="I36" s="11">
        <f t="shared" si="4"/>
        <v>1162671</v>
      </c>
      <c r="J36" s="11">
        <f t="shared" si="4"/>
        <v>6746348</v>
      </c>
      <c r="K36" s="11">
        <f t="shared" si="4"/>
        <v>1138178</v>
      </c>
      <c r="L36" s="11">
        <f t="shared" si="4"/>
        <v>2454125</v>
      </c>
      <c r="M36" s="11">
        <f t="shared" si="4"/>
        <v>2287079</v>
      </c>
      <c r="N36" s="11">
        <f t="shared" si="4"/>
        <v>5879382</v>
      </c>
      <c r="O36" s="11">
        <f t="shared" si="4"/>
        <v>0</v>
      </c>
      <c r="P36" s="11">
        <f t="shared" si="4"/>
        <v>145314</v>
      </c>
      <c r="Q36" s="11">
        <f t="shared" si="4"/>
        <v>2862805</v>
      </c>
      <c r="R36" s="11">
        <f t="shared" si="4"/>
        <v>3008119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15633849</v>
      </c>
      <c r="X36" s="11">
        <f t="shared" si="4"/>
        <v>13476938</v>
      </c>
      <c r="Y36" s="11">
        <f t="shared" si="4"/>
        <v>2156911</v>
      </c>
      <c r="Z36" s="2">
        <f aca="true" t="shared" si="5" ref="Z36:Z49">+IF(X36&lt;&gt;0,+(Y36/X36)*100,0)</f>
        <v>16.0044588763412</v>
      </c>
      <c r="AA36" s="15">
        <f>AA6+AA21</f>
        <v>17969250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3800000</v>
      </c>
      <c r="F37" s="11">
        <f t="shared" si="4"/>
        <v>3800000</v>
      </c>
      <c r="G37" s="11">
        <f t="shared" si="4"/>
        <v>0</v>
      </c>
      <c r="H37" s="11">
        <f t="shared" si="4"/>
        <v>0</v>
      </c>
      <c r="I37" s="11">
        <f t="shared" si="4"/>
        <v>360115</v>
      </c>
      <c r="J37" s="11">
        <f t="shared" si="4"/>
        <v>360115</v>
      </c>
      <c r="K37" s="11">
        <f t="shared" si="4"/>
        <v>0</v>
      </c>
      <c r="L37" s="11">
        <f t="shared" si="4"/>
        <v>153948</v>
      </c>
      <c r="M37" s="11">
        <f t="shared" si="4"/>
        <v>451440</v>
      </c>
      <c r="N37" s="11">
        <f t="shared" si="4"/>
        <v>605388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965503</v>
      </c>
      <c r="X37" s="11">
        <f t="shared" si="4"/>
        <v>2850000</v>
      </c>
      <c r="Y37" s="11">
        <f t="shared" si="4"/>
        <v>-1884497</v>
      </c>
      <c r="Z37" s="2">
        <f t="shared" si="5"/>
        <v>-66.12270175438596</v>
      </c>
      <c r="AA37" s="15">
        <f>AA7+AA22</f>
        <v>3800000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9500000</v>
      </c>
      <c r="F38" s="11">
        <f t="shared" si="4"/>
        <v>9500000</v>
      </c>
      <c r="G38" s="11">
        <f t="shared" si="4"/>
        <v>0</v>
      </c>
      <c r="H38" s="11">
        <f t="shared" si="4"/>
        <v>0</v>
      </c>
      <c r="I38" s="11">
        <f t="shared" si="4"/>
        <v>281579</v>
      </c>
      <c r="J38" s="11">
        <f t="shared" si="4"/>
        <v>281579</v>
      </c>
      <c r="K38" s="11">
        <f t="shared" si="4"/>
        <v>0</v>
      </c>
      <c r="L38" s="11">
        <f t="shared" si="4"/>
        <v>950271</v>
      </c>
      <c r="M38" s="11">
        <f t="shared" si="4"/>
        <v>0</v>
      </c>
      <c r="N38" s="11">
        <f t="shared" si="4"/>
        <v>950271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1231850</v>
      </c>
      <c r="X38" s="11">
        <f t="shared" si="4"/>
        <v>7125000</v>
      </c>
      <c r="Y38" s="11">
        <f t="shared" si="4"/>
        <v>-5893150</v>
      </c>
      <c r="Z38" s="2">
        <f t="shared" si="5"/>
        <v>-82.71087719298245</v>
      </c>
      <c r="AA38" s="15">
        <f>AA8+AA23</f>
        <v>9500000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918000</v>
      </c>
      <c r="L39" s="11">
        <f t="shared" si="4"/>
        <v>0</v>
      </c>
      <c r="M39" s="11">
        <f t="shared" si="4"/>
        <v>2029263</v>
      </c>
      <c r="N39" s="11">
        <f t="shared" si="4"/>
        <v>2947263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2947263</v>
      </c>
      <c r="X39" s="11">
        <f t="shared" si="4"/>
        <v>0</v>
      </c>
      <c r="Y39" s="11">
        <f t="shared" si="4"/>
        <v>2947263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48677390</v>
      </c>
      <c r="D41" s="53">
        <f t="shared" si="6"/>
        <v>0</v>
      </c>
      <c r="E41" s="54">
        <f t="shared" si="6"/>
        <v>31269250</v>
      </c>
      <c r="F41" s="54">
        <f t="shared" si="6"/>
        <v>31269250</v>
      </c>
      <c r="G41" s="54">
        <f t="shared" si="6"/>
        <v>2874930</v>
      </c>
      <c r="H41" s="54">
        <f t="shared" si="6"/>
        <v>2708747</v>
      </c>
      <c r="I41" s="54">
        <f t="shared" si="6"/>
        <v>1804365</v>
      </c>
      <c r="J41" s="54">
        <f t="shared" si="6"/>
        <v>7388042</v>
      </c>
      <c r="K41" s="54">
        <f t="shared" si="6"/>
        <v>2056178</v>
      </c>
      <c r="L41" s="54">
        <f t="shared" si="6"/>
        <v>3558344</v>
      </c>
      <c r="M41" s="54">
        <f t="shared" si="6"/>
        <v>4767782</v>
      </c>
      <c r="N41" s="54">
        <f t="shared" si="6"/>
        <v>10382304</v>
      </c>
      <c r="O41" s="54">
        <f t="shared" si="6"/>
        <v>0</v>
      </c>
      <c r="P41" s="54">
        <f t="shared" si="6"/>
        <v>145314</v>
      </c>
      <c r="Q41" s="54">
        <f t="shared" si="6"/>
        <v>2862805</v>
      </c>
      <c r="R41" s="54">
        <f t="shared" si="6"/>
        <v>3008119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20778465</v>
      </c>
      <c r="X41" s="54">
        <f t="shared" si="6"/>
        <v>23451938</v>
      </c>
      <c r="Y41" s="54">
        <f t="shared" si="6"/>
        <v>-2673473</v>
      </c>
      <c r="Z41" s="55">
        <f t="shared" si="5"/>
        <v>-11.399795616038213</v>
      </c>
      <c r="AA41" s="56">
        <f>SUM(AA36:AA40)</f>
        <v>31269250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2923021</v>
      </c>
      <c r="D45" s="69">
        <f t="shared" si="7"/>
        <v>0</v>
      </c>
      <c r="E45" s="70">
        <f t="shared" si="7"/>
        <v>3500000</v>
      </c>
      <c r="F45" s="70">
        <f t="shared" si="7"/>
        <v>3500000</v>
      </c>
      <c r="G45" s="70">
        <f t="shared" si="7"/>
        <v>0</v>
      </c>
      <c r="H45" s="70">
        <f t="shared" si="7"/>
        <v>1375581</v>
      </c>
      <c r="I45" s="70">
        <f t="shared" si="7"/>
        <v>1031155</v>
      </c>
      <c r="J45" s="70">
        <f t="shared" si="7"/>
        <v>2406736</v>
      </c>
      <c r="K45" s="70">
        <f t="shared" si="7"/>
        <v>0</v>
      </c>
      <c r="L45" s="70">
        <f t="shared" si="7"/>
        <v>24950</v>
      </c>
      <c r="M45" s="70">
        <f t="shared" si="7"/>
        <v>0</v>
      </c>
      <c r="N45" s="70">
        <f t="shared" si="7"/>
        <v>24950</v>
      </c>
      <c r="O45" s="70">
        <f t="shared" si="7"/>
        <v>149977</v>
      </c>
      <c r="P45" s="70">
        <f t="shared" si="7"/>
        <v>22984</v>
      </c>
      <c r="Q45" s="70">
        <f t="shared" si="7"/>
        <v>0</v>
      </c>
      <c r="R45" s="70">
        <f t="shared" si="7"/>
        <v>172961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2604647</v>
      </c>
      <c r="X45" s="70">
        <f t="shared" si="7"/>
        <v>2625000</v>
      </c>
      <c r="Y45" s="70">
        <f t="shared" si="7"/>
        <v>-20353</v>
      </c>
      <c r="Z45" s="72">
        <f t="shared" si="5"/>
        <v>-0.7753523809523809</v>
      </c>
      <c r="AA45" s="71">
        <f t="shared" si="8"/>
        <v>3500000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51600411</v>
      </c>
      <c r="D49" s="81">
        <f t="shared" si="9"/>
        <v>0</v>
      </c>
      <c r="E49" s="82">
        <f t="shared" si="9"/>
        <v>34769250</v>
      </c>
      <c r="F49" s="82">
        <f t="shared" si="9"/>
        <v>34769250</v>
      </c>
      <c r="G49" s="82">
        <f t="shared" si="9"/>
        <v>2874930</v>
      </c>
      <c r="H49" s="82">
        <f t="shared" si="9"/>
        <v>4084328</v>
      </c>
      <c r="I49" s="82">
        <f t="shared" si="9"/>
        <v>2835520</v>
      </c>
      <c r="J49" s="82">
        <f t="shared" si="9"/>
        <v>9794778</v>
      </c>
      <c r="K49" s="82">
        <f t="shared" si="9"/>
        <v>2056178</v>
      </c>
      <c r="L49" s="82">
        <f t="shared" si="9"/>
        <v>3583294</v>
      </c>
      <c r="M49" s="82">
        <f t="shared" si="9"/>
        <v>4767782</v>
      </c>
      <c r="N49" s="82">
        <f t="shared" si="9"/>
        <v>10407254</v>
      </c>
      <c r="O49" s="82">
        <f t="shared" si="9"/>
        <v>149977</v>
      </c>
      <c r="P49" s="82">
        <f t="shared" si="9"/>
        <v>168298</v>
      </c>
      <c r="Q49" s="82">
        <f t="shared" si="9"/>
        <v>2862805</v>
      </c>
      <c r="R49" s="82">
        <f t="shared" si="9"/>
        <v>3181080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23383112</v>
      </c>
      <c r="X49" s="82">
        <f t="shared" si="9"/>
        <v>26076938</v>
      </c>
      <c r="Y49" s="82">
        <f t="shared" si="9"/>
        <v>-2693826</v>
      </c>
      <c r="Z49" s="83">
        <f t="shared" si="5"/>
        <v>-10.330300282955001</v>
      </c>
      <c r="AA49" s="84">
        <f>SUM(AA41:AA48)</f>
        <v>34769250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9554759</v>
      </c>
      <c r="F51" s="70">
        <f t="shared" si="10"/>
        <v>9554759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7166071</v>
      </c>
      <c r="Y51" s="70">
        <f t="shared" si="10"/>
        <v>-7166071</v>
      </c>
      <c r="Z51" s="72">
        <f>+IF(X51&lt;&gt;0,+(Y51/X51)*100,0)</f>
        <v>-100</v>
      </c>
      <c r="AA51" s="71">
        <f>SUM(AA57:AA61)</f>
        <v>9554759</v>
      </c>
    </row>
    <row r="52" spans="1:27" ht="12.75">
      <c r="A52" s="87" t="s">
        <v>32</v>
      </c>
      <c r="B52" s="50"/>
      <c r="C52" s="9"/>
      <c r="D52" s="10"/>
      <c r="E52" s="11">
        <v>2381038</v>
      </c>
      <c r="F52" s="11">
        <v>2381038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1785779</v>
      </c>
      <c r="Y52" s="11">
        <v>-1785779</v>
      </c>
      <c r="Z52" s="2">
        <v>-100</v>
      </c>
      <c r="AA52" s="15">
        <v>2381038</v>
      </c>
    </row>
    <row r="53" spans="1:27" ht="12.75">
      <c r="A53" s="87" t="s">
        <v>33</v>
      </c>
      <c r="B53" s="50"/>
      <c r="C53" s="9"/>
      <c r="D53" s="10"/>
      <c r="E53" s="11">
        <v>2518238</v>
      </c>
      <c r="F53" s="11">
        <v>2518238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1888679</v>
      </c>
      <c r="Y53" s="11">
        <v>-1888679</v>
      </c>
      <c r="Z53" s="2">
        <v>-100</v>
      </c>
      <c r="AA53" s="15">
        <v>2518238</v>
      </c>
    </row>
    <row r="54" spans="1:27" ht="12.75">
      <c r="A54" s="87" t="s">
        <v>34</v>
      </c>
      <c r="B54" s="50"/>
      <c r="C54" s="9"/>
      <c r="D54" s="10"/>
      <c r="E54" s="11">
        <v>2212621</v>
      </c>
      <c r="F54" s="11">
        <v>2212621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1659466</v>
      </c>
      <c r="Y54" s="11">
        <v>-1659466</v>
      </c>
      <c r="Z54" s="2">
        <v>-100</v>
      </c>
      <c r="AA54" s="15">
        <v>2212621</v>
      </c>
    </row>
    <row r="55" spans="1:27" ht="12.75">
      <c r="A55" s="87" t="s">
        <v>35</v>
      </c>
      <c r="B55" s="50"/>
      <c r="C55" s="9"/>
      <c r="D55" s="10"/>
      <c r="E55" s="11">
        <v>1548940</v>
      </c>
      <c r="F55" s="11">
        <v>1548940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1161705</v>
      </c>
      <c r="Y55" s="11">
        <v>-1161705</v>
      </c>
      <c r="Z55" s="2">
        <v>-100</v>
      </c>
      <c r="AA55" s="15">
        <v>1548940</v>
      </c>
    </row>
    <row r="56" spans="1:27" ht="12.75">
      <c r="A56" s="87" t="s">
        <v>36</v>
      </c>
      <c r="B56" s="50"/>
      <c r="C56" s="9"/>
      <c r="D56" s="10"/>
      <c r="E56" s="11">
        <v>298872</v>
      </c>
      <c r="F56" s="11">
        <v>298872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224154</v>
      </c>
      <c r="Y56" s="11">
        <v>-224154</v>
      </c>
      <c r="Z56" s="2">
        <v>-100</v>
      </c>
      <c r="AA56" s="15">
        <v>298872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8959709</v>
      </c>
      <c r="F57" s="54">
        <f t="shared" si="11"/>
        <v>8959709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6719783</v>
      </c>
      <c r="Y57" s="54">
        <f t="shared" si="11"/>
        <v>-6719783</v>
      </c>
      <c r="Z57" s="55">
        <f>+IF(X57&lt;&gt;0,+(Y57/X57)*100,0)</f>
        <v>-100</v>
      </c>
      <c r="AA57" s="56">
        <f>SUM(AA52:AA56)</f>
        <v>8959709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595050</v>
      </c>
      <c r="F61" s="11">
        <v>595050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446288</v>
      </c>
      <c r="Y61" s="11">
        <v>-446288</v>
      </c>
      <c r="Z61" s="2">
        <v>-100</v>
      </c>
      <c r="AA61" s="15">
        <v>595050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9554758</v>
      </c>
      <c r="F66" s="14"/>
      <c r="G66" s="14"/>
      <c r="H66" s="14">
        <v>4033718</v>
      </c>
      <c r="I66" s="14">
        <v>2098201</v>
      </c>
      <c r="J66" s="14">
        <v>6131919</v>
      </c>
      <c r="K66" s="14"/>
      <c r="L66" s="14">
        <v>1795880</v>
      </c>
      <c r="M66" s="14"/>
      <c r="N66" s="14">
        <v>1795880</v>
      </c>
      <c r="O66" s="14"/>
      <c r="P66" s="14"/>
      <c r="Q66" s="14"/>
      <c r="R66" s="14"/>
      <c r="S66" s="14"/>
      <c r="T66" s="14"/>
      <c r="U66" s="14"/>
      <c r="V66" s="14"/>
      <c r="W66" s="14">
        <v>7927799</v>
      </c>
      <c r="X66" s="14"/>
      <c r="Y66" s="14">
        <v>7927799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9554758</v>
      </c>
      <c r="F69" s="82">
        <f t="shared" si="12"/>
        <v>0</v>
      </c>
      <c r="G69" s="82">
        <f t="shared" si="12"/>
        <v>0</v>
      </c>
      <c r="H69" s="82">
        <f t="shared" si="12"/>
        <v>4033718</v>
      </c>
      <c r="I69" s="82">
        <f t="shared" si="12"/>
        <v>2098201</v>
      </c>
      <c r="J69" s="82">
        <f t="shared" si="12"/>
        <v>6131919</v>
      </c>
      <c r="K69" s="82">
        <f t="shared" si="12"/>
        <v>0</v>
      </c>
      <c r="L69" s="82">
        <f t="shared" si="12"/>
        <v>1795880</v>
      </c>
      <c r="M69" s="82">
        <f t="shared" si="12"/>
        <v>0</v>
      </c>
      <c r="N69" s="82">
        <f t="shared" si="12"/>
        <v>1795880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7927799</v>
      </c>
      <c r="X69" s="82">
        <f t="shared" si="12"/>
        <v>0</v>
      </c>
      <c r="Y69" s="82">
        <f t="shared" si="12"/>
        <v>7927799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149191000</v>
      </c>
      <c r="F5" s="46">
        <f t="shared" si="0"/>
        <v>149191000</v>
      </c>
      <c r="G5" s="46">
        <f t="shared" si="0"/>
        <v>3296584</v>
      </c>
      <c r="H5" s="46">
        <f t="shared" si="0"/>
        <v>3113244</v>
      </c>
      <c r="I5" s="46">
        <f t="shared" si="0"/>
        <v>5776349</v>
      </c>
      <c r="J5" s="46">
        <f t="shared" si="0"/>
        <v>12186177</v>
      </c>
      <c r="K5" s="46">
        <f t="shared" si="0"/>
        <v>1970032</v>
      </c>
      <c r="L5" s="46">
        <f t="shared" si="0"/>
        <v>15127264</v>
      </c>
      <c r="M5" s="46">
        <f t="shared" si="0"/>
        <v>45775252</v>
      </c>
      <c r="N5" s="46">
        <f t="shared" si="0"/>
        <v>62872548</v>
      </c>
      <c r="O5" s="46">
        <f t="shared" si="0"/>
        <v>6887609</v>
      </c>
      <c r="P5" s="46">
        <f t="shared" si="0"/>
        <v>4978609</v>
      </c>
      <c r="Q5" s="46">
        <f t="shared" si="0"/>
        <v>6772970</v>
      </c>
      <c r="R5" s="46">
        <f t="shared" si="0"/>
        <v>18639188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93697913</v>
      </c>
      <c r="X5" s="46">
        <f t="shared" si="0"/>
        <v>111893250</v>
      </c>
      <c r="Y5" s="46">
        <f t="shared" si="0"/>
        <v>-18195337</v>
      </c>
      <c r="Z5" s="47">
        <f>+IF(X5&lt;&gt;0,+(Y5/X5)*100,0)</f>
        <v>-16.261335692724984</v>
      </c>
      <c r="AA5" s="48">
        <f>SUM(AA11:AA18)</f>
        <v>149191000</v>
      </c>
    </row>
    <row r="6" spans="1:27" ht="12.75">
      <c r="A6" s="49" t="s">
        <v>32</v>
      </c>
      <c r="B6" s="50"/>
      <c r="C6" s="9"/>
      <c r="D6" s="10"/>
      <c r="E6" s="11">
        <v>22054000</v>
      </c>
      <c r="F6" s="11">
        <v>22054000</v>
      </c>
      <c r="G6" s="11">
        <v>1911993</v>
      </c>
      <c r="H6" s="11">
        <v>2096612</v>
      </c>
      <c r="I6" s="11">
        <v>2571888</v>
      </c>
      <c r="J6" s="11">
        <v>6580493</v>
      </c>
      <c r="K6" s="11">
        <v>1359327</v>
      </c>
      <c r="L6" s="11">
        <v>5619101</v>
      </c>
      <c r="M6" s="11">
        <v>1347774</v>
      </c>
      <c r="N6" s="11">
        <v>8326202</v>
      </c>
      <c r="O6" s="11">
        <v>3988769</v>
      </c>
      <c r="P6" s="11">
        <v>2950075</v>
      </c>
      <c r="Q6" s="11">
        <v>2950075</v>
      </c>
      <c r="R6" s="11">
        <v>9888919</v>
      </c>
      <c r="S6" s="11"/>
      <c r="T6" s="11"/>
      <c r="U6" s="11"/>
      <c r="V6" s="11"/>
      <c r="W6" s="11">
        <v>24795614</v>
      </c>
      <c r="X6" s="11">
        <v>16540500</v>
      </c>
      <c r="Y6" s="11">
        <v>8255114</v>
      </c>
      <c r="Z6" s="2">
        <v>49.91</v>
      </c>
      <c r="AA6" s="15">
        <v>22054000</v>
      </c>
    </row>
    <row r="7" spans="1:27" ht="12.75">
      <c r="A7" s="49" t="s">
        <v>33</v>
      </c>
      <c r="B7" s="50"/>
      <c r="C7" s="9"/>
      <c r="D7" s="10"/>
      <c r="E7" s="11">
        <v>3928000</v>
      </c>
      <c r="F7" s="11">
        <v>3928000</v>
      </c>
      <c r="G7" s="11"/>
      <c r="H7" s="11"/>
      <c r="I7" s="11">
        <v>1569721</v>
      </c>
      <c r="J7" s="11">
        <v>1569721</v>
      </c>
      <c r="K7" s="11"/>
      <c r="L7" s="11"/>
      <c r="M7" s="11">
        <v>5900382</v>
      </c>
      <c r="N7" s="11">
        <v>5900382</v>
      </c>
      <c r="O7" s="11">
        <v>1398520</v>
      </c>
      <c r="P7" s="11"/>
      <c r="Q7" s="11"/>
      <c r="R7" s="11">
        <v>1398520</v>
      </c>
      <c r="S7" s="11"/>
      <c r="T7" s="11"/>
      <c r="U7" s="11"/>
      <c r="V7" s="11"/>
      <c r="W7" s="11">
        <v>8868623</v>
      </c>
      <c r="X7" s="11">
        <v>2946000</v>
      </c>
      <c r="Y7" s="11">
        <v>5922623</v>
      </c>
      <c r="Z7" s="2">
        <v>201.04</v>
      </c>
      <c r="AA7" s="15">
        <v>3928000</v>
      </c>
    </row>
    <row r="8" spans="1:27" ht="12.75">
      <c r="A8" s="49" t="s">
        <v>34</v>
      </c>
      <c r="B8" s="50"/>
      <c r="C8" s="9"/>
      <c r="D8" s="10"/>
      <c r="E8" s="11">
        <v>75109000</v>
      </c>
      <c r="F8" s="11">
        <v>75109000</v>
      </c>
      <c r="G8" s="11"/>
      <c r="H8" s="11">
        <v>87881</v>
      </c>
      <c r="I8" s="11"/>
      <c r="J8" s="11">
        <v>87881</v>
      </c>
      <c r="K8" s="11"/>
      <c r="L8" s="11"/>
      <c r="M8" s="11">
        <v>2850044</v>
      </c>
      <c r="N8" s="11">
        <v>2850044</v>
      </c>
      <c r="O8" s="11">
        <v>384934</v>
      </c>
      <c r="P8" s="11">
        <v>280048</v>
      </c>
      <c r="Q8" s="11">
        <v>587776</v>
      </c>
      <c r="R8" s="11">
        <v>1252758</v>
      </c>
      <c r="S8" s="11"/>
      <c r="T8" s="11"/>
      <c r="U8" s="11"/>
      <c r="V8" s="11"/>
      <c r="W8" s="11">
        <v>4190683</v>
      </c>
      <c r="X8" s="11">
        <v>56331750</v>
      </c>
      <c r="Y8" s="11">
        <v>-52141067</v>
      </c>
      <c r="Z8" s="2">
        <v>-92.56</v>
      </c>
      <c r="AA8" s="15">
        <v>75109000</v>
      </c>
    </row>
    <row r="9" spans="1:27" ht="12.75">
      <c r="A9" s="49" t="s">
        <v>35</v>
      </c>
      <c r="B9" s="50"/>
      <c r="C9" s="9"/>
      <c r="D9" s="10"/>
      <c r="E9" s="11">
        <v>25000000</v>
      </c>
      <c r="F9" s="11">
        <v>25000000</v>
      </c>
      <c r="G9" s="11"/>
      <c r="H9" s="11"/>
      <c r="I9" s="11">
        <v>1113157</v>
      </c>
      <c r="J9" s="11">
        <v>1113157</v>
      </c>
      <c r="K9" s="11"/>
      <c r="L9" s="11">
        <v>8811399</v>
      </c>
      <c r="M9" s="11">
        <v>801495</v>
      </c>
      <c r="N9" s="11">
        <v>9612894</v>
      </c>
      <c r="O9" s="11">
        <v>1091186</v>
      </c>
      <c r="P9" s="11">
        <v>1680859</v>
      </c>
      <c r="Q9" s="11">
        <v>1680859</v>
      </c>
      <c r="R9" s="11">
        <v>4452904</v>
      </c>
      <c r="S9" s="11"/>
      <c r="T9" s="11"/>
      <c r="U9" s="11"/>
      <c r="V9" s="11"/>
      <c r="W9" s="11">
        <v>15178955</v>
      </c>
      <c r="X9" s="11">
        <v>18750000</v>
      </c>
      <c r="Y9" s="11">
        <v>-3571045</v>
      </c>
      <c r="Z9" s="2">
        <v>-19.05</v>
      </c>
      <c r="AA9" s="15">
        <v>25000000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>
        <v>780067</v>
      </c>
      <c r="H10" s="11"/>
      <c r="I10" s="11"/>
      <c r="J10" s="11">
        <v>780067</v>
      </c>
      <c r="K10" s="11"/>
      <c r="L10" s="11"/>
      <c r="M10" s="11">
        <v>288655</v>
      </c>
      <c r="N10" s="11">
        <v>288655</v>
      </c>
      <c r="O10" s="11"/>
      <c r="P10" s="11"/>
      <c r="Q10" s="11"/>
      <c r="R10" s="11"/>
      <c r="S10" s="11"/>
      <c r="T10" s="11"/>
      <c r="U10" s="11"/>
      <c r="V10" s="11"/>
      <c r="W10" s="11">
        <v>1068722</v>
      </c>
      <c r="X10" s="11"/>
      <c r="Y10" s="11">
        <v>1068722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126091000</v>
      </c>
      <c r="F11" s="54">
        <f t="shared" si="1"/>
        <v>126091000</v>
      </c>
      <c r="G11" s="54">
        <f t="shared" si="1"/>
        <v>2692060</v>
      </c>
      <c r="H11" s="54">
        <f t="shared" si="1"/>
        <v>2184493</v>
      </c>
      <c r="I11" s="54">
        <f t="shared" si="1"/>
        <v>5254766</v>
      </c>
      <c r="J11" s="54">
        <f t="shared" si="1"/>
        <v>10131319</v>
      </c>
      <c r="K11" s="54">
        <f t="shared" si="1"/>
        <v>1359327</v>
      </c>
      <c r="L11" s="54">
        <f t="shared" si="1"/>
        <v>14430500</v>
      </c>
      <c r="M11" s="54">
        <f t="shared" si="1"/>
        <v>11188350</v>
      </c>
      <c r="N11" s="54">
        <f t="shared" si="1"/>
        <v>26978177</v>
      </c>
      <c r="O11" s="54">
        <f t="shared" si="1"/>
        <v>6863409</v>
      </c>
      <c r="P11" s="54">
        <f t="shared" si="1"/>
        <v>4910982</v>
      </c>
      <c r="Q11" s="54">
        <f t="shared" si="1"/>
        <v>5218710</v>
      </c>
      <c r="R11" s="54">
        <f t="shared" si="1"/>
        <v>16993101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54102597</v>
      </c>
      <c r="X11" s="54">
        <f t="shared" si="1"/>
        <v>94568250</v>
      </c>
      <c r="Y11" s="54">
        <f t="shared" si="1"/>
        <v>-40465653</v>
      </c>
      <c r="Z11" s="55">
        <f>+IF(X11&lt;&gt;0,+(Y11/X11)*100,0)</f>
        <v>-42.78989301377577</v>
      </c>
      <c r="AA11" s="56">
        <f>SUM(AA6:AA10)</f>
        <v>126091000</v>
      </c>
    </row>
    <row r="12" spans="1:27" ht="12.75">
      <c r="A12" s="57" t="s">
        <v>38</v>
      </c>
      <c r="B12" s="38"/>
      <c r="C12" s="9"/>
      <c r="D12" s="10"/>
      <c r="E12" s="11">
        <v>13500000</v>
      </c>
      <c r="F12" s="11">
        <v>13500000</v>
      </c>
      <c r="G12" s="11">
        <v>604524</v>
      </c>
      <c r="H12" s="11">
        <v>132730</v>
      </c>
      <c r="I12" s="11">
        <v>416186</v>
      </c>
      <c r="J12" s="11">
        <v>1153440</v>
      </c>
      <c r="K12" s="11">
        <v>610705</v>
      </c>
      <c r="L12" s="11">
        <v>696764</v>
      </c>
      <c r="M12" s="11"/>
      <c r="N12" s="11">
        <v>1307469</v>
      </c>
      <c r="O12" s="11"/>
      <c r="P12" s="11"/>
      <c r="Q12" s="11">
        <v>1554260</v>
      </c>
      <c r="R12" s="11">
        <v>1554260</v>
      </c>
      <c r="S12" s="11"/>
      <c r="T12" s="11"/>
      <c r="U12" s="11"/>
      <c r="V12" s="11"/>
      <c r="W12" s="11">
        <v>4015169</v>
      </c>
      <c r="X12" s="11">
        <v>10125000</v>
      </c>
      <c r="Y12" s="11">
        <v>-6109831</v>
      </c>
      <c r="Z12" s="2">
        <v>-60.34</v>
      </c>
      <c r="AA12" s="15">
        <v>13500000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9600000</v>
      </c>
      <c r="F15" s="11">
        <v>9600000</v>
      </c>
      <c r="G15" s="11"/>
      <c r="H15" s="11">
        <v>796021</v>
      </c>
      <c r="I15" s="11">
        <v>105397</v>
      </c>
      <c r="J15" s="11">
        <v>901418</v>
      </c>
      <c r="K15" s="11"/>
      <c r="L15" s="11"/>
      <c r="M15" s="11">
        <v>34586902</v>
      </c>
      <c r="N15" s="11">
        <v>34586902</v>
      </c>
      <c r="O15" s="11">
        <v>24200</v>
      </c>
      <c r="P15" s="11">
        <v>67627</v>
      </c>
      <c r="Q15" s="11"/>
      <c r="R15" s="11">
        <v>91827</v>
      </c>
      <c r="S15" s="11"/>
      <c r="T15" s="11"/>
      <c r="U15" s="11"/>
      <c r="V15" s="11"/>
      <c r="W15" s="11">
        <v>35580147</v>
      </c>
      <c r="X15" s="11">
        <v>7200000</v>
      </c>
      <c r="Y15" s="11">
        <v>28380147</v>
      </c>
      <c r="Z15" s="2">
        <v>394.17</v>
      </c>
      <c r="AA15" s="15">
        <v>9600000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36681000</v>
      </c>
      <c r="F20" s="63">
        <f t="shared" si="2"/>
        <v>36681000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27510750</v>
      </c>
      <c r="Y20" s="63">
        <f t="shared" si="2"/>
        <v>-27510750</v>
      </c>
      <c r="Z20" s="64">
        <f>+IF(X20&lt;&gt;0,+(Y20/X20)*100,0)</f>
        <v>-100</v>
      </c>
      <c r="AA20" s="65">
        <f>SUM(AA26:AA33)</f>
        <v>36681000</v>
      </c>
    </row>
    <row r="21" spans="1:27" ht="12.75">
      <c r="A21" s="49" t="s">
        <v>32</v>
      </c>
      <c r="B21" s="50"/>
      <c r="C21" s="9"/>
      <c r="D21" s="10"/>
      <c r="E21" s="11">
        <v>20395000</v>
      </c>
      <c r="F21" s="11">
        <v>20395000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15296250</v>
      </c>
      <c r="Y21" s="11">
        <v>-15296250</v>
      </c>
      <c r="Z21" s="2">
        <v>-100</v>
      </c>
      <c r="AA21" s="15">
        <v>20395000</v>
      </c>
    </row>
    <row r="22" spans="1:27" ht="12.75">
      <c r="A22" s="49" t="s">
        <v>33</v>
      </c>
      <c r="B22" s="50"/>
      <c r="C22" s="9"/>
      <c r="D22" s="10"/>
      <c r="E22" s="11">
        <v>4286000</v>
      </c>
      <c r="F22" s="11">
        <v>4286000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3214500</v>
      </c>
      <c r="Y22" s="11">
        <v>-3214500</v>
      </c>
      <c r="Z22" s="2">
        <v>-100</v>
      </c>
      <c r="AA22" s="15">
        <v>4286000</v>
      </c>
    </row>
    <row r="23" spans="1:27" ht="12.75">
      <c r="A23" s="49" t="s">
        <v>34</v>
      </c>
      <c r="B23" s="50"/>
      <c r="C23" s="9"/>
      <c r="D23" s="10"/>
      <c r="E23" s="11">
        <v>8500000</v>
      </c>
      <c r="F23" s="11">
        <v>8500000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6375000</v>
      </c>
      <c r="Y23" s="11">
        <v>-6375000</v>
      </c>
      <c r="Z23" s="2">
        <v>-100</v>
      </c>
      <c r="AA23" s="15">
        <v>8500000</v>
      </c>
    </row>
    <row r="24" spans="1:27" ht="12.75">
      <c r="A24" s="49" t="s">
        <v>35</v>
      </c>
      <c r="B24" s="50"/>
      <c r="C24" s="9"/>
      <c r="D24" s="10"/>
      <c r="E24" s="11">
        <v>2500000</v>
      </c>
      <c r="F24" s="11">
        <v>2500000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1875000</v>
      </c>
      <c r="Y24" s="11">
        <v>-1875000</v>
      </c>
      <c r="Z24" s="2">
        <v>-100</v>
      </c>
      <c r="AA24" s="15">
        <v>2500000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35681000</v>
      </c>
      <c r="F26" s="54">
        <f t="shared" si="3"/>
        <v>35681000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26760750</v>
      </c>
      <c r="Y26" s="54">
        <f t="shared" si="3"/>
        <v>-26760750</v>
      </c>
      <c r="Z26" s="55">
        <f>+IF(X26&lt;&gt;0,+(Y26/X26)*100,0)</f>
        <v>-100</v>
      </c>
      <c r="AA26" s="56">
        <f>SUM(AA21:AA25)</f>
        <v>35681000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1000000</v>
      </c>
      <c r="F30" s="11">
        <v>1000000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750000</v>
      </c>
      <c r="Y30" s="11">
        <v>-750000</v>
      </c>
      <c r="Z30" s="2">
        <v>-100</v>
      </c>
      <c r="AA30" s="15">
        <v>1000000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42449000</v>
      </c>
      <c r="F36" s="11">
        <f t="shared" si="4"/>
        <v>42449000</v>
      </c>
      <c r="G36" s="11">
        <f t="shared" si="4"/>
        <v>1911993</v>
      </c>
      <c r="H36" s="11">
        <f t="shared" si="4"/>
        <v>2096612</v>
      </c>
      <c r="I36" s="11">
        <f t="shared" si="4"/>
        <v>2571888</v>
      </c>
      <c r="J36" s="11">
        <f t="shared" si="4"/>
        <v>6580493</v>
      </c>
      <c r="K36" s="11">
        <f t="shared" si="4"/>
        <v>1359327</v>
      </c>
      <c r="L36" s="11">
        <f t="shared" si="4"/>
        <v>5619101</v>
      </c>
      <c r="M36" s="11">
        <f t="shared" si="4"/>
        <v>1347774</v>
      </c>
      <c r="N36" s="11">
        <f t="shared" si="4"/>
        <v>8326202</v>
      </c>
      <c r="O36" s="11">
        <f t="shared" si="4"/>
        <v>3988769</v>
      </c>
      <c r="P36" s="11">
        <f t="shared" si="4"/>
        <v>2950075</v>
      </c>
      <c r="Q36" s="11">
        <f t="shared" si="4"/>
        <v>2950075</v>
      </c>
      <c r="R36" s="11">
        <f t="shared" si="4"/>
        <v>9888919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24795614</v>
      </c>
      <c r="X36" s="11">
        <f t="shared" si="4"/>
        <v>31836750</v>
      </c>
      <c r="Y36" s="11">
        <f t="shared" si="4"/>
        <v>-7041136</v>
      </c>
      <c r="Z36" s="2">
        <f aca="true" t="shared" si="5" ref="Z36:Z49">+IF(X36&lt;&gt;0,+(Y36/X36)*100,0)</f>
        <v>-22.11637808507464</v>
      </c>
      <c r="AA36" s="15">
        <f>AA6+AA21</f>
        <v>42449000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8214000</v>
      </c>
      <c r="F37" s="11">
        <f t="shared" si="4"/>
        <v>8214000</v>
      </c>
      <c r="G37" s="11">
        <f t="shared" si="4"/>
        <v>0</v>
      </c>
      <c r="H37" s="11">
        <f t="shared" si="4"/>
        <v>0</v>
      </c>
      <c r="I37" s="11">
        <f t="shared" si="4"/>
        <v>1569721</v>
      </c>
      <c r="J37" s="11">
        <f t="shared" si="4"/>
        <v>1569721</v>
      </c>
      <c r="K37" s="11">
        <f t="shared" si="4"/>
        <v>0</v>
      </c>
      <c r="L37" s="11">
        <f t="shared" si="4"/>
        <v>0</v>
      </c>
      <c r="M37" s="11">
        <f t="shared" si="4"/>
        <v>5900382</v>
      </c>
      <c r="N37" s="11">
        <f t="shared" si="4"/>
        <v>5900382</v>
      </c>
      <c r="O37" s="11">
        <f t="shared" si="4"/>
        <v>1398520</v>
      </c>
      <c r="P37" s="11">
        <f t="shared" si="4"/>
        <v>0</v>
      </c>
      <c r="Q37" s="11">
        <f t="shared" si="4"/>
        <v>0</v>
      </c>
      <c r="R37" s="11">
        <f t="shared" si="4"/>
        <v>1398520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8868623</v>
      </c>
      <c r="X37" s="11">
        <f t="shared" si="4"/>
        <v>6160500</v>
      </c>
      <c r="Y37" s="11">
        <f t="shared" si="4"/>
        <v>2708123</v>
      </c>
      <c r="Z37" s="2">
        <f t="shared" si="5"/>
        <v>43.95946757568379</v>
      </c>
      <c r="AA37" s="15">
        <f>AA7+AA22</f>
        <v>8214000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83609000</v>
      </c>
      <c r="F38" s="11">
        <f t="shared" si="4"/>
        <v>83609000</v>
      </c>
      <c r="G38" s="11">
        <f t="shared" si="4"/>
        <v>0</v>
      </c>
      <c r="H38" s="11">
        <f t="shared" si="4"/>
        <v>87881</v>
      </c>
      <c r="I38" s="11">
        <f t="shared" si="4"/>
        <v>0</v>
      </c>
      <c r="J38" s="11">
        <f t="shared" si="4"/>
        <v>87881</v>
      </c>
      <c r="K38" s="11">
        <f t="shared" si="4"/>
        <v>0</v>
      </c>
      <c r="L38" s="11">
        <f t="shared" si="4"/>
        <v>0</v>
      </c>
      <c r="M38" s="11">
        <f t="shared" si="4"/>
        <v>2850044</v>
      </c>
      <c r="N38" s="11">
        <f t="shared" si="4"/>
        <v>2850044</v>
      </c>
      <c r="O38" s="11">
        <f t="shared" si="4"/>
        <v>384934</v>
      </c>
      <c r="P38" s="11">
        <f t="shared" si="4"/>
        <v>280048</v>
      </c>
      <c r="Q38" s="11">
        <f t="shared" si="4"/>
        <v>587776</v>
      </c>
      <c r="R38" s="11">
        <f t="shared" si="4"/>
        <v>1252758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4190683</v>
      </c>
      <c r="X38" s="11">
        <f t="shared" si="4"/>
        <v>62706750</v>
      </c>
      <c r="Y38" s="11">
        <f t="shared" si="4"/>
        <v>-58516067</v>
      </c>
      <c r="Z38" s="2">
        <f t="shared" si="5"/>
        <v>-93.31701451598113</v>
      </c>
      <c r="AA38" s="15">
        <f>AA8+AA23</f>
        <v>83609000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27500000</v>
      </c>
      <c r="F39" s="11">
        <f t="shared" si="4"/>
        <v>27500000</v>
      </c>
      <c r="G39" s="11">
        <f t="shared" si="4"/>
        <v>0</v>
      </c>
      <c r="H39" s="11">
        <f t="shared" si="4"/>
        <v>0</v>
      </c>
      <c r="I39" s="11">
        <f t="shared" si="4"/>
        <v>1113157</v>
      </c>
      <c r="J39" s="11">
        <f t="shared" si="4"/>
        <v>1113157</v>
      </c>
      <c r="K39" s="11">
        <f t="shared" si="4"/>
        <v>0</v>
      </c>
      <c r="L39" s="11">
        <f t="shared" si="4"/>
        <v>8811399</v>
      </c>
      <c r="M39" s="11">
        <f t="shared" si="4"/>
        <v>801495</v>
      </c>
      <c r="N39" s="11">
        <f t="shared" si="4"/>
        <v>9612894</v>
      </c>
      <c r="O39" s="11">
        <f t="shared" si="4"/>
        <v>1091186</v>
      </c>
      <c r="P39" s="11">
        <f t="shared" si="4"/>
        <v>1680859</v>
      </c>
      <c r="Q39" s="11">
        <f t="shared" si="4"/>
        <v>1680859</v>
      </c>
      <c r="R39" s="11">
        <f t="shared" si="4"/>
        <v>4452904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15178955</v>
      </c>
      <c r="X39" s="11">
        <f t="shared" si="4"/>
        <v>20625000</v>
      </c>
      <c r="Y39" s="11">
        <f t="shared" si="4"/>
        <v>-5446045</v>
      </c>
      <c r="Z39" s="2">
        <f t="shared" si="5"/>
        <v>-26.405066666666666</v>
      </c>
      <c r="AA39" s="15">
        <f>AA9+AA24</f>
        <v>27500000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780067</v>
      </c>
      <c r="H40" s="11">
        <f t="shared" si="4"/>
        <v>0</v>
      </c>
      <c r="I40" s="11">
        <f t="shared" si="4"/>
        <v>0</v>
      </c>
      <c r="J40" s="11">
        <f t="shared" si="4"/>
        <v>780067</v>
      </c>
      <c r="K40" s="11">
        <f t="shared" si="4"/>
        <v>0</v>
      </c>
      <c r="L40" s="11">
        <f t="shared" si="4"/>
        <v>0</v>
      </c>
      <c r="M40" s="11">
        <f t="shared" si="4"/>
        <v>288655</v>
      </c>
      <c r="N40" s="11">
        <f t="shared" si="4"/>
        <v>288655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1068722</v>
      </c>
      <c r="X40" s="11">
        <f t="shared" si="4"/>
        <v>0</v>
      </c>
      <c r="Y40" s="11">
        <f t="shared" si="4"/>
        <v>1068722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161772000</v>
      </c>
      <c r="F41" s="54">
        <f t="shared" si="6"/>
        <v>161772000</v>
      </c>
      <c r="G41" s="54">
        <f t="shared" si="6"/>
        <v>2692060</v>
      </c>
      <c r="H41" s="54">
        <f t="shared" si="6"/>
        <v>2184493</v>
      </c>
      <c r="I41" s="54">
        <f t="shared" si="6"/>
        <v>5254766</v>
      </c>
      <c r="J41" s="54">
        <f t="shared" si="6"/>
        <v>10131319</v>
      </c>
      <c r="K41" s="54">
        <f t="shared" si="6"/>
        <v>1359327</v>
      </c>
      <c r="L41" s="54">
        <f t="shared" si="6"/>
        <v>14430500</v>
      </c>
      <c r="M41" s="54">
        <f t="shared" si="6"/>
        <v>11188350</v>
      </c>
      <c r="N41" s="54">
        <f t="shared" si="6"/>
        <v>26978177</v>
      </c>
      <c r="O41" s="54">
        <f t="shared" si="6"/>
        <v>6863409</v>
      </c>
      <c r="P41" s="54">
        <f t="shared" si="6"/>
        <v>4910982</v>
      </c>
      <c r="Q41" s="54">
        <f t="shared" si="6"/>
        <v>5218710</v>
      </c>
      <c r="R41" s="54">
        <f t="shared" si="6"/>
        <v>16993101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54102597</v>
      </c>
      <c r="X41" s="54">
        <f t="shared" si="6"/>
        <v>121329000</v>
      </c>
      <c r="Y41" s="54">
        <f t="shared" si="6"/>
        <v>-67226403</v>
      </c>
      <c r="Z41" s="55">
        <f t="shared" si="5"/>
        <v>-55.408354968721405</v>
      </c>
      <c r="AA41" s="56">
        <f>SUM(AA36:AA40)</f>
        <v>161772000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13500000</v>
      </c>
      <c r="F42" s="70">
        <f t="shared" si="7"/>
        <v>13500000</v>
      </c>
      <c r="G42" s="70">
        <f t="shared" si="7"/>
        <v>604524</v>
      </c>
      <c r="H42" s="70">
        <f t="shared" si="7"/>
        <v>132730</v>
      </c>
      <c r="I42" s="70">
        <f t="shared" si="7"/>
        <v>416186</v>
      </c>
      <c r="J42" s="70">
        <f t="shared" si="7"/>
        <v>1153440</v>
      </c>
      <c r="K42" s="70">
        <f t="shared" si="7"/>
        <v>610705</v>
      </c>
      <c r="L42" s="70">
        <f t="shared" si="7"/>
        <v>696764</v>
      </c>
      <c r="M42" s="70">
        <f t="shared" si="7"/>
        <v>0</v>
      </c>
      <c r="N42" s="70">
        <f t="shared" si="7"/>
        <v>1307469</v>
      </c>
      <c r="O42" s="70">
        <f t="shared" si="7"/>
        <v>0</v>
      </c>
      <c r="P42" s="70">
        <f t="shared" si="7"/>
        <v>0</v>
      </c>
      <c r="Q42" s="70">
        <f t="shared" si="7"/>
        <v>1554260</v>
      </c>
      <c r="R42" s="70">
        <f t="shared" si="7"/>
        <v>1554260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4015169</v>
      </c>
      <c r="X42" s="70">
        <f t="shared" si="7"/>
        <v>10125000</v>
      </c>
      <c r="Y42" s="70">
        <f t="shared" si="7"/>
        <v>-6109831</v>
      </c>
      <c r="Z42" s="72">
        <f t="shared" si="5"/>
        <v>-60.34400987654321</v>
      </c>
      <c r="AA42" s="71">
        <f aca="true" t="shared" si="8" ref="AA42:AA48">AA12+AA27</f>
        <v>13500000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10600000</v>
      </c>
      <c r="F45" s="70">
        <f t="shared" si="7"/>
        <v>10600000</v>
      </c>
      <c r="G45" s="70">
        <f t="shared" si="7"/>
        <v>0</v>
      </c>
      <c r="H45" s="70">
        <f t="shared" si="7"/>
        <v>796021</v>
      </c>
      <c r="I45" s="70">
        <f t="shared" si="7"/>
        <v>105397</v>
      </c>
      <c r="J45" s="70">
        <f t="shared" si="7"/>
        <v>901418</v>
      </c>
      <c r="K45" s="70">
        <f t="shared" si="7"/>
        <v>0</v>
      </c>
      <c r="L45" s="70">
        <f t="shared" si="7"/>
        <v>0</v>
      </c>
      <c r="M45" s="70">
        <f t="shared" si="7"/>
        <v>34586902</v>
      </c>
      <c r="N45" s="70">
        <f t="shared" si="7"/>
        <v>34586902</v>
      </c>
      <c r="O45" s="70">
        <f t="shared" si="7"/>
        <v>24200</v>
      </c>
      <c r="P45" s="70">
        <f t="shared" si="7"/>
        <v>67627</v>
      </c>
      <c r="Q45" s="70">
        <f t="shared" si="7"/>
        <v>0</v>
      </c>
      <c r="R45" s="70">
        <f t="shared" si="7"/>
        <v>91827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35580147</v>
      </c>
      <c r="X45" s="70">
        <f t="shared" si="7"/>
        <v>7950000</v>
      </c>
      <c r="Y45" s="70">
        <f t="shared" si="7"/>
        <v>27630147</v>
      </c>
      <c r="Z45" s="72">
        <f t="shared" si="5"/>
        <v>347.54901886792453</v>
      </c>
      <c r="AA45" s="71">
        <f t="shared" si="8"/>
        <v>10600000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185872000</v>
      </c>
      <c r="F49" s="82">
        <f t="shared" si="9"/>
        <v>185872000</v>
      </c>
      <c r="G49" s="82">
        <f t="shared" si="9"/>
        <v>3296584</v>
      </c>
      <c r="H49" s="82">
        <f t="shared" si="9"/>
        <v>3113244</v>
      </c>
      <c r="I49" s="82">
        <f t="shared" si="9"/>
        <v>5776349</v>
      </c>
      <c r="J49" s="82">
        <f t="shared" si="9"/>
        <v>12186177</v>
      </c>
      <c r="K49" s="82">
        <f t="shared" si="9"/>
        <v>1970032</v>
      </c>
      <c r="L49" s="82">
        <f t="shared" si="9"/>
        <v>15127264</v>
      </c>
      <c r="M49" s="82">
        <f t="shared" si="9"/>
        <v>45775252</v>
      </c>
      <c r="N49" s="82">
        <f t="shared" si="9"/>
        <v>62872548</v>
      </c>
      <c r="O49" s="82">
        <f t="shared" si="9"/>
        <v>6887609</v>
      </c>
      <c r="P49" s="82">
        <f t="shared" si="9"/>
        <v>4978609</v>
      </c>
      <c r="Q49" s="82">
        <f t="shared" si="9"/>
        <v>6772970</v>
      </c>
      <c r="R49" s="82">
        <f t="shared" si="9"/>
        <v>18639188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93697913</v>
      </c>
      <c r="X49" s="82">
        <f t="shared" si="9"/>
        <v>139404000</v>
      </c>
      <c r="Y49" s="82">
        <f t="shared" si="9"/>
        <v>-45706087</v>
      </c>
      <c r="Z49" s="83">
        <f t="shared" si="5"/>
        <v>-32.786783019138625</v>
      </c>
      <c r="AA49" s="84">
        <f>SUM(AA41:AA48)</f>
        <v>185872000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56127000</v>
      </c>
      <c r="F51" s="70">
        <f t="shared" si="10"/>
        <v>56127000</v>
      </c>
      <c r="G51" s="70">
        <f t="shared" si="10"/>
        <v>1460210</v>
      </c>
      <c r="H51" s="70">
        <f t="shared" si="10"/>
        <v>1965543</v>
      </c>
      <c r="I51" s="70">
        <f t="shared" si="10"/>
        <v>3472979</v>
      </c>
      <c r="J51" s="70">
        <f t="shared" si="10"/>
        <v>6898732</v>
      </c>
      <c r="K51" s="70">
        <f t="shared" si="10"/>
        <v>2799136</v>
      </c>
      <c r="L51" s="70">
        <f t="shared" si="10"/>
        <v>4403317</v>
      </c>
      <c r="M51" s="70">
        <f t="shared" si="10"/>
        <v>6896157</v>
      </c>
      <c r="N51" s="70">
        <f t="shared" si="10"/>
        <v>14098610</v>
      </c>
      <c r="O51" s="70">
        <f t="shared" si="10"/>
        <v>2113045</v>
      </c>
      <c r="P51" s="70">
        <f t="shared" si="10"/>
        <v>1891947</v>
      </c>
      <c r="Q51" s="70">
        <f t="shared" si="10"/>
        <v>7275180</v>
      </c>
      <c r="R51" s="70">
        <f t="shared" si="10"/>
        <v>11280172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32277514</v>
      </c>
      <c r="X51" s="70">
        <f t="shared" si="10"/>
        <v>42095250</v>
      </c>
      <c r="Y51" s="70">
        <f t="shared" si="10"/>
        <v>-9817736</v>
      </c>
      <c r="Z51" s="72">
        <f>+IF(X51&lt;&gt;0,+(Y51/X51)*100,0)</f>
        <v>-23.322669422321994</v>
      </c>
      <c r="AA51" s="71">
        <f>SUM(AA57:AA61)</f>
        <v>56127000</v>
      </c>
    </row>
    <row r="52" spans="1:27" ht="12.75">
      <c r="A52" s="87" t="s">
        <v>32</v>
      </c>
      <c r="B52" s="50"/>
      <c r="C52" s="9"/>
      <c r="D52" s="10"/>
      <c r="E52" s="11">
        <v>8850000</v>
      </c>
      <c r="F52" s="11">
        <v>8850000</v>
      </c>
      <c r="G52" s="11">
        <v>6006</v>
      </c>
      <c r="H52" s="11">
        <v>183073</v>
      </c>
      <c r="I52" s="11">
        <v>61527</v>
      </c>
      <c r="J52" s="11">
        <v>250606</v>
      </c>
      <c r="K52" s="11">
        <v>618008</v>
      </c>
      <c r="L52" s="11">
        <v>70099</v>
      </c>
      <c r="M52" s="11">
        <v>1662038</v>
      </c>
      <c r="N52" s="11">
        <v>2350145</v>
      </c>
      <c r="O52" s="11">
        <v>137986</v>
      </c>
      <c r="P52" s="11">
        <v>317918</v>
      </c>
      <c r="Q52" s="11">
        <v>1877625</v>
      </c>
      <c r="R52" s="11">
        <v>2333529</v>
      </c>
      <c r="S52" s="11"/>
      <c r="T52" s="11"/>
      <c r="U52" s="11"/>
      <c r="V52" s="11"/>
      <c r="W52" s="11">
        <v>4934280</v>
      </c>
      <c r="X52" s="11">
        <v>6637500</v>
      </c>
      <c r="Y52" s="11">
        <v>-1703220</v>
      </c>
      <c r="Z52" s="2">
        <v>-25.66</v>
      </c>
      <c r="AA52" s="15">
        <v>8850000</v>
      </c>
    </row>
    <row r="53" spans="1:27" ht="12.75">
      <c r="A53" s="87" t="s">
        <v>33</v>
      </c>
      <c r="B53" s="50"/>
      <c r="C53" s="9"/>
      <c r="D53" s="10"/>
      <c r="E53" s="11">
        <v>3200000</v>
      </c>
      <c r="F53" s="11">
        <v>3200000</v>
      </c>
      <c r="G53" s="11"/>
      <c r="H53" s="11">
        <v>1000</v>
      </c>
      <c r="I53" s="11">
        <v>3504</v>
      </c>
      <c r="J53" s="11">
        <v>4504</v>
      </c>
      <c r="K53" s="11"/>
      <c r="L53" s="11">
        <v>5313</v>
      </c>
      <c r="M53" s="11">
        <v>125736</v>
      </c>
      <c r="N53" s="11">
        <v>131049</v>
      </c>
      <c r="O53" s="11">
        <v>9179</v>
      </c>
      <c r="P53" s="11">
        <v>38982</v>
      </c>
      <c r="Q53" s="11">
        <v>1044</v>
      </c>
      <c r="R53" s="11">
        <v>49205</v>
      </c>
      <c r="S53" s="11"/>
      <c r="T53" s="11"/>
      <c r="U53" s="11"/>
      <c r="V53" s="11"/>
      <c r="W53" s="11">
        <v>184758</v>
      </c>
      <c r="X53" s="11">
        <v>2400000</v>
      </c>
      <c r="Y53" s="11">
        <v>-2215242</v>
      </c>
      <c r="Z53" s="2">
        <v>-92.3</v>
      </c>
      <c r="AA53" s="15">
        <v>3200000</v>
      </c>
    </row>
    <row r="54" spans="1:27" ht="12.75">
      <c r="A54" s="87" t="s">
        <v>34</v>
      </c>
      <c r="B54" s="50"/>
      <c r="C54" s="9"/>
      <c r="D54" s="10"/>
      <c r="E54" s="11">
        <v>21310000</v>
      </c>
      <c r="F54" s="11">
        <v>21310000</v>
      </c>
      <c r="G54" s="11">
        <v>46797</v>
      </c>
      <c r="H54" s="11">
        <v>232838</v>
      </c>
      <c r="I54" s="11">
        <v>873407</v>
      </c>
      <c r="J54" s="11">
        <v>1153042</v>
      </c>
      <c r="K54" s="11">
        <v>1141372</v>
      </c>
      <c r="L54" s="11">
        <v>2966144</v>
      </c>
      <c r="M54" s="11">
        <v>2295195</v>
      </c>
      <c r="N54" s="11">
        <v>6402711</v>
      </c>
      <c r="O54" s="11">
        <v>633120</v>
      </c>
      <c r="P54" s="11">
        <v>710856</v>
      </c>
      <c r="Q54" s="11">
        <v>1133436</v>
      </c>
      <c r="R54" s="11">
        <v>2477412</v>
      </c>
      <c r="S54" s="11"/>
      <c r="T54" s="11"/>
      <c r="U54" s="11"/>
      <c r="V54" s="11"/>
      <c r="W54" s="11">
        <v>10033165</v>
      </c>
      <c r="X54" s="11">
        <v>15982500</v>
      </c>
      <c r="Y54" s="11">
        <v>-5949335</v>
      </c>
      <c r="Z54" s="2">
        <v>-37.22</v>
      </c>
      <c r="AA54" s="15">
        <v>21310000</v>
      </c>
    </row>
    <row r="55" spans="1:27" ht="12.75">
      <c r="A55" s="87" t="s">
        <v>35</v>
      </c>
      <c r="B55" s="50"/>
      <c r="C55" s="9"/>
      <c r="D55" s="10"/>
      <c r="E55" s="11">
        <v>1838000</v>
      </c>
      <c r="F55" s="11">
        <v>1838000</v>
      </c>
      <c r="G55" s="11"/>
      <c r="H55" s="11">
        <v>113366</v>
      </c>
      <c r="I55" s="11">
        <v>284605</v>
      </c>
      <c r="J55" s="11">
        <v>397971</v>
      </c>
      <c r="K55" s="11">
        <v>51800</v>
      </c>
      <c r="L55" s="11">
        <v>223377</v>
      </c>
      <c r="M55" s="11">
        <v>46050</v>
      </c>
      <c r="N55" s="11">
        <v>321227</v>
      </c>
      <c r="O55" s="11">
        <v>3130</v>
      </c>
      <c r="P55" s="11">
        <v>2260</v>
      </c>
      <c r="Q55" s="11">
        <v>236195</v>
      </c>
      <c r="R55" s="11">
        <v>241585</v>
      </c>
      <c r="S55" s="11"/>
      <c r="T55" s="11"/>
      <c r="U55" s="11"/>
      <c r="V55" s="11"/>
      <c r="W55" s="11">
        <v>960783</v>
      </c>
      <c r="X55" s="11">
        <v>1378500</v>
      </c>
      <c r="Y55" s="11">
        <v>-417717</v>
      </c>
      <c r="Z55" s="2">
        <v>-30.3</v>
      </c>
      <c r="AA55" s="15">
        <v>1838000</v>
      </c>
    </row>
    <row r="56" spans="1:27" ht="12.75">
      <c r="A56" s="87" t="s">
        <v>36</v>
      </c>
      <c r="B56" s="50"/>
      <c r="C56" s="9"/>
      <c r="D56" s="10"/>
      <c r="E56" s="11">
        <v>7100000</v>
      </c>
      <c r="F56" s="11">
        <v>7100000</v>
      </c>
      <c r="G56" s="11">
        <v>1121257</v>
      </c>
      <c r="H56" s="11">
        <v>1034735</v>
      </c>
      <c r="I56" s="11">
        <v>1798198</v>
      </c>
      <c r="J56" s="11">
        <v>3954190</v>
      </c>
      <c r="K56" s="11">
        <v>816516</v>
      </c>
      <c r="L56" s="11">
        <v>481745</v>
      </c>
      <c r="M56" s="11">
        <v>1662403</v>
      </c>
      <c r="N56" s="11">
        <v>2960664</v>
      </c>
      <c r="O56" s="11">
        <v>867717</v>
      </c>
      <c r="P56" s="11">
        <v>467586</v>
      </c>
      <c r="Q56" s="11">
        <v>2705579</v>
      </c>
      <c r="R56" s="11">
        <v>4040882</v>
      </c>
      <c r="S56" s="11"/>
      <c r="T56" s="11"/>
      <c r="U56" s="11"/>
      <c r="V56" s="11"/>
      <c r="W56" s="11">
        <v>10955736</v>
      </c>
      <c r="X56" s="11">
        <v>5325000</v>
      </c>
      <c r="Y56" s="11">
        <v>5630736</v>
      </c>
      <c r="Z56" s="2">
        <v>105.74</v>
      </c>
      <c r="AA56" s="15">
        <v>7100000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42298000</v>
      </c>
      <c r="F57" s="54">
        <f t="shared" si="11"/>
        <v>42298000</v>
      </c>
      <c r="G57" s="54">
        <f t="shared" si="11"/>
        <v>1174060</v>
      </c>
      <c r="H57" s="54">
        <f t="shared" si="11"/>
        <v>1565012</v>
      </c>
      <c r="I57" s="54">
        <f t="shared" si="11"/>
        <v>3021241</v>
      </c>
      <c r="J57" s="54">
        <f t="shared" si="11"/>
        <v>5760313</v>
      </c>
      <c r="K57" s="54">
        <f t="shared" si="11"/>
        <v>2627696</v>
      </c>
      <c r="L57" s="54">
        <f t="shared" si="11"/>
        <v>3746678</v>
      </c>
      <c r="M57" s="54">
        <f t="shared" si="11"/>
        <v>5791422</v>
      </c>
      <c r="N57" s="54">
        <f t="shared" si="11"/>
        <v>12165796</v>
      </c>
      <c r="O57" s="54">
        <f t="shared" si="11"/>
        <v>1651132</v>
      </c>
      <c r="P57" s="54">
        <f t="shared" si="11"/>
        <v>1537602</v>
      </c>
      <c r="Q57" s="54">
        <f t="shared" si="11"/>
        <v>5953879</v>
      </c>
      <c r="R57" s="54">
        <f t="shared" si="11"/>
        <v>9142613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27068722</v>
      </c>
      <c r="X57" s="54">
        <f t="shared" si="11"/>
        <v>31723500</v>
      </c>
      <c r="Y57" s="54">
        <f t="shared" si="11"/>
        <v>-4654778</v>
      </c>
      <c r="Z57" s="55">
        <f>+IF(X57&lt;&gt;0,+(Y57/X57)*100,0)</f>
        <v>-14.672964836792914</v>
      </c>
      <c r="AA57" s="56">
        <f>SUM(AA52:AA56)</f>
        <v>42298000</v>
      </c>
    </row>
    <row r="58" spans="1:27" ht="12.75">
      <c r="A58" s="89" t="s">
        <v>38</v>
      </c>
      <c r="B58" s="38"/>
      <c r="C58" s="9"/>
      <c r="D58" s="10"/>
      <c r="E58" s="11">
        <v>2518000</v>
      </c>
      <c r="F58" s="11">
        <v>2518000</v>
      </c>
      <c r="G58" s="11"/>
      <c r="H58" s="11"/>
      <c r="I58" s="11">
        <v>78890</v>
      </c>
      <c r="J58" s="11">
        <v>78890</v>
      </c>
      <c r="K58" s="11">
        <v>1366</v>
      </c>
      <c r="L58" s="11">
        <v>171737</v>
      </c>
      <c r="M58" s="11">
        <v>119776</v>
      </c>
      <c r="N58" s="11">
        <v>292879</v>
      </c>
      <c r="O58" s="11">
        <v>59566</v>
      </c>
      <c r="P58" s="11">
        <v>30293</v>
      </c>
      <c r="Q58" s="11">
        <v>85260</v>
      </c>
      <c r="R58" s="11">
        <v>175119</v>
      </c>
      <c r="S58" s="11"/>
      <c r="T58" s="11"/>
      <c r="U58" s="11"/>
      <c r="V58" s="11"/>
      <c r="W58" s="11">
        <v>546888</v>
      </c>
      <c r="X58" s="11">
        <v>1888500</v>
      </c>
      <c r="Y58" s="11">
        <v>-1341612</v>
      </c>
      <c r="Z58" s="2">
        <v>-71.04</v>
      </c>
      <c r="AA58" s="15">
        <v>2518000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11311000</v>
      </c>
      <c r="F61" s="11">
        <v>11311000</v>
      </c>
      <c r="G61" s="11">
        <v>286150</v>
      </c>
      <c r="H61" s="11">
        <v>400531</v>
      </c>
      <c r="I61" s="11">
        <v>372848</v>
      </c>
      <c r="J61" s="11">
        <v>1059529</v>
      </c>
      <c r="K61" s="11">
        <v>170074</v>
      </c>
      <c r="L61" s="11">
        <v>484902</v>
      </c>
      <c r="M61" s="11">
        <v>984959</v>
      </c>
      <c r="N61" s="11">
        <v>1639935</v>
      </c>
      <c r="O61" s="11">
        <v>402347</v>
      </c>
      <c r="P61" s="11">
        <v>324052</v>
      </c>
      <c r="Q61" s="11">
        <v>1236041</v>
      </c>
      <c r="R61" s="11">
        <v>1962440</v>
      </c>
      <c r="S61" s="11"/>
      <c r="T61" s="11"/>
      <c r="U61" s="11"/>
      <c r="V61" s="11"/>
      <c r="W61" s="11">
        <v>4661904</v>
      </c>
      <c r="X61" s="11">
        <v>8483250</v>
      </c>
      <c r="Y61" s="11">
        <v>-3821346</v>
      </c>
      <c r="Z61" s="2">
        <v>-45.05</v>
      </c>
      <c r="AA61" s="15">
        <v>11311000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56127222</v>
      </c>
      <c r="F66" s="14"/>
      <c r="G66" s="14">
        <v>1460210</v>
      </c>
      <c r="H66" s="14">
        <v>1965543</v>
      </c>
      <c r="I66" s="14">
        <v>3472979</v>
      </c>
      <c r="J66" s="14">
        <v>6898732</v>
      </c>
      <c r="K66" s="14">
        <v>2799136</v>
      </c>
      <c r="L66" s="14">
        <v>4403315</v>
      </c>
      <c r="M66" s="14">
        <v>6896158</v>
      </c>
      <c r="N66" s="14">
        <v>14098609</v>
      </c>
      <c r="O66" s="14">
        <v>2113046</v>
      </c>
      <c r="P66" s="14">
        <v>1891947</v>
      </c>
      <c r="Q66" s="14">
        <v>7275179</v>
      </c>
      <c r="R66" s="14">
        <v>11280172</v>
      </c>
      <c r="S66" s="14"/>
      <c r="T66" s="14"/>
      <c r="U66" s="14"/>
      <c r="V66" s="14"/>
      <c r="W66" s="14">
        <v>32277513</v>
      </c>
      <c r="X66" s="14"/>
      <c r="Y66" s="14">
        <v>32277513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56127222</v>
      </c>
      <c r="F69" s="82">
        <f t="shared" si="12"/>
        <v>0</v>
      </c>
      <c r="G69" s="82">
        <f t="shared" si="12"/>
        <v>1460210</v>
      </c>
      <c r="H69" s="82">
        <f t="shared" si="12"/>
        <v>1965543</v>
      </c>
      <c r="I69" s="82">
        <f t="shared" si="12"/>
        <v>3472979</v>
      </c>
      <c r="J69" s="82">
        <f t="shared" si="12"/>
        <v>6898732</v>
      </c>
      <c r="K69" s="82">
        <f t="shared" si="12"/>
        <v>2799136</v>
      </c>
      <c r="L69" s="82">
        <f t="shared" si="12"/>
        <v>4403315</v>
      </c>
      <c r="M69" s="82">
        <f t="shared" si="12"/>
        <v>6896158</v>
      </c>
      <c r="N69" s="82">
        <f t="shared" si="12"/>
        <v>14098609</v>
      </c>
      <c r="O69" s="82">
        <f t="shared" si="12"/>
        <v>2113046</v>
      </c>
      <c r="P69" s="82">
        <f t="shared" si="12"/>
        <v>1891947</v>
      </c>
      <c r="Q69" s="82">
        <f t="shared" si="12"/>
        <v>7275179</v>
      </c>
      <c r="R69" s="82">
        <f t="shared" si="12"/>
        <v>11280172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32277513</v>
      </c>
      <c r="X69" s="82">
        <f t="shared" si="12"/>
        <v>0</v>
      </c>
      <c r="Y69" s="82">
        <f t="shared" si="12"/>
        <v>32277513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47485943</v>
      </c>
      <c r="D5" s="45">
        <f t="shared" si="0"/>
        <v>0</v>
      </c>
      <c r="E5" s="46">
        <f t="shared" si="0"/>
        <v>2157000</v>
      </c>
      <c r="F5" s="46">
        <f t="shared" si="0"/>
        <v>2233614</v>
      </c>
      <c r="G5" s="46">
        <f t="shared" si="0"/>
        <v>0</v>
      </c>
      <c r="H5" s="46">
        <f t="shared" si="0"/>
        <v>571799</v>
      </c>
      <c r="I5" s="46">
        <f t="shared" si="0"/>
        <v>73204</v>
      </c>
      <c r="J5" s="46">
        <f t="shared" si="0"/>
        <v>645003</v>
      </c>
      <c r="K5" s="46">
        <f t="shared" si="0"/>
        <v>0</v>
      </c>
      <c r="L5" s="46">
        <f t="shared" si="0"/>
        <v>48200</v>
      </c>
      <c r="M5" s="46">
        <f t="shared" si="0"/>
        <v>0</v>
      </c>
      <c r="N5" s="46">
        <f t="shared" si="0"/>
        <v>48200</v>
      </c>
      <c r="O5" s="46">
        <f t="shared" si="0"/>
        <v>223360</v>
      </c>
      <c r="P5" s="46">
        <f t="shared" si="0"/>
        <v>0</v>
      </c>
      <c r="Q5" s="46">
        <f t="shared" si="0"/>
        <v>0</v>
      </c>
      <c r="R5" s="46">
        <f t="shared" si="0"/>
        <v>223360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916563</v>
      </c>
      <c r="X5" s="46">
        <f t="shared" si="0"/>
        <v>1675211</v>
      </c>
      <c r="Y5" s="46">
        <f t="shared" si="0"/>
        <v>-758648</v>
      </c>
      <c r="Z5" s="47">
        <f>+IF(X5&lt;&gt;0,+(Y5/X5)*100,0)</f>
        <v>-45.286713136434756</v>
      </c>
      <c r="AA5" s="48">
        <f>SUM(AA11:AA18)</f>
        <v>2233614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47485943</v>
      </c>
      <c r="D15" s="10"/>
      <c r="E15" s="11">
        <v>2157000</v>
      </c>
      <c r="F15" s="11">
        <v>2233614</v>
      </c>
      <c r="G15" s="11"/>
      <c r="H15" s="11">
        <v>571799</v>
      </c>
      <c r="I15" s="11">
        <v>73204</v>
      </c>
      <c r="J15" s="11">
        <v>645003</v>
      </c>
      <c r="K15" s="11"/>
      <c r="L15" s="11">
        <v>48200</v>
      </c>
      <c r="M15" s="11"/>
      <c r="N15" s="11">
        <v>48200</v>
      </c>
      <c r="O15" s="11">
        <v>223360</v>
      </c>
      <c r="P15" s="11"/>
      <c r="Q15" s="11"/>
      <c r="R15" s="11">
        <v>223360</v>
      </c>
      <c r="S15" s="11"/>
      <c r="T15" s="11"/>
      <c r="U15" s="11"/>
      <c r="V15" s="11"/>
      <c r="W15" s="11">
        <v>916563</v>
      </c>
      <c r="X15" s="11">
        <v>1675211</v>
      </c>
      <c r="Y15" s="11">
        <v>-758648</v>
      </c>
      <c r="Z15" s="2">
        <v>-45.29</v>
      </c>
      <c r="AA15" s="15">
        <v>2233614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47485943</v>
      </c>
      <c r="D45" s="69">
        <f t="shared" si="7"/>
        <v>0</v>
      </c>
      <c r="E45" s="70">
        <f t="shared" si="7"/>
        <v>2157000</v>
      </c>
      <c r="F45" s="70">
        <f t="shared" si="7"/>
        <v>2233614</v>
      </c>
      <c r="G45" s="70">
        <f t="shared" si="7"/>
        <v>0</v>
      </c>
      <c r="H45" s="70">
        <f t="shared" si="7"/>
        <v>571799</v>
      </c>
      <c r="I45" s="70">
        <f t="shared" si="7"/>
        <v>73204</v>
      </c>
      <c r="J45" s="70">
        <f t="shared" si="7"/>
        <v>645003</v>
      </c>
      <c r="K45" s="70">
        <f t="shared" si="7"/>
        <v>0</v>
      </c>
      <c r="L45" s="70">
        <f t="shared" si="7"/>
        <v>48200</v>
      </c>
      <c r="M45" s="70">
        <f t="shared" si="7"/>
        <v>0</v>
      </c>
      <c r="N45" s="70">
        <f t="shared" si="7"/>
        <v>48200</v>
      </c>
      <c r="O45" s="70">
        <f t="shared" si="7"/>
        <v>223360</v>
      </c>
      <c r="P45" s="70">
        <f t="shared" si="7"/>
        <v>0</v>
      </c>
      <c r="Q45" s="70">
        <f t="shared" si="7"/>
        <v>0</v>
      </c>
      <c r="R45" s="70">
        <f t="shared" si="7"/>
        <v>223360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916563</v>
      </c>
      <c r="X45" s="70">
        <f t="shared" si="7"/>
        <v>1675211</v>
      </c>
      <c r="Y45" s="70">
        <f t="shared" si="7"/>
        <v>-758648</v>
      </c>
      <c r="Z45" s="72">
        <f t="shared" si="5"/>
        <v>-45.286713136434756</v>
      </c>
      <c r="AA45" s="71">
        <f t="shared" si="8"/>
        <v>2233614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47485943</v>
      </c>
      <c r="D49" s="81">
        <f t="shared" si="9"/>
        <v>0</v>
      </c>
      <c r="E49" s="82">
        <f t="shared" si="9"/>
        <v>2157000</v>
      </c>
      <c r="F49" s="82">
        <f t="shared" si="9"/>
        <v>2233614</v>
      </c>
      <c r="G49" s="82">
        <f t="shared" si="9"/>
        <v>0</v>
      </c>
      <c r="H49" s="82">
        <f t="shared" si="9"/>
        <v>571799</v>
      </c>
      <c r="I49" s="82">
        <f t="shared" si="9"/>
        <v>73204</v>
      </c>
      <c r="J49" s="82">
        <f t="shared" si="9"/>
        <v>645003</v>
      </c>
      <c r="K49" s="82">
        <f t="shared" si="9"/>
        <v>0</v>
      </c>
      <c r="L49" s="82">
        <f t="shared" si="9"/>
        <v>48200</v>
      </c>
      <c r="M49" s="82">
        <f t="shared" si="9"/>
        <v>0</v>
      </c>
      <c r="N49" s="82">
        <f t="shared" si="9"/>
        <v>48200</v>
      </c>
      <c r="O49" s="82">
        <f t="shared" si="9"/>
        <v>223360</v>
      </c>
      <c r="P49" s="82">
        <f t="shared" si="9"/>
        <v>0</v>
      </c>
      <c r="Q49" s="82">
        <f t="shared" si="9"/>
        <v>0</v>
      </c>
      <c r="R49" s="82">
        <f t="shared" si="9"/>
        <v>223360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916563</v>
      </c>
      <c r="X49" s="82">
        <f t="shared" si="9"/>
        <v>1675211</v>
      </c>
      <c r="Y49" s="82">
        <f t="shared" si="9"/>
        <v>-758648</v>
      </c>
      <c r="Z49" s="83">
        <f t="shared" si="5"/>
        <v>-45.286713136434756</v>
      </c>
      <c r="AA49" s="84">
        <f>SUM(AA41:AA48)</f>
        <v>2233614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1600000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1600000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1600000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2239</v>
      </c>
      <c r="H66" s="14">
        <v>519540</v>
      </c>
      <c r="I66" s="14">
        <v>137441</v>
      </c>
      <c r="J66" s="14">
        <v>659220</v>
      </c>
      <c r="K66" s="14">
        <v>158209</v>
      </c>
      <c r="L66" s="14">
        <v>92372</v>
      </c>
      <c r="M66" s="14">
        <v>68655</v>
      </c>
      <c r="N66" s="14">
        <v>319236</v>
      </c>
      <c r="O66" s="14">
        <v>34349</v>
      </c>
      <c r="P66" s="14"/>
      <c r="Q66" s="14">
        <v>417063</v>
      </c>
      <c r="R66" s="14">
        <v>451412</v>
      </c>
      <c r="S66" s="14"/>
      <c r="T66" s="14"/>
      <c r="U66" s="14"/>
      <c r="V66" s="14"/>
      <c r="W66" s="14">
        <v>1429868</v>
      </c>
      <c r="X66" s="14"/>
      <c r="Y66" s="14">
        <v>1429868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1600000</v>
      </c>
      <c r="F69" s="82">
        <f t="shared" si="12"/>
        <v>0</v>
      </c>
      <c r="G69" s="82">
        <f t="shared" si="12"/>
        <v>2239</v>
      </c>
      <c r="H69" s="82">
        <f t="shared" si="12"/>
        <v>519540</v>
      </c>
      <c r="I69" s="82">
        <f t="shared" si="12"/>
        <v>137441</v>
      </c>
      <c r="J69" s="82">
        <f t="shared" si="12"/>
        <v>659220</v>
      </c>
      <c r="K69" s="82">
        <f t="shared" si="12"/>
        <v>158209</v>
      </c>
      <c r="L69" s="82">
        <f t="shared" si="12"/>
        <v>92372</v>
      </c>
      <c r="M69" s="82">
        <f t="shared" si="12"/>
        <v>68655</v>
      </c>
      <c r="N69" s="82">
        <f t="shared" si="12"/>
        <v>319236</v>
      </c>
      <c r="O69" s="82">
        <f t="shared" si="12"/>
        <v>34349</v>
      </c>
      <c r="P69" s="82">
        <f t="shared" si="12"/>
        <v>0</v>
      </c>
      <c r="Q69" s="82">
        <f t="shared" si="12"/>
        <v>417063</v>
      </c>
      <c r="R69" s="82">
        <f t="shared" si="12"/>
        <v>451412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1429868</v>
      </c>
      <c r="X69" s="82">
        <f t="shared" si="12"/>
        <v>0</v>
      </c>
      <c r="Y69" s="82">
        <f t="shared" si="12"/>
        <v>1429868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45279000</v>
      </c>
      <c r="F5" s="46">
        <f t="shared" si="0"/>
        <v>45279000</v>
      </c>
      <c r="G5" s="46">
        <f t="shared" si="0"/>
        <v>6490417</v>
      </c>
      <c r="H5" s="46">
        <f t="shared" si="0"/>
        <v>2985921</v>
      </c>
      <c r="I5" s="46">
        <f t="shared" si="0"/>
        <v>7989017</v>
      </c>
      <c r="J5" s="46">
        <f t="shared" si="0"/>
        <v>17465355</v>
      </c>
      <c r="K5" s="46">
        <f t="shared" si="0"/>
        <v>4766653</v>
      </c>
      <c r="L5" s="46">
        <f t="shared" si="0"/>
        <v>6250601</v>
      </c>
      <c r="M5" s="46">
        <f t="shared" si="0"/>
        <v>4892857</v>
      </c>
      <c r="N5" s="46">
        <f t="shared" si="0"/>
        <v>15910111</v>
      </c>
      <c r="O5" s="46">
        <f t="shared" si="0"/>
        <v>0</v>
      </c>
      <c r="P5" s="46">
        <f t="shared" si="0"/>
        <v>736374</v>
      </c>
      <c r="Q5" s="46">
        <f t="shared" si="0"/>
        <v>3365085</v>
      </c>
      <c r="R5" s="46">
        <f t="shared" si="0"/>
        <v>4101459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37476925</v>
      </c>
      <c r="X5" s="46">
        <f t="shared" si="0"/>
        <v>33959250</v>
      </c>
      <c r="Y5" s="46">
        <f t="shared" si="0"/>
        <v>3517675</v>
      </c>
      <c r="Z5" s="47">
        <f>+IF(X5&lt;&gt;0,+(Y5/X5)*100,0)</f>
        <v>10.358517929577362</v>
      </c>
      <c r="AA5" s="48">
        <f>SUM(AA11:AA18)</f>
        <v>45279000</v>
      </c>
    </row>
    <row r="6" spans="1:27" ht="12.75">
      <c r="A6" s="49" t="s">
        <v>32</v>
      </c>
      <c r="B6" s="50"/>
      <c r="C6" s="9"/>
      <c r="D6" s="10"/>
      <c r="E6" s="11">
        <v>37694235</v>
      </c>
      <c r="F6" s="11">
        <v>37694235</v>
      </c>
      <c r="G6" s="11">
        <v>6403625</v>
      </c>
      <c r="H6" s="11">
        <v>2628887</v>
      </c>
      <c r="I6" s="11">
        <v>7989017</v>
      </c>
      <c r="J6" s="11">
        <v>17021529</v>
      </c>
      <c r="K6" s="11">
        <v>3811746</v>
      </c>
      <c r="L6" s="11">
        <v>5522844</v>
      </c>
      <c r="M6" s="11">
        <v>4358153</v>
      </c>
      <c r="N6" s="11">
        <v>13692743</v>
      </c>
      <c r="O6" s="11"/>
      <c r="P6" s="11"/>
      <c r="Q6" s="11">
        <v>2864715</v>
      </c>
      <c r="R6" s="11">
        <v>2864715</v>
      </c>
      <c r="S6" s="11"/>
      <c r="T6" s="11"/>
      <c r="U6" s="11"/>
      <c r="V6" s="11"/>
      <c r="W6" s="11">
        <v>33578987</v>
      </c>
      <c r="X6" s="11">
        <v>28270676</v>
      </c>
      <c r="Y6" s="11">
        <v>5308311</v>
      </c>
      <c r="Z6" s="2">
        <v>18.78</v>
      </c>
      <c r="AA6" s="15">
        <v>37694235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100000</v>
      </c>
      <c r="F10" s="11">
        <v>100000</v>
      </c>
      <c r="G10" s="11">
        <v>86792</v>
      </c>
      <c r="H10" s="11"/>
      <c r="I10" s="11"/>
      <c r="J10" s="11">
        <v>86792</v>
      </c>
      <c r="K10" s="11"/>
      <c r="L10" s="11"/>
      <c r="M10" s="11"/>
      <c r="N10" s="11"/>
      <c r="O10" s="11"/>
      <c r="P10" s="11">
        <v>472172</v>
      </c>
      <c r="Q10" s="11"/>
      <c r="R10" s="11">
        <v>472172</v>
      </c>
      <c r="S10" s="11"/>
      <c r="T10" s="11"/>
      <c r="U10" s="11"/>
      <c r="V10" s="11"/>
      <c r="W10" s="11">
        <v>558964</v>
      </c>
      <c r="X10" s="11">
        <v>75000</v>
      </c>
      <c r="Y10" s="11">
        <v>483964</v>
      </c>
      <c r="Z10" s="2">
        <v>645.29</v>
      </c>
      <c r="AA10" s="15">
        <v>100000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37794235</v>
      </c>
      <c r="F11" s="54">
        <f t="shared" si="1"/>
        <v>37794235</v>
      </c>
      <c r="G11" s="54">
        <f t="shared" si="1"/>
        <v>6490417</v>
      </c>
      <c r="H11" s="54">
        <f t="shared" si="1"/>
        <v>2628887</v>
      </c>
      <c r="I11" s="54">
        <f t="shared" si="1"/>
        <v>7989017</v>
      </c>
      <c r="J11" s="54">
        <f t="shared" si="1"/>
        <v>17108321</v>
      </c>
      <c r="K11" s="54">
        <f t="shared" si="1"/>
        <v>3811746</v>
      </c>
      <c r="L11" s="54">
        <f t="shared" si="1"/>
        <v>5522844</v>
      </c>
      <c r="M11" s="54">
        <f t="shared" si="1"/>
        <v>4358153</v>
      </c>
      <c r="N11" s="54">
        <f t="shared" si="1"/>
        <v>13692743</v>
      </c>
      <c r="O11" s="54">
        <f t="shared" si="1"/>
        <v>0</v>
      </c>
      <c r="P11" s="54">
        <f t="shared" si="1"/>
        <v>472172</v>
      </c>
      <c r="Q11" s="54">
        <f t="shared" si="1"/>
        <v>2864715</v>
      </c>
      <c r="R11" s="54">
        <f t="shared" si="1"/>
        <v>3336887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34137951</v>
      </c>
      <c r="X11" s="54">
        <f t="shared" si="1"/>
        <v>28345676</v>
      </c>
      <c r="Y11" s="54">
        <f t="shared" si="1"/>
        <v>5792275</v>
      </c>
      <c r="Z11" s="55">
        <f>+IF(X11&lt;&gt;0,+(Y11/X11)*100,0)</f>
        <v>20.434421814459462</v>
      </c>
      <c r="AA11" s="56">
        <f>SUM(AA6:AA10)</f>
        <v>37794235</v>
      </c>
    </row>
    <row r="12" spans="1:27" ht="12.75">
      <c r="A12" s="57" t="s">
        <v>38</v>
      </c>
      <c r="B12" s="38"/>
      <c r="C12" s="9"/>
      <c r="D12" s="10"/>
      <c r="E12" s="11">
        <v>2412765</v>
      </c>
      <c r="F12" s="11">
        <v>2412765</v>
      </c>
      <c r="G12" s="11"/>
      <c r="H12" s="11">
        <v>171034</v>
      </c>
      <c r="I12" s="11"/>
      <c r="J12" s="11">
        <v>171034</v>
      </c>
      <c r="K12" s="11">
        <v>624535</v>
      </c>
      <c r="L12" s="11">
        <v>397385</v>
      </c>
      <c r="M12" s="11">
        <v>534704</v>
      </c>
      <c r="N12" s="11">
        <v>1556624</v>
      </c>
      <c r="O12" s="11"/>
      <c r="P12" s="11">
        <v>264202</v>
      </c>
      <c r="Q12" s="11">
        <v>500370</v>
      </c>
      <c r="R12" s="11">
        <v>764572</v>
      </c>
      <c r="S12" s="11"/>
      <c r="T12" s="11"/>
      <c r="U12" s="11"/>
      <c r="V12" s="11"/>
      <c r="W12" s="11">
        <v>2492230</v>
      </c>
      <c r="X12" s="11">
        <v>1809574</v>
      </c>
      <c r="Y12" s="11">
        <v>682656</v>
      </c>
      <c r="Z12" s="2">
        <v>37.72</v>
      </c>
      <c r="AA12" s="15">
        <v>2412765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1800000</v>
      </c>
      <c r="F14" s="11">
        <v>1800000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1350000</v>
      </c>
      <c r="Y14" s="11">
        <v>-1350000</v>
      </c>
      <c r="Z14" s="2">
        <v>-100</v>
      </c>
      <c r="AA14" s="15">
        <v>1800000</v>
      </c>
    </row>
    <row r="15" spans="1:27" ht="12.75">
      <c r="A15" s="57" t="s">
        <v>41</v>
      </c>
      <c r="B15" s="38" t="s">
        <v>42</v>
      </c>
      <c r="C15" s="9"/>
      <c r="D15" s="10"/>
      <c r="E15" s="11">
        <v>3182000</v>
      </c>
      <c r="F15" s="11">
        <v>3182000</v>
      </c>
      <c r="G15" s="11"/>
      <c r="H15" s="11">
        <v>186000</v>
      </c>
      <c r="I15" s="11"/>
      <c r="J15" s="11">
        <v>186000</v>
      </c>
      <c r="K15" s="11">
        <v>330372</v>
      </c>
      <c r="L15" s="11">
        <v>330372</v>
      </c>
      <c r="M15" s="11"/>
      <c r="N15" s="11">
        <v>660744</v>
      </c>
      <c r="O15" s="11"/>
      <c r="P15" s="11"/>
      <c r="Q15" s="11"/>
      <c r="R15" s="11"/>
      <c r="S15" s="11"/>
      <c r="T15" s="11"/>
      <c r="U15" s="11"/>
      <c r="V15" s="11"/>
      <c r="W15" s="11">
        <v>846744</v>
      </c>
      <c r="X15" s="11">
        <v>2386500</v>
      </c>
      <c r="Y15" s="11">
        <v>-1539756</v>
      </c>
      <c r="Z15" s="2">
        <v>-64.52</v>
      </c>
      <c r="AA15" s="15">
        <v>3182000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90000</v>
      </c>
      <c r="F18" s="18">
        <v>90000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67500</v>
      </c>
      <c r="Y18" s="18">
        <v>-67500</v>
      </c>
      <c r="Z18" s="3">
        <v>-100</v>
      </c>
      <c r="AA18" s="23">
        <v>90000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37694235</v>
      </c>
      <c r="F36" s="11">
        <f t="shared" si="4"/>
        <v>37694235</v>
      </c>
      <c r="G36" s="11">
        <f t="shared" si="4"/>
        <v>6403625</v>
      </c>
      <c r="H36" s="11">
        <f t="shared" si="4"/>
        <v>2628887</v>
      </c>
      <c r="I36" s="11">
        <f t="shared" si="4"/>
        <v>7989017</v>
      </c>
      <c r="J36" s="11">
        <f t="shared" si="4"/>
        <v>17021529</v>
      </c>
      <c r="K36" s="11">
        <f t="shared" si="4"/>
        <v>3811746</v>
      </c>
      <c r="L36" s="11">
        <f t="shared" si="4"/>
        <v>5522844</v>
      </c>
      <c r="M36" s="11">
        <f t="shared" si="4"/>
        <v>4358153</v>
      </c>
      <c r="N36" s="11">
        <f t="shared" si="4"/>
        <v>13692743</v>
      </c>
      <c r="O36" s="11">
        <f t="shared" si="4"/>
        <v>0</v>
      </c>
      <c r="P36" s="11">
        <f t="shared" si="4"/>
        <v>0</v>
      </c>
      <c r="Q36" s="11">
        <f t="shared" si="4"/>
        <v>2864715</v>
      </c>
      <c r="R36" s="11">
        <f t="shared" si="4"/>
        <v>2864715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33578987</v>
      </c>
      <c r="X36" s="11">
        <f t="shared" si="4"/>
        <v>28270676</v>
      </c>
      <c r="Y36" s="11">
        <f t="shared" si="4"/>
        <v>5308311</v>
      </c>
      <c r="Z36" s="2">
        <f aca="true" t="shared" si="5" ref="Z36:Z49">+IF(X36&lt;&gt;0,+(Y36/X36)*100,0)</f>
        <v>18.776738837090416</v>
      </c>
      <c r="AA36" s="15">
        <f>AA6+AA21</f>
        <v>37694235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100000</v>
      </c>
      <c r="F40" s="11">
        <f t="shared" si="4"/>
        <v>100000</v>
      </c>
      <c r="G40" s="11">
        <f t="shared" si="4"/>
        <v>86792</v>
      </c>
      <c r="H40" s="11">
        <f t="shared" si="4"/>
        <v>0</v>
      </c>
      <c r="I40" s="11">
        <f t="shared" si="4"/>
        <v>0</v>
      </c>
      <c r="J40" s="11">
        <f t="shared" si="4"/>
        <v>86792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472172</v>
      </c>
      <c r="Q40" s="11">
        <f t="shared" si="4"/>
        <v>0</v>
      </c>
      <c r="R40" s="11">
        <f t="shared" si="4"/>
        <v>472172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558964</v>
      </c>
      <c r="X40" s="11">
        <f t="shared" si="4"/>
        <v>75000</v>
      </c>
      <c r="Y40" s="11">
        <f t="shared" si="4"/>
        <v>483964</v>
      </c>
      <c r="Z40" s="2">
        <f t="shared" si="5"/>
        <v>645.2853333333334</v>
      </c>
      <c r="AA40" s="15">
        <f>AA10+AA25</f>
        <v>100000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37794235</v>
      </c>
      <c r="F41" s="54">
        <f t="shared" si="6"/>
        <v>37794235</v>
      </c>
      <c r="G41" s="54">
        <f t="shared" si="6"/>
        <v>6490417</v>
      </c>
      <c r="H41" s="54">
        <f t="shared" si="6"/>
        <v>2628887</v>
      </c>
      <c r="I41" s="54">
        <f t="shared" si="6"/>
        <v>7989017</v>
      </c>
      <c r="J41" s="54">
        <f t="shared" si="6"/>
        <v>17108321</v>
      </c>
      <c r="K41" s="54">
        <f t="shared" si="6"/>
        <v>3811746</v>
      </c>
      <c r="L41" s="54">
        <f t="shared" si="6"/>
        <v>5522844</v>
      </c>
      <c r="M41" s="54">
        <f t="shared" si="6"/>
        <v>4358153</v>
      </c>
      <c r="N41" s="54">
        <f t="shared" si="6"/>
        <v>13692743</v>
      </c>
      <c r="O41" s="54">
        <f t="shared" si="6"/>
        <v>0</v>
      </c>
      <c r="P41" s="54">
        <f t="shared" si="6"/>
        <v>472172</v>
      </c>
      <c r="Q41" s="54">
        <f t="shared" si="6"/>
        <v>2864715</v>
      </c>
      <c r="R41" s="54">
        <f t="shared" si="6"/>
        <v>3336887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34137951</v>
      </c>
      <c r="X41" s="54">
        <f t="shared" si="6"/>
        <v>28345676</v>
      </c>
      <c r="Y41" s="54">
        <f t="shared" si="6"/>
        <v>5792275</v>
      </c>
      <c r="Z41" s="55">
        <f t="shared" si="5"/>
        <v>20.434421814459462</v>
      </c>
      <c r="AA41" s="56">
        <f>SUM(AA36:AA40)</f>
        <v>37794235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2412765</v>
      </c>
      <c r="F42" s="70">
        <f t="shared" si="7"/>
        <v>2412765</v>
      </c>
      <c r="G42" s="70">
        <f t="shared" si="7"/>
        <v>0</v>
      </c>
      <c r="H42" s="70">
        <f t="shared" si="7"/>
        <v>171034</v>
      </c>
      <c r="I42" s="70">
        <f t="shared" si="7"/>
        <v>0</v>
      </c>
      <c r="J42" s="70">
        <f t="shared" si="7"/>
        <v>171034</v>
      </c>
      <c r="K42" s="70">
        <f t="shared" si="7"/>
        <v>624535</v>
      </c>
      <c r="L42" s="70">
        <f t="shared" si="7"/>
        <v>397385</v>
      </c>
      <c r="M42" s="70">
        <f t="shared" si="7"/>
        <v>534704</v>
      </c>
      <c r="N42" s="70">
        <f t="shared" si="7"/>
        <v>1556624</v>
      </c>
      <c r="O42" s="70">
        <f t="shared" si="7"/>
        <v>0</v>
      </c>
      <c r="P42" s="70">
        <f t="shared" si="7"/>
        <v>264202</v>
      </c>
      <c r="Q42" s="70">
        <f t="shared" si="7"/>
        <v>500370</v>
      </c>
      <c r="R42" s="70">
        <f t="shared" si="7"/>
        <v>764572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2492230</v>
      </c>
      <c r="X42" s="70">
        <f t="shared" si="7"/>
        <v>1809574</v>
      </c>
      <c r="Y42" s="70">
        <f t="shared" si="7"/>
        <v>682656</v>
      </c>
      <c r="Z42" s="72">
        <f t="shared" si="5"/>
        <v>37.72467995229817</v>
      </c>
      <c r="AA42" s="71">
        <f aca="true" t="shared" si="8" ref="AA42:AA48">AA12+AA27</f>
        <v>2412765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1800000</v>
      </c>
      <c r="F44" s="70">
        <f t="shared" si="7"/>
        <v>1800000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1350000</v>
      </c>
      <c r="Y44" s="70">
        <f t="shared" si="7"/>
        <v>-1350000</v>
      </c>
      <c r="Z44" s="72">
        <f t="shared" si="5"/>
        <v>-100</v>
      </c>
      <c r="AA44" s="71">
        <f t="shared" si="8"/>
        <v>1800000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3182000</v>
      </c>
      <c r="F45" s="70">
        <f t="shared" si="7"/>
        <v>3182000</v>
      </c>
      <c r="G45" s="70">
        <f t="shared" si="7"/>
        <v>0</v>
      </c>
      <c r="H45" s="70">
        <f t="shared" si="7"/>
        <v>186000</v>
      </c>
      <c r="I45" s="70">
        <f t="shared" si="7"/>
        <v>0</v>
      </c>
      <c r="J45" s="70">
        <f t="shared" si="7"/>
        <v>186000</v>
      </c>
      <c r="K45" s="70">
        <f t="shared" si="7"/>
        <v>330372</v>
      </c>
      <c r="L45" s="70">
        <f t="shared" si="7"/>
        <v>330372</v>
      </c>
      <c r="M45" s="70">
        <f t="shared" si="7"/>
        <v>0</v>
      </c>
      <c r="N45" s="70">
        <f t="shared" si="7"/>
        <v>660744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846744</v>
      </c>
      <c r="X45" s="70">
        <f t="shared" si="7"/>
        <v>2386500</v>
      </c>
      <c r="Y45" s="70">
        <f t="shared" si="7"/>
        <v>-1539756</v>
      </c>
      <c r="Z45" s="72">
        <f t="shared" si="5"/>
        <v>-64.51942174732872</v>
      </c>
      <c r="AA45" s="71">
        <f t="shared" si="8"/>
        <v>3182000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90000</v>
      </c>
      <c r="F48" s="70">
        <f t="shared" si="7"/>
        <v>90000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67500</v>
      </c>
      <c r="Y48" s="70">
        <f t="shared" si="7"/>
        <v>-67500</v>
      </c>
      <c r="Z48" s="72">
        <f t="shared" si="5"/>
        <v>-100</v>
      </c>
      <c r="AA48" s="71">
        <f t="shared" si="8"/>
        <v>90000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45279000</v>
      </c>
      <c r="F49" s="82">
        <f t="shared" si="9"/>
        <v>45279000</v>
      </c>
      <c r="G49" s="82">
        <f t="shared" si="9"/>
        <v>6490417</v>
      </c>
      <c r="H49" s="82">
        <f t="shared" si="9"/>
        <v>2985921</v>
      </c>
      <c r="I49" s="82">
        <f t="shared" si="9"/>
        <v>7989017</v>
      </c>
      <c r="J49" s="82">
        <f t="shared" si="9"/>
        <v>17465355</v>
      </c>
      <c r="K49" s="82">
        <f t="shared" si="9"/>
        <v>4766653</v>
      </c>
      <c r="L49" s="82">
        <f t="shared" si="9"/>
        <v>6250601</v>
      </c>
      <c r="M49" s="82">
        <f t="shared" si="9"/>
        <v>4892857</v>
      </c>
      <c r="N49" s="82">
        <f t="shared" si="9"/>
        <v>15910111</v>
      </c>
      <c r="O49" s="82">
        <f t="shared" si="9"/>
        <v>0</v>
      </c>
      <c r="P49" s="82">
        <f t="shared" si="9"/>
        <v>736374</v>
      </c>
      <c r="Q49" s="82">
        <f t="shared" si="9"/>
        <v>3365085</v>
      </c>
      <c r="R49" s="82">
        <f t="shared" si="9"/>
        <v>4101459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37476925</v>
      </c>
      <c r="X49" s="82">
        <f t="shared" si="9"/>
        <v>33959250</v>
      </c>
      <c r="Y49" s="82">
        <f t="shared" si="9"/>
        <v>3517675</v>
      </c>
      <c r="Z49" s="83">
        <f t="shared" si="5"/>
        <v>10.358517929577362</v>
      </c>
      <c r="AA49" s="84">
        <f>SUM(AA41:AA48)</f>
        <v>45279000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5130000</v>
      </c>
      <c r="F51" s="70">
        <f t="shared" si="10"/>
        <v>5130000</v>
      </c>
      <c r="G51" s="70">
        <f t="shared" si="10"/>
        <v>933763</v>
      </c>
      <c r="H51" s="70">
        <f t="shared" si="10"/>
        <v>4795462</v>
      </c>
      <c r="I51" s="70">
        <f t="shared" si="10"/>
        <v>449047</v>
      </c>
      <c r="J51" s="70">
        <f t="shared" si="10"/>
        <v>6178272</v>
      </c>
      <c r="K51" s="70">
        <f t="shared" si="10"/>
        <v>1278925</v>
      </c>
      <c r="L51" s="70">
        <f t="shared" si="10"/>
        <v>0</v>
      </c>
      <c r="M51" s="70">
        <f t="shared" si="10"/>
        <v>0</v>
      </c>
      <c r="N51" s="70">
        <f t="shared" si="10"/>
        <v>1278925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7457197</v>
      </c>
      <c r="X51" s="70">
        <f t="shared" si="10"/>
        <v>3847500</v>
      </c>
      <c r="Y51" s="70">
        <f t="shared" si="10"/>
        <v>3609697</v>
      </c>
      <c r="Z51" s="72">
        <f>+IF(X51&lt;&gt;0,+(Y51/X51)*100,0)</f>
        <v>93.81928525016244</v>
      </c>
      <c r="AA51" s="71">
        <f>SUM(AA57:AA61)</f>
        <v>5130000</v>
      </c>
    </row>
    <row r="52" spans="1:27" ht="12.75">
      <c r="A52" s="87" t="s">
        <v>32</v>
      </c>
      <c r="B52" s="50"/>
      <c r="C52" s="9"/>
      <c r="D52" s="10"/>
      <c r="E52" s="11">
        <v>1400000</v>
      </c>
      <c r="F52" s="11">
        <v>1400000</v>
      </c>
      <c r="G52" s="11"/>
      <c r="H52" s="11">
        <v>4399669</v>
      </c>
      <c r="I52" s="11"/>
      <c r="J52" s="11">
        <v>4399669</v>
      </c>
      <c r="K52" s="11">
        <v>1278925</v>
      </c>
      <c r="L52" s="11"/>
      <c r="M52" s="11"/>
      <c r="N52" s="11">
        <v>1278925</v>
      </c>
      <c r="O52" s="11"/>
      <c r="P52" s="11"/>
      <c r="Q52" s="11"/>
      <c r="R52" s="11"/>
      <c r="S52" s="11"/>
      <c r="T52" s="11"/>
      <c r="U52" s="11"/>
      <c r="V52" s="11"/>
      <c r="W52" s="11">
        <v>5678594</v>
      </c>
      <c r="X52" s="11">
        <v>1050000</v>
      </c>
      <c r="Y52" s="11">
        <v>4628594</v>
      </c>
      <c r="Z52" s="2">
        <v>440.82</v>
      </c>
      <c r="AA52" s="15">
        <v>1400000</v>
      </c>
    </row>
    <row r="53" spans="1:27" ht="12.75">
      <c r="A53" s="87" t="s">
        <v>33</v>
      </c>
      <c r="B53" s="50"/>
      <c r="C53" s="9"/>
      <c r="D53" s="10"/>
      <c r="E53" s="11">
        <v>1200000</v>
      </c>
      <c r="F53" s="11">
        <v>1200000</v>
      </c>
      <c r="G53" s="11">
        <v>933763</v>
      </c>
      <c r="H53" s="11">
        <v>395793</v>
      </c>
      <c r="I53" s="11">
        <v>449047</v>
      </c>
      <c r="J53" s="11">
        <v>1778603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1778603</v>
      </c>
      <c r="X53" s="11">
        <v>900000</v>
      </c>
      <c r="Y53" s="11">
        <v>878603</v>
      </c>
      <c r="Z53" s="2">
        <v>97.62</v>
      </c>
      <c r="AA53" s="15">
        <v>1200000</v>
      </c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2600000</v>
      </c>
      <c r="F57" s="54">
        <f t="shared" si="11"/>
        <v>2600000</v>
      </c>
      <c r="G57" s="54">
        <f t="shared" si="11"/>
        <v>933763</v>
      </c>
      <c r="H57" s="54">
        <f t="shared" si="11"/>
        <v>4795462</v>
      </c>
      <c r="I57" s="54">
        <f t="shared" si="11"/>
        <v>449047</v>
      </c>
      <c r="J57" s="54">
        <f t="shared" si="11"/>
        <v>6178272</v>
      </c>
      <c r="K57" s="54">
        <f t="shared" si="11"/>
        <v>1278925</v>
      </c>
      <c r="L57" s="54">
        <f t="shared" si="11"/>
        <v>0</v>
      </c>
      <c r="M57" s="54">
        <f t="shared" si="11"/>
        <v>0</v>
      </c>
      <c r="N57" s="54">
        <f t="shared" si="11"/>
        <v>1278925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7457197</v>
      </c>
      <c r="X57" s="54">
        <f t="shared" si="11"/>
        <v>1950000</v>
      </c>
      <c r="Y57" s="54">
        <f t="shared" si="11"/>
        <v>5507197</v>
      </c>
      <c r="Z57" s="55">
        <f>+IF(X57&lt;&gt;0,+(Y57/X57)*100,0)</f>
        <v>282.420358974359</v>
      </c>
      <c r="AA57" s="56">
        <f>SUM(AA52:AA56)</f>
        <v>2600000</v>
      </c>
    </row>
    <row r="58" spans="1:27" ht="12.75">
      <c r="A58" s="89" t="s">
        <v>38</v>
      </c>
      <c r="B58" s="38"/>
      <c r="C58" s="9"/>
      <c r="D58" s="10"/>
      <c r="E58" s="11">
        <v>2000000</v>
      </c>
      <c r="F58" s="11">
        <v>2000000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1500000</v>
      </c>
      <c r="Y58" s="11">
        <v>-1500000</v>
      </c>
      <c r="Z58" s="2">
        <v>-100</v>
      </c>
      <c r="AA58" s="15">
        <v>2000000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530000</v>
      </c>
      <c r="F61" s="11">
        <v>530000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397500</v>
      </c>
      <c r="Y61" s="11">
        <v>-397500</v>
      </c>
      <c r="Z61" s="2">
        <v>-100</v>
      </c>
      <c r="AA61" s="15">
        <v>530000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0</v>
      </c>
      <c r="Y69" s="82">
        <f t="shared" si="12"/>
        <v>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29739000</v>
      </c>
      <c r="F5" s="46">
        <f t="shared" si="0"/>
        <v>29739000</v>
      </c>
      <c r="G5" s="46">
        <f t="shared" si="0"/>
        <v>1637664</v>
      </c>
      <c r="H5" s="46">
        <f t="shared" si="0"/>
        <v>3062874</v>
      </c>
      <c r="I5" s="46">
        <f t="shared" si="0"/>
        <v>6709649</v>
      </c>
      <c r="J5" s="46">
        <f t="shared" si="0"/>
        <v>11410187</v>
      </c>
      <c r="K5" s="46">
        <f t="shared" si="0"/>
        <v>1360406</v>
      </c>
      <c r="L5" s="46">
        <f t="shared" si="0"/>
        <v>0</v>
      </c>
      <c r="M5" s="46">
        <f t="shared" si="0"/>
        <v>6123488</v>
      </c>
      <c r="N5" s="46">
        <f t="shared" si="0"/>
        <v>7483894</v>
      </c>
      <c r="O5" s="46">
        <f t="shared" si="0"/>
        <v>1155061</v>
      </c>
      <c r="P5" s="46">
        <f t="shared" si="0"/>
        <v>384853</v>
      </c>
      <c r="Q5" s="46">
        <f t="shared" si="0"/>
        <v>0</v>
      </c>
      <c r="R5" s="46">
        <f t="shared" si="0"/>
        <v>1539914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20433995</v>
      </c>
      <c r="X5" s="46">
        <f t="shared" si="0"/>
        <v>22304250</v>
      </c>
      <c r="Y5" s="46">
        <f t="shared" si="0"/>
        <v>-1870255</v>
      </c>
      <c r="Z5" s="47">
        <f>+IF(X5&lt;&gt;0,+(Y5/X5)*100,0)</f>
        <v>-8.385195646569601</v>
      </c>
      <c r="AA5" s="48">
        <f>SUM(AA11:AA18)</f>
        <v>29739000</v>
      </c>
    </row>
    <row r="6" spans="1:27" ht="12.75">
      <c r="A6" s="49" t="s">
        <v>32</v>
      </c>
      <c r="B6" s="50"/>
      <c r="C6" s="9"/>
      <c r="D6" s="10"/>
      <c r="E6" s="11">
        <v>26939000</v>
      </c>
      <c r="F6" s="11">
        <v>26939000</v>
      </c>
      <c r="G6" s="11">
        <v>1637664</v>
      </c>
      <c r="H6" s="11">
        <v>3062874</v>
      </c>
      <c r="I6" s="11">
        <v>4830176</v>
      </c>
      <c r="J6" s="11">
        <v>9530714</v>
      </c>
      <c r="K6" s="11">
        <v>719175</v>
      </c>
      <c r="L6" s="11"/>
      <c r="M6" s="11">
        <v>6123488</v>
      </c>
      <c r="N6" s="11">
        <v>6842663</v>
      </c>
      <c r="O6" s="11"/>
      <c r="P6" s="11">
        <v>384853</v>
      </c>
      <c r="Q6" s="11"/>
      <c r="R6" s="11">
        <v>384853</v>
      </c>
      <c r="S6" s="11"/>
      <c r="T6" s="11"/>
      <c r="U6" s="11"/>
      <c r="V6" s="11"/>
      <c r="W6" s="11">
        <v>16758230</v>
      </c>
      <c r="X6" s="11">
        <v>20204250</v>
      </c>
      <c r="Y6" s="11">
        <v>-3446020</v>
      </c>
      <c r="Z6" s="2">
        <v>-17.06</v>
      </c>
      <c r="AA6" s="15">
        <v>26939000</v>
      </c>
    </row>
    <row r="7" spans="1:27" ht="12.75">
      <c r="A7" s="49" t="s">
        <v>33</v>
      </c>
      <c r="B7" s="50"/>
      <c r="C7" s="9"/>
      <c r="D7" s="10"/>
      <c r="E7" s="11">
        <v>1500000</v>
      </c>
      <c r="F7" s="11">
        <v>1500000</v>
      </c>
      <c r="G7" s="11"/>
      <c r="H7" s="11"/>
      <c r="I7" s="11">
        <v>500000</v>
      </c>
      <c r="J7" s="11">
        <v>500000</v>
      </c>
      <c r="K7" s="11">
        <v>641231</v>
      </c>
      <c r="L7" s="11"/>
      <c r="M7" s="11"/>
      <c r="N7" s="11">
        <v>641231</v>
      </c>
      <c r="O7" s="11">
        <v>530702</v>
      </c>
      <c r="P7" s="11"/>
      <c r="Q7" s="11"/>
      <c r="R7" s="11">
        <v>530702</v>
      </c>
      <c r="S7" s="11"/>
      <c r="T7" s="11"/>
      <c r="U7" s="11"/>
      <c r="V7" s="11"/>
      <c r="W7" s="11">
        <v>1671933</v>
      </c>
      <c r="X7" s="11">
        <v>1125000</v>
      </c>
      <c r="Y7" s="11">
        <v>546933</v>
      </c>
      <c r="Z7" s="2">
        <v>48.62</v>
      </c>
      <c r="AA7" s="15">
        <v>1500000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28439000</v>
      </c>
      <c r="F11" s="54">
        <f t="shared" si="1"/>
        <v>28439000</v>
      </c>
      <c r="G11" s="54">
        <f t="shared" si="1"/>
        <v>1637664</v>
      </c>
      <c r="H11" s="54">
        <f t="shared" si="1"/>
        <v>3062874</v>
      </c>
      <c r="I11" s="54">
        <f t="shared" si="1"/>
        <v>5330176</v>
      </c>
      <c r="J11" s="54">
        <f t="shared" si="1"/>
        <v>10030714</v>
      </c>
      <c r="K11" s="54">
        <f t="shared" si="1"/>
        <v>1360406</v>
      </c>
      <c r="L11" s="54">
        <f t="shared" si="1"/>
        <v>0</v>
      </c>
      <c r="M11" s="54">
        <f t="shared" si="1"/>
        <v>6123488</v>
      </c>
      <c r="N11" s="54">
        <f t="shared" si="1"/>
        <v>7483894</v>
      </c>
      <c r="O11" s="54">
        <f t="shared" si="1"/>
        <v>530702</v>
      </c>
      <c r="P11" s="54">
        <f t="shared" si="1"/>
        <v>384853</v>
      </c>
      <c r="Q11" s="54">
        <f t="shared" si="1"/>
        <v>0</v>
      </c>
      <c r="R11" s="54">
        <f t="shared" si="1"/>
        <v>915555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18430163</v>
      </c>
      <c r="X11" s="54">
        <f t="shared" si="1"/>
        <v>21329250</v>
      </c>
      <c r="Y11" s="54">
        <f t="shared" si="1"/>
        <v>-2899087</v>
      </c>
      <c r="Z11" s="55">
        <f>+IF(X11&lt;&gt;0,+(Y11/X11)*100,0)</f>
        <v>-13.592071920015941</v>
      </c>
      <c r="AA11" s="56">
        <f>SUM(AA6:AA10)</f>
        <v>28439000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>
        <v>1379473</v>
      </c>
      <c r="J12" s="11">
        <v>1379473</v>
      </c>
      <c r="K12" s="11"/>
      <c r="L12" s="11"/>
      <c r="M12" s="11"/>
      <c r="N12" s="11"/>
      <c r="O12" s="11">
        <v>624359</v>
      </c>
      <c r="P12" s="11"/>
      <c r="Q12" s="11"/>
      <c r="R12" s="11">
        <v>624359</v>
      </c>
      <c r="S12" s="11"/>
      <c r="T12" s="11"/>
      <c r="U12" s="11"/>
      <c r="V12" s="11"/>
      <c r="W12" s="11">
        <v>2003832</v>
      </c>
      <c r="X12" s="11"/>
      <c r="Y12" s="11">
        <v>2003832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1300000</v>
      </c>
      <c r="F15" s="11">
        <v>1300000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975000</v>
      </c>
      <c r="Y15" s="11">
        <v>-975000</v>
      </c>
      <c r="Z15" s="2">
        <v>-100</v>
      </c>
      <c r="AA15" s="15">
        <v>1300000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26939000</v>
      </c>
      <c r="F36" s="11">
        <f t="shared" si="4"/>
        <v>26939000</v>
      </c>
      <c r="G36" s="11">
        <f t="shared" si="4"/>
        <v>1637664</v>
      </c>
      <c r="H36" s="11">
        <f t="shared" si="4"/>
        <v>3062874</v>
      </c>
      <c r="I36" s="11">
        <f t="shared" si="4"/>
        <v>4830176</v>
      </c>
      <c r="J36" s="11">
        <f t="shared" si="4"/>
        <v>9530714</v>
      </c>
      <c r="K36" s="11">
        <f t="shared" si="4"/>
        <v>719175</v>
      </c>
      <c r="L36" s="11">
        <f t="shared" si="4"/>
        <v>0</v>
      </c>
      <c r="M36" s="11">
        <f t="shared" si="4"/>
        <v>6123488</v>
      </c>
      <c r="N36" s="11">
        <f t="shared" si="4"/>
        <v>6842663</v>
      </c>
      <c r="O36" s="11">
        <f t="shared" si="4"/>
        <v>0</v>
      </c>
      <c r="P36" s="11">
        <f t="shared" si="4"/>
        <v>384853</v>
      </c>
      <c r="Q36" s="11">
        <f t="shared" si="4"/>
        <v>0</v>
      </c>
      <c r="R36" s="11">
        <f t="shared" si="4"/>
        <v>384853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16758230</v>
      </c>
      <c r="X36" s="11">
        <f t="shared" si="4"/>
        <v>20204250</v>
      </c>
      <c r="Y36" s="11">
        <f t="shared" si="4"/>
        <v>-3446020</v>
      </c>
      <c r="Z36" s="2">
        <f aca="true" t="shared" si="5" ref="Z36:Z49">+IF(X36&lt;&gt;0,+(Y36/X36)*100,0)</f>
        <v>-17.055916453221474</v>
      </c>
      <c r="AA36" s="15">
        <f>AA6+AA21</f>
        <v>26939000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500000</v>
      </c>
      <c r="J37" s="11">
        <f t="shared" si="4"/>
        <v>500000</v>
      </c>
      <c r="K37" s="11">
        <f t="shared" si="4"/>
        <v>641231</v>
      </c>
      <c r="L37" s="11">
        <f t="shared" si="4"/>
        <v>0</v>
      </c>
      <c r="M37" s="11">
        <f t="shared" si="4"/>
        <v>0</v>
      </c>
      <c r="N37" s="11">
        <f t="shared" si="4"/>
        <v>641231</v>
      </c>
      <c r="O37" s="11">
        <f t="shared" si="4"/>
        <v>530702</v>
      </c>
      <c r="P37" s="11">
        <f t="shared" si="4"/>
        <v>0</v>
      </c>
      <c r="Q37" s="11">
        <f t="shared" si="4"/>
        <v>0</v>
      </c>
      <c r="R37" s="11">
        <f t="shared" si="4"/>
        <v>530702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1671933</v>
      </c>
      <c r="X37" s="11">
        <f t="shared" si="4"/>
        <v>1125000</v>
      </c>
      <c r="Y37" s="11">
        <f t="shared" si="4"/>
        <v>546933</v>
      </c>
      <c r="Z37" s="2">
        <f t="shared" si="5"/>
        <v>48.61626666666667</v>
      </c>
      <c r="AA37" s="15">
        <f>AA7+AA22</f>
        <v>1500000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28439000</v>
      </c>
      <c r="F41" s="54">
        <f t="shared" si="6"/>
        <v>28439000</v>
      </c>
      <c r="G41" s="54">
        <f t="shared" si="6"/>
        <v>1637664</v>
      </c>
      <c r="H41" s="54">
        <f t="shared" si="6"/>
        <v>3062874</v>
      </c>
      <c r="I41" s="54">
        <f t="shared" si="6"/>
        <v>5330176</v>
      </c>
      <c r="J41" s="54">
        <f t="shared" si="6"/>
        <v>10030714</v>
      </c>
      <c r="K41" s="54">
        <f t="shared" si="6"/>
        <v>1360406</v>
      </c>
      <c r="L41" s="54">
        <f t="shared" si="6"/>
        <v>0</v>
      </c>
      <c r="M41" s="54">
        <f t="shared" si="6"/>
        <v>6123488</v>
      </c>
      <c r="N41" s="54">
        <f t="shared" si="6"/>
        <v>7483894</v>
      </c>
      <c r="O41" s="54">
        <f t="shared" si="6"/>
        <v>530702</v>
      </c>
      <c r="P41" s="54">
        <f t="shared" si="6"/>
        <v>384853</v>
      </c>
      <c r="Q41" s="54">
        <f t="shared" si="6"/>
        <v>0</v>
      </c>
      <c r="R41" s="54">
        <f t="shared" si="6"/>
        <v>915555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18430163</v>
      </c>
      <c r="X41" s="54">
        <f t="shared" si="6"/>
        <v>21329250</v>
      </c>
      <c r="Y41" s="54">
        <f t="shared" si="6"/>
        <v>-2899087</v>
      </c>
      <c r="Z41" s="55">
        <f t="shared" si="5"/>
        <v>-13.592071920015941</v>
      </c>
      <c r="AA41" s="56">
        <f>SUM(AA36:AA40)</f>
        <v>28439000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1379473</v>
      </c>
      <c r="J42" s="70">
        <f t="shared" si="7"/>
        <v>1379473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624359</v>
      </c>
      <c r="P42" s="70">
        <f t="shared" si="7"/>
        <v>0</v>
      </c>
      <c r="Q42" s="70">
        <f t="shared" si="7"/>
        <v>0</v>
      </c>
      <c r="R42" s="70">
        <f t="shared" si="7"/>
        <v>624359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2003832</v>
      </c>
      <c r="X42" s="70">
        <f t="shared" si="7"/>
        <v>0</v>
      </c>
      <c r="Y42" s="70">
        <f t="shared" si="7"/>
        <v>2003832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1300000</v>
      </c>
      <c r="F45" s="70">
        <f t="shared" si="7"/>
        <v>1300000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975000</v>
      </c>
      <c r="Y45" s="70">
        <f t="shared" si="7"/>
        <v>-975000</v>
      </c>
      <c r="Z45" s="72">
        <f t="shared" si="5"/>
        <v>-100</v>
      </c>
      <c r="AA45" s="71">
        <f t="shared" si="8"/>
        <v>1300000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29739000</v>
      </c>
      <c r="F49" s="82">
        <f t="shared" si="9"/>
        <v>29739000</v>
      </c>
      <c r="G49" s="82">
        <f t="shared" si="9"/>
        <v>1637664</v>
      </c>
      <c r="H49" s="82">
        <f t="shared" si="9"/>
        <v>3062874</v>
      </c>
      <c r="I49" s="82">
        <f t="shared" si="9"/>
        <v>6709649</v>
      </c>
      <c r="J49" s="82">
        <f t="shared" si="9"/>
        <v>11410187</v>
      </c>
      <c r="K49" s="82">
        <f t="shared" si="9"/>
        <v>1360406</v>
      </c>
      <c r="L49" s="82">
        <f t="shared" si="9"/>
        <v>0</v>
      </c>
      <c r="M49" s="82">
        <f t="shared" si="9"/>
        <v>6123488</v>
      </c>
      <c r="N49" s="82">
        <f t="shared" si="9"/>
        <v>7483894</v>
      </c>
      <c r="O49" s="82">
        <f t="shared" si="9"/>
        <v>1155061</v>
      </c>
      <c r="P49" s="82">
        <f t="shared" si="9"/>
        <v>384853</v>
      </c>
      <c r="Q49" s="82">
        <f t="shared" si="9"/>
        <v>0</v>
      </c>
      <c r="R49" s="82">
        <f t="shared" si="9"/>
        <v>1539914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20433995</v>
      </c>
      <c r="X49" s="82">
        <f t="shared" si="9"/>
        <v>22304250</v>
      </c>
      <c r="Y49" s="82">
        <f t="shared" si="9"/>
        <v>-1870255</v>
      </c>
      <c r="Z49" s="83">
        <f t="shared" si="5"/>
        <v>-8.385195646569601</v>
      </c>
      <c r="AA49" s="84">
        <f>SUM(AA41:AA48)</f>
        <v>29739000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7646607</v>
      </c>
      <c r="F51" s="70">
        <f t="shared" si="10"/>
        <v>7646607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5734955</v>
      </c>
      <c r="Y51" s="70">
        <f t="shared" si="10"/>
        <v>-5734955</v>
      </c>
      <c r="Z51" s="72">
        <f>+IF(X51&lt;&gt;0,+(Y51/X51)*100,0)</f>
        <v>-100</v>
      </c>
      <c r="AA51" s="71">
        <f>SUM(AA57:AA61)</f>
        <v>7646607</v>
      </c>
    </row>
    <row r="52" spans="1:27" ht="12.75">
      <c r="A52" s="87" t="s">
        <v>32</v>
      </c>
      <c r="B52" s="50"/>
      <c r="C52" s="9"/>
      <c r="D52" s="10"/>
      <c r="E52" s="11">
        <v>500000</v>
      </c>
      <c r="F52" s="11">
        <v>500000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375000</v>
      </c>
      <c r="Y52" s="11">
        <v>-375000</v>
      </c>
      <c r="Z52" s="2">
        <v>-100</v>
      </c>
      <c r="AA52" s="15">
        <v>500000</v>
      </c>
    </row>
    <row r="53" spans="1:27" ht="12.75">
      <c r="A53" s="87" t="s">
        <v>33</v>
      </c>
      <c r="B53" s="50"/>
      <c r="C53" s="9"/>
      <c r="D53" s="10"/>
      <c r="E53" s="11">
        <v>2600000</v>
      </c>
      <c r="F53" s="11">
        <v>2600000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1950000</v>
      </c>
      <c r="Y53" s="11">
        <v>-1950000</v>
      </c>
      <c r="Z53" s="2">
        <v>-100</v>
      </c>
      <c r="AA53" s="15">
        <v>2600000</v>
      </c>
    </row>
    <row r="54" spans="1:27" ht="12.75">
      <c r="A54" s="87" t="s">
        <v>34</v>
      </c>
      <c r="B54" s="50"/>
      <c r="C54" s="9"/>
      <c r="D54" s="10"/>
      <c r="E54" s="11">
        <v>2200000</v>
      </c>
      <c r="F54" s="11">
        <v>2200000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1650000</v>
      </c>
      <c r="Y54" s="11">
        <v>-1650000</v>
      </c>
      <c r="Z54" s="2">
        <v>-100</v>
      </c>
      <c r="AA54" s="15">
        <v>2200000</v>
      </c>
    </row>
    <row r="55" spans="1:27" ht="12.75">
      <c r="A55" s="87" t="s">
        <v>35</v>
      </c>
      <c r="B55" s="50"/>
      <c r="C55" s="9"/>
      <c r="D55" s="10"/>
      <c r="E55" s="11">
        <v>300000</v>
      </c>
      <c r="F55" s="11">
        <v>300000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225000</v>
      </c>
      <c r="Y55" s="11">
        <v>-225000</v>
      </c>
      <c r="Z55" s="2">
        <v>-100</v>
      </c>
      <c r="AA55" s="15">
        <v>300000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5600000</v>
      </c>
      <c r="F57" s="54">
        <f t="shared" si="11"/>
        <v>5600000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4200000</v>
      </c>
      <c r="Y57" s="54">
        <f t="shared" si="11"/>
        <v>-4200000</v>
      </c>
      <c r="Z57" s="55">
        <f>+IF(X57&lt;&gt;0,+(Y57/X57)*100,0)</f>
        <v>-100</v>
      </c>
      <c r="AA57" s="56">
        <f>SUM(AA52:AA56)</f>
        <v>5600000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2046607</v>
      </c>
      <c r="F61" s="11">
        <v>2046607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1534955</v>
      </c>
      <c r="Y61" s="11">
        <v>-1534955</v>
      </c>
      <c r="Z61" s="2">
        <v>-100</v>
      </c>
      <c r="AA61" s="15">
        <v>2046607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10658903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148361</v>
      </c>
      <c r="H68" s="11"/>
      <c r="I68" s="11">
        <v>117579</v>
      </c>
      <c r="J68" s="11">
        <v>265940</v>
      </c>
      <c r="K68" s="11">
        <v>164144</v>
      </c>
      <c r="L68" s="11">
        <v>184909</v>
      </c>
      <c r="M68" s="11">
        <v>312212</v>
      </c>
      <c r="N68" s="11">
        <v>661265</v>
      </c>
      <c r="O68" s="11">
        <v>179561</v>
      </c>
      <c r="P68" s="11">
        <v>182519</v>
      </c>
      <c r="Q68" s="11"/>
      <c r="R68" s="11">
        <v>362080</v>
      </c>
      <c r="S68" s="11"/>
      <c r="T68" s="11"/>
      <c r="U68" s="11"/>
      <c r="V68" s="11"/>
      <c r="W68" s="11">
        <v>1289285</v>
      </c>
      <c r="X68" s="11"/>
      <c r="Y68" s="11">
        <v>1289285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10658903</v>
      </c>
      <c r="F69" s="82">
        <f t="shared" si="12"/>
        <v>0</v>
      </c>
      <c r="G69" s="82">
        <f t="shared" si="12"/>
        <v>148361</v>
      </c>
      <c r="H69" s="82">
        <f t="shared" si="12"/>
        <v>0</v>
      </c>
      <c r="I69" s="82">
        <f t="shared" si="12"/>
        <v>117579</v>
      </c>
      <c r="J69" s="82">
        <f t="shared" si="12"/>
        <v>265940</v>
      </c>
      <c r="K69" s="82">
        <f t="shared" si="12"/>
        <v>164144</v>
      </c>
      <c r="L69" s="82">
        <f t="shared" si="12"/>
        <v>184909</v>
      </c>
      <c r="M69" s="82">
        <f t="shared" si="12"/>
        <v>312212</v>
      </c>
      <c r="N69" s="82">
        <f t="shared" si="12"/>
        <v>661265</v>
      </c>
      <c r="O69" s="82">
        <f t="shared" si="12"/>
        <v>179561</v>
      </c>
      <c r="P69" s="82">
        <f t="shared" si="12"/>
        <v>182519</v>
      </c>
      <c r="Q69" s="82">
        <f t="shared" si="12"/>
        <v>0</v>
      </c>
      <c r="R69" s="82">
        <f t="shared" si="12"/>
        <v>362080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1289285</v>
      </c>
      <c r="X69" s="82">
        <f t="shared" si="12"/>
        <v>0</v>
      </c>
      <c r="Y69" s="82">
        <f t="shared" si="12"/>
        <v>1289285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85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84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260963992</v>
      </c>
      <c r="D5" s="45">
        <f t="shared" si="0"/>
        <v>0</v>
      </c>
      <c r="E5" s="46">
        <f t="shared" si="0"/>
        <v>127056949</v>
      </c>
      <c r="F5" s="46">
        <f t="shared" si="0"/>
        <v>127056949</v>
      </c>
      <c r="G5" s="46">
        <f t="shared" si="0"/>
        <v>0</v>
      </c>
      <c r="H5" s="46">
        <f t="shared" si="0"/>
        <v>2691777</v>
      </c>
      <c r="I5" s="46">
        <f t="shared" si="0"/>
        <v>0</v>
      </c>
      <c r="J5" s="46">
        <f t="shared" si="0"/>
        <v>2691777</v>
      </c>
      <c r="K5" s="46">
        <f t="shared" si="0"/>
        <v>0</v>
      </c>
      <c r="L5" s="46">
        <f t="shared" si="0"/>
        <v>27130375</v>
      </c>
      <c r="M5" s="46">
        <f t="shared" si="0"/>
        <v>9343866</v>
      </c>
      <c r="N5" s="46">
        <f t="shared" si="0"/>
        <v>36474241</v>
      </c>
      <c r="O5" s="46">
        <f t="shared" si="0"/>
        <v>4289859</v>
      </c>
      <c r="P5" s="46">
        <f t="shared" si="0"/>
        <v>3060226</v>
      </c>
      <c r="Q5" s="46">
        <f t="shared" si="0"/>
        <v>0</v>
      </c>
      <c r="R5" s="46">
        <f t="shared" si="0"/>
        <v>7350085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46516103</v>
      </c>
      <c r="X5" s="46">
        <f t="shared" si="0"/>
        <v>95292712</v>
      </c>
      <c r="Y5" s="46">
        <f t="shared" si="0"/>
        <v>-48776609</v>
      </c>
      <c r="Z5" s="47">
        <f>+IF(X5&lt;&gt;0,+(Y5/X5)*100,0)</f>
        <v>-51.18608545845562</v>
      </c>
      <c r="AA5" s="48">
        <f>SUM(AA11:AA18)</f>
        <v>127056949</v>
      </c>
    </row>
    <row r="6" spans="1:27" ht="12.75">
      <c r="A6" s="49" t="s">
        <v>32</v>
      </c>
      <c r="B6" s="50"/>
      <c r="C6" s="9">
        <v>113538727</v>
      </c>
      <c r="D6" s="10"/>
      <c r="E6" s="11">
        <v>51053000</v>
      </c>
      <c r="F6" s="11">
        <v>51053000</v>
      </c>
      <c r="G6" s="11"/>
      <c r="H6" s="11">
        <v>2691777</v>
      </c>
      <c r="I6" s="11"/>
      <c r="J6" s="11">
        <v>2691777</v>
      </c>
      <c r="K6" s="11"/>
      <c r="L6" s="11">
        <v>24887166</v>
      </c>
      <c r="M6" s="11">
        <v>9343866</v>
      </c>
      <c r="N6" s="11">
        <v>34231032</v>
      </c>
      <c r="O6" s="11">
        <v>3612566</v>
      </c>
      <c r="P6" s="11">
        <v>2460172</v>
      </c>
      <c r="Q6" s="11"/>
      <c r="R6" s="11">
        <v>6072738</v>
      </c>
      <c r="S6" s="11"/>
      <c r="T6" s="11"/>
      <c r="U6" s="11"/>
      <c r="V6" s="11"/>
      <c r="W6" s="11">
        <v>42995547</v>
      </c>
      <c r="X6" s="11">
        <v>38289750</v>
      </c>
      <c r="Y6" s="11">
        <v>4705797</v>
      </c>
      <c r="Z6" s="2">
        <v>12.29</v>
      </c>
      <c r="AA6" s="15">
        <v>51053000</v>
      </c>
    </row>
    <row r="7" spans="1:27" ht="12.75">
      <c r="A7" s="49" t="s">
        <v>33</v>
      </c>
      <c r="B7" s="50"/>
      <c r="C7" s="9">
        <v>6660795</v>
      </c>
      <c r="D7" s="10"/>
      <c r="E7" s="11">
        <v>8350000</v>
      </c>
      <c r="F7" s="11">
        <v>8350000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6262500</v>
      </c>
      <c r="Y7" s="11">
        <v>-6262500</v>
      </c>
      <c r="Z7" s="2">
        <v>-100</v>
      </c>
      <c r="AA7" s="15">
        <v>8350000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120199522</v>
      </c>
      <c r="D11" s="53">
        <f t="shared" si="1"/>
        <v>0</v>
      </c>
      <c r="E11" s="54">
        <f t="shared" si="1"/>
        <v>59403000</v>
      </c>
      <c r="F11" s="54">
        <f t="shared" si="1"/>
        <v>59403000</v>
      </c>
      <c r="G11" s="54">
        <f t="shared" si="1"/>
        <v>0</v>
      </c>
      <c r="H11" s="54">
        <f t="shared" si="1"/>
        <v>2691777</v>
      </c>
      <c r="I11" s="54">
        <f t="shared" si="1"/>
        <v>0</v>
      </c>
      <c r="J11" s="54">
        <f t="shared" si="1"/>
        <v>2691777</v>
      </c>
      <c r="K11" s="54">
        <f t="shared" si="1"/>
        <v>0</v>
      </c>
      <c r="L11" s="54">
        <f t="shared" si="1"/>
        <v>24887166</v>
      </c>
      <c r="M11" s="54">
        <f t="shared" si="1"/>
        <v>9343866</v>
      </c>
      <c r="N11" s="54">
        <f t="shared" si="1"/>
        <v>34231032</v>
      </c>
      <c r="O11" s="54">
        <f t="shared" si="1"/>
        <v>3612566</v>
      </c>
      <c r="P11" s="54">
        <f t="shared" si="1"/>
        <v>2460172</v>
      </c>
      <c r="Q11" s="54">
        <f t="shared" si="1"/>
        <v>0</v>
      </c>
      <c r="R11" s="54">
        <f t="shared" si="1"/>
        <v>6072738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42995547</v>
      </c>
      <c r="X11" s="54">
        <f t="shared" si="1"/>
        <v>44552250</v>
      </c>
      <c r="Y11" s="54">
        <f t="shared" si="1"/>
        <v>-1556703</v>
      </c>
      <c r="Z11" s="55">
        <f>+IF(X11&lt;&gt;0,+(Y11/X11)*100,0)</f>
        <v>-3.4941063582647343</v>
      </c>
      <c r="AA11" s="56">
        <f>SUM(AA6:AA10)</f>
        <v>59403000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140764470</v>
      </c>
      <c r="D15" s="10"/>
      <c r="E15" s="11">
        <v>67653949</v>
      </c>
      <c r="F15" s="11">
        <v>67653949</v>
      </c>
      <c r="G15" s="11"/>
      <c r="H15" s="11"/>
      <c r="I15" s="11"/>
      <c r="J15" s="11"/>
      <c r="K15" s="11"/>
      <c r="L15" s="11">
        <v>2243209</v>
      </c>
      <c r="M15" s="11"/>
      <c r="N15" s="11">
        <v>2243209</v>
      </c>
      <c r="O15" s="11">
        <v>677293</v>
      </c>
      <c r="P15" s="11">
        <v>600054</v>
      </c>
      <c r="Q15" s="11"/>
      <c r="R15" s="11">
        <v>1277347</v>
      </c>
      <c r="S15" s="11"/>
      <c r="T15" s="11"/>
      <c r="U15" s="11"/>
      <c r="V15" s="11"/>
      <c r="W15" s="11">
        <v>3520556</v>
      </c>
      <c r="X15" s="11">
        <v>50740462</v>
      </c>
      <c r="Y15" s="11">
        <v>-47219906</v>
      </c>
      <c r="Z15" s="2">
        <v>-93.06</v>
      </c>
      <c r="AA15" s="15">
        <v>67653949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113538727</v>
      </c>
      <c r="D36" s="10">
        <f t="shared" si="4"/>
        <v>0</v>
      </c>
      <c r="E36" s="11">
        <f t="shared" si="4"/>
        <v>51053000</v>
      </c>
      <c r="F36" s="11">
        <f t="shared" si="4"/>
        <v>51053000</v>
      </c>
      <c r="G36" s="11">
        <f t="shared" si="4"/>
        <v>0</v>
      </c>
      <c r="H36" s="11">
        <f t="shared" si="4"/>
        <v>2691777</v>
      </c>
      <c r="I36" s="11">
        <f t="shared" si="4"/>
        <v>0</v>
      </c>
      <c r="J36" s="11">
        <f t="shared" si="4"/>
        <v>2691777</v>
      </c>
      <c r="K36" s="11">
        <f t="shared" si="4"/>
        <v>0</v>
      </c>
      <c r="L36" s="11">
        <f t="shared" si="4"/>
        <v>24887166</v>
      </c>
      <c r="M36" s="11">
        <f t="shared" si="4"/>
        <v>9343866</v>
      </c>
      <c r="N36" s="11">
        <f t="shared" si="4"/>
        <v>34231032</v>
      </c>
      <c r="O36" s="11">
        <f t="shared" si="4"/>
        <v>3612566</v>
      </c>
      <c r="P36" s="11">
        <f t="shared" si="4"/>
        <v>2460172</v>
      </c>
      <c r="Q36" s="11">
        <f t="shared" si="4"/>
        <v>0</v>
      </c>
      <c r="R36" s="11">
        <f t="shared" si="4"/>
        <v>6072738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42995547</v>
      </c>
      <c r="X36" s="11">
        <f t="shared" si="4"/>
        <v>38289750</v>
      </c>
      <c r="Y36" s="11">
        <f t="shared" si="4"/>
        <v>4705797</v>
      </c>
      <c r="Z36" s="2">
        <f aca="true" t="shared" si="5" ref="Z36:Z49">+IF(X36&lt;&gt;0,+(Y36/X36)*100,0)</f>
        <v>12.289965330147103</v>
      </c>
      <c r="AA36" s="15">
        <f>AA6+AA21</f>
        <v>51053000</v>
      </c>
    </row>
    <row r="37" spans="1:27" ht="12.75">
      <c r="A37" s="49" t="s">
        <v>33</v>
      </c>
      <c r="B37" s="50"/>
      <c r="C37" s="9">
        <f t="shared" si="4"/>
        <v>6660795</v>
      </c>
      <c r="D37" s="10">
        <f t="shared" si="4"/>
        <v>0</v>
      </c>
      <c r="E37" s="11">
        <f t="shared" si="4"/>
        <v>8350000</v>
      </c>
      <c r="F37" s="11">
        <f t="shared" si="4"/>
        <v>8350000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6262500</v>
      </c>
      <c r="Y37" s="11">
        <f t="shared" si="4"/>
        <v>-6262500</v>
      </c>
      <c r="Z37" s="2">
        <f t="shared" si="5"/>
        <v>-100</v>
      </c>
      <c r="AA37" s="15">
        <f>AA7+AA22</f>
        <v>8350000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120199522</v>
      </c>
      <c r="D41" s="53">
        <f t="shared" si="6"/>
        <v>0</v>
      </c>
      <c r="E41" s="54">
        <f t="shared" si="6"/>
        <v>59403000</v>
      </c>
      <c r="F41" s="54">
        <f t="shared" si="6"/>
        <v>59403000</v>
      </c>
      <c r="G41" s="54">
        <f t="shared" si="6"/>
        <v>0</v>
      </c>
      <c r="H41" s="54">
        <f t="shared" si="6"/>
        <v>2691777</v>
      </c>
      <c r="I41" s="54">
        <f t="shared" si="6"/>
        <v>0</v>
      </c>
      <c r="J41" s="54">
        <f t="shared" si="6"/>
        <v>2691777</v>
      </c>
      <c r="K41" s="54">
        <f t="shared" si="6"/>
        <v>0</v>
      </c>
      <c r="L41" s="54">
        <f t="shared" si="6"/>
        <v>24887166</v>
      </c>
      <c r="M41" s="54">
        <f t="shared" si="6"/>
        <v>9343866</v>
      </c>
      <c r="N41" s="54">
        <f t="shared" si="6"/>
        <v>34231032</v>
      </c>
      <c r="O41" s="54">
        <f t="shared" si="6"/>
        <v>3612566</v>
      </c>
      <c r="P41" s="54">
        <f t="shared" si="6"/>
        <v>2460172</v>
      </c>
      <c r="Q41" s="54">
        <f t="shared" si="6"/>
        <v>0</v>
      </c>
      <c r="R41" s="54">
        <f t="shared" si="6"/>
        <v>6072738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42995547</v>
      </c>
      <c r="X41" s="54">
        <f t="shared" si="6"/>
        <v>44552250</v>
      </c>
      <c r="Y41" s="54">
        <f t="shared" si="6"/>
        <v>-1556703</v>
      </c>
      <c r="Z41" s="55">
        <f t="shared" si="5"/>
        <v>-3.4941063582647343</v>
      </c>
      <c r="AA41" s="56">
        <f>SUM(AA36:AA40)</f>
        <v>59403000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140764470</v>
      </c>
      <c r="D45" s="69">
        <f t="shared" si="7"/>
        <v>0</v>
      </c>
      <c r="E45" s="70">
        <f t="shared" si="7"/>
        <v>67653949</v>
      </c>
      <c r="F45" s="70">
        <f t="shared" si="7"/>
        <v>67653949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2243209</v>
      </c>
      <c r="M45" s="70">
        <f t="shared" si="7"/>
        <v>0</v>
      </c>
      <c r="N45" s="70">
        <f t="shared" si="7"/>
        <v>2243209</v>
      </c>
      <c r="O45" s="70">
        <f t="shared" si="7"/>
        <v>677293</v>
      </c>
      <c r="P45" s="70">
        <f t="shared" si="7"/>
        <v>600054</v>
      </c>
      <c r="Q45" s="70">
        <f t="shared" si="7"/>
        <v>0</v>
      </c>
      <c r="R45" s="70">
        <f t="shared" si="7"/>
        <v>1277347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3520556</v>
      </c>
      <c r="X45" s="70">
        <f t="shared" si="7"/>
        <v>50740462</v>
      </c>
      <c r="Y45" s="70">
        <f t="shared" si="7"/>
        <v>-47219906</v>
      </c>
      <c r="Z45" s="72">
        <f t="shared" si="5"/>
        <v>-93.06163984080396</v>
      </c>
      <c r="AA45" s="71">
        <f t="shared" si="8"/>
        <v>67653949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260963992</v>
      </c>
      <c r="D49" s="81">
        <f t="shared" si="9"/>
        <v>0</v>
      </c>
      <c r="E49" s="82">
        <f t="shared" si="9"/>
        <v>127056949</v>
      </c>
      <c r="F49" s="82">
        <f t="shared" si="9"/>
        <v>127056949</v>
      </c>
      <c r="G49" s="82">
        <f t="shared" si="9"/>
        <v>0</v>
      </c>
      <c r="H49" s="82">
        <f t="shared" si="9"/>
        <v>2691777</v>
      </c>
      <c r="I49" s="82">
        <f t="shared" si="9"/>
        <v>0</v>
      </c>
      <c r="J49" s="82">
        <f t="shared" si="9"/>
        <v>2691777</v>
      </c>
      <c r="K49" s="82">
        <f t="shared" si="9"/>
        <v>0</v>
      </c>
      <c r="L49" s="82">
        <f t="shared" si="9"/>
        <v>27130375</v>
      </c>
      <c r="M49" s="82">
        <f t="shared" si="9"/>
        <v>9343866</v>
      </c>
      <c r="N49" s="82">
        <f t="shared" si="9"/>
        <v>36474241</v>
      </c>
      <c r="O49" s="82">
        <f t="shared" si="9"/>
        <v>4289859</v>
      </c>
      <c r="P49" s="82">
        <f t="shared" si="9"/>
        <v>3060226</v>
      </c>
      <c r="Q49" s="82">
        <f t="shared" si="9"/>
        <v>0</v>
      </c>
      <c r="R49" s="82">
        <f t="shared" si="9"/>
        <v>7350085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46516103</v>
      </c>
      <c r="X49" s="82">
        <f t="shared" si="9"/>
        <v>95292712</v>
      </c>
      <c r="Y49" s="82">
        <f t="shared" si="9"/>
        <v>-48776609</v>
      </c>
      <c r="Z49" s="83">
        <f t="shared" si="5"/>
        <v>-51.18608545845562</v>
      </c>
      <c r="AA49" s="84">
        <f>SUM(AA41:AA48)</f>
        <v>127056949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27220532</v>
      </c>
      <c r="D51" s="69">
        <f t="shared" si="10"/>
        <v>0</v>
      </c>
      <c r="E51" s="70">
        <f t="shared" si="10"/>
        <v>21500000</v>
      </c>
      <c r="F51" s="70">
        <f t="shared" si="10"/>
        <v>21500000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16125000</v>
      </c>
      <c r="Y51" s="70">
        <f t="shared" si="10"/>
        <v>-16125000</v>
      </c>
      <c r="Z51" s="72">
        <f>+IF(X51&lt;&gt;0,+(Y51/X51)*100,0)</f>
        <v>-100</v>
      </c>
      <c r="AA51" s="71">
        <f>SUM(AA57:AA61)</f>
        <v>21500000</v>
      </c>
    </row>
    <row r="52" spans="1:27" ht="12.75">
      <c r="A52" s="87" t="s">
        <v>32</v>
      </c>
      <c r="B52" s="50"/>
      <c r="C52" s="9">
        <v>6235965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>
        <v>13136368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19372333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7848199</v>
      </c>
      <c r="D61" s="10"/>
      <c r="E61" s="11">
        <v>21500000</v>
      </c>
      <c r="F61" s="11">
        <v>21500000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16125000</v>
      </c>
      <c r="Y61" s="11">
        <v>-16125000</v>
      </c>
      <c r="Z61" s="2">
        <v>-100</v>
      </c>
      <c r="AA61" s="15">
        <v>21500000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21500000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21500000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0</v>
      </c>
      <c r="Y69" s="82">
        <f t="shared" si="12"/>
        <v>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80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81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82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83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2017-05-05T08:28:33Z</dcterms:created>
  <dcterms:modified xsi:type="dcterms:W3CDTF">2017-05-05T08:28:33Z</dcterms:modified>
  <cp:category/>
  <cp:version/>
  <cp:contentType/>
  <cp:contentStatus/>
</cp:coreProperties>
</file>