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NC451" sheetId="1" r:id="rId1"/>
    <sheet name="NC452" sheetId="2" r:id="rId2"/>
    <sheet name="NC453" sheetId="3" r:id="rId3"/>
    <sheet name="DC45" sheetId="4" r:id="rId4"/>
    <sheet name="NC061" sheetId="5" r:id="rId5"/>
    <sheet name="NC062" sheetId="6" r:id="rId6"/>
    <sheet name="NC064" sheetId="7" r:id="rId7"/>
    <sheet name="NC065" sheetId="8" r:id="rId8"/>
    <sheet name="NC066" sheetId="9" r:id="rId9"/>
    <sheet name="NC067" sheetId="10" r:id="rId10"/>
    <sheet name="DC6" sheetId="11" r:id="rId11"/>
    <sheet name="NC071" sheetId="12" r:id="rId12"/>
    <sheet name="NC072" sheetId="13" r:id="rId13"/>
    <sheet name="NC073" sheetId="14" r:id="rId14"/>
    <sheet name="NC074" sheetId="15" r:id="rId15"/>
    <sheet name="NC075" sheetId="16" r:id="rId16"/>
    <sheet name="NC076" sheetId="17" r:id="rId17"/>
    <sheet name="NC077" sheetId="18" r:id="rId18"/>
    <sheet name="NC078" sheetId="19" r:id="rId19"/>
    <sheet name="DC7" sheetId="20" r:id="rId20"/>
    <sheet name="NC082" sheetId="21" r:id="rId21"/>
    <sheet name="NC084" sheetId="22" r:id="rId22"/>
    <sheet name="NC085" sheetId="23" r:id="rId23"/>
    <sheet name="NC086" sheetId="24" r:id="rId24"/>
    <sheet name="NC087" sheetId="25" r:id="rId25"/>
    <sheet name="DC8" sheetId="26" r:id="rId26"/>
    <sheet name="NC091" sheetId="27" r:id="rId27"/>
    <sheet name="NC092" sheetId="28" r:id="rId28"/>
    <sheet name="NC093" sheetId="29" r:id="rId29"/>
    <sheet name="NC094" sheetId="30" r:id="rId30"/>
    <sheet name="DC9" sheetId="31" r:id="rId31"/>
    <sheet name="Summary" sheetId="32" r:id="rId32"/>
  </sheets>
  <definedNames>
    <definedName name="_xlnm.Print_Area" localSheetId="3">'DC45'!$A$1:$AA$74</definedName>
    <definedName name="_xlnm.Print_Area" localSheetId="10">'DC6'!$A$1:$AA$74</definedName>
    <definedName name="_xlnm.Print_Area" localSheetId="19">'DC7'!$A$1:$AA$74</definedName>
    <definedName name="_xlnm.Print_Area" localSheetId="25">'DC8'!$A$1:$AA$74</definedName>
    <definedName name="_xlnm.Print_Area" localSheetId="30">'DC9'!$A$1:$AA$74</definedName>
    <definedName name="_xlnm.Print_Area" localSheetId="4">'NC061'!$A$1:$AA$74</definedName>
    <definedName name="_xlnm.Print_Area" localSheetId="5">'NC062'!$A$1:$AA$74</definedName>
    <definedName name="_xlnm.Print_Area" localSheetId="6">'NC064'!$A$1:$AA$74</definedName>
    <definedName name="_xlnm.Print_Area" localSheetId="7">'NC065'!$A$1:$AA$74</definedName>
    <definedName name="_xlnm.Print_Area" localSheetId="8">'NC066'!$A$1:$AA$74</definedName>
    <definedName name="_xlnm.Print_Area" localSheetId="9">'NC067'!$A$1:$AA$74</definedName>
    <definedName name="_xlnm.Print_Area" localSheetId="11">'NC071'!$A$1:$AA$74</definedName>
    <definedName name="_xlnm.Print_Area" localSheetId="12">'NC072'!$A$1:$AA$74</definedName>
    <definedName name="_xlnm.Print_Area" localSheetId="13">'NC073'!$A$1:$AA$74</definedName>
    <definedName name="_xlnm.Print_Area" localSheetId="14">'NC074'!$A$1:$AA$74</definedName>
    <definedName name="_xlnm.Print_Area" localSheetId="15">'NC075'!$A$1:$AA$74</definedName>
    <definedName name="_xlnm.Print_Area" localSheetId="16">'NC076'!$A$1:$AA$74</definedName>
    <definedName name="_xlnm.Print_Area" localSheetId="17">'NC077'!$A$1:$AA$74</definedName>
    <definedName name="_xlnm.Print_Area" localSheetId="18">'NC078'!$A$1:$AA$74</definedName>
    <definedName name="_xlnm.Print_Area" localSheetId="20">'NC082'!$A$1:$AA$74</definedName>
    <definedName name="_xlnm.Print_Area" localSheetId="21">'NC084'!$A$1:$AA$74</definedName>
    <definedName name="_xlnm.Print_Area" localSheetId="22">'NC085'!$A$1:$AA$74</definedName>
    <definedName name="_xlnm.Print_Area" localSheetId="23">'NC086'!$A$1:$AA$74</definedName>
    <definedName name="_xlnm.Print_Area" localSheetId="24">'NC087'!$A$1:$AA$74</definedName>
    <definedName name="_xlnm.Print_Area" localSheetId="26">'NC091'!$A$1:$AA$74</definedName>
    <definedName name="_xlnm.Print_Area" localSheetId="27">'NC092'!$A$1:$AA$74</definedName>
    <definedName name="_xlnm.Print_Area" localSheetId="28">'NC093'!$A$1:$AA$74</definedName>
    <definedName name="_xlnm.Print_Area" localSheetId="29">'NC094'!$A$1:$AA$74</definedName>
    <definedName name="_xlnm.Print_Area" localSheetId="0">'NC451'!$A$1:$AA$74</definedName>
    <definedName name="_xlnm.Print_Area" localSheetId="1">'NC452'!$A$1:$AA$74</definedName>
    <definedName name="_xlnm.Print_Area" localSheetId="2">'NC453'!$A$1:$AA$74</definedName>
    <definedName name="_xlnm.Print_Area" localSheetId="31">'Summary'!$A$1:$AA$74</definedName>
  </definedNames>
  <calcPr calcMode="manual" fullCalcOnLoad="1"/>
</workbook>
</file>

<file path=xl/sharedStrings.xml><?xml version="1.0" encoding="utf-8"?>
<sst xmlns="http://schemas.openxmlformats.org/spreadsheetml/2006/main" count="3296" uniqueCount="95">
  <si>
    <t>Northern Cape: Joe Morolong(NC451) - Table C9 Quarterly Budget Statement - Capital Expenditure by Asset Clas ( All )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</si>
  <si>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</si>
  <si>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</si>
  <si>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</si>
  <si>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</si>
  <si>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</si>
  <si>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</si>
  <si>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</si>
  <si>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</si>
  <si>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</si>
  <si>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</si>
  <si>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</si>
  <si>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</si>
  <si>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</si>
  <si>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</si>
  <si>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</si>
  <si>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</si>
  <si>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</si>
  <si>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</si>
  <si>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</si>
  <si>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</si>
  <si>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</si>
  <si>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</si>
  <si>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</si>
  <si>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</si>
  <si>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</si>
  <si>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</si>
  <si>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</si>
  <si>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</si>
  <si>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</si>
  <si>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</si>
  <si>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</si>
  <si>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</si>
  <si>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</si>
  <si>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</si>
  <si>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</si>
  <si>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</si>
  <si>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</si>
  <si>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</si>
  <si>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</si>
  <si>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</si>
  <si>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</si>
  <si>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</si>
  <si>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</si>
  <si>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</si>
  <si>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</si>
  <si>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</si>
  <si>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</si>
  <si>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</si>
  <si>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</si>
  <si>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</si>
  <si>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</si>
  <si>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</si>
  <si>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</si>
  <si>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</si>
  <si>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</si>
  <si>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</si>
  <si>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</si>
  <si>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Northern Cape: Ga-Segonyana(NC452) - Table C9 Quarterly Budget Statement - Capital Expenditure by Asset Clas ( All ) for 3rd Quarter ended 31 March 2017 (Figures Finalised as at 2017/05/04)</t>
  </si>
  <si>
    <t>Northern Cape: Gamagara(NC453) - Table C9 Quarterly Budget Statement - Capital Expenditure by Asset Clas ( All ) for 3rd Quarter ended 31 March 2017 (Figures Finalised as at 2017/05/04)</t>
  </si>
  <si>
    <t>Northern Cape: John Taolo Gaetsewe(DC45) - Table C9 Quarterly Budget Statement - Capital Expenditure by Asset Clas ( All ) for 3rd Quarter ended 31 March 2017 (Figures Finalised as at 2017/05/04)</t>
  </si>
  <si>
    <t>Northern Cape: Richtersveld(NC061) - Table C9 Quarterly Budget Statement - Capital Expenditure by Asset Clas ( All ) for 3rd Quarter ended 31 March 2017 (Figures Finalised as at 2017/05/04)</t>
  </si>
  <si>
    <t>Northern Cape: Nama Khoi(NC062) - Table C9 Quarterly Budget Statement - Capital Expenditure by Asset Clas ( All ) for 3rd Quarter ended 31 March 2017 (Figures Finalised as at 2017/05/04)</t>
  </si>
  <si>
    <t>Northern Cape: Kamiesberg(NC064) - Table C9 Quarterly Budget Statement - Capital Expenditure by Asset Clas ( All ) for 3rd Quarter ended 31 March 2017 (Figures Finalised as at 2017/05/04)</t>
  </si>
  <si>
    <t>Northern Cape: Hantam(NC065) - Table C9 Quarterly Budget Statement - Capital Expenditure by Asset Clas ( All ) for 3rd Quarter ended 31 March 2017 (Figures Finalised as at 2017/05/04)</t>
  </si>
  <si>
    <t>Northern Cape: Karoo Hoogland(NC066) - Table C9 Quarterly Budget Statement - Capital Expenditure by Asset Clas ( All ) for 3rd Quarter ended 31 March 2017 (Figures Finalised as at 2017/05/04)</t>
  </si>
  <si>
    <t>Northern Cape: Khai-Ma(NC067) - Table C9 Quarterly Budget Statement - Capital Expenditure by Asset Clas ( All ) for 3rd Quarter ended 31 March 2017 (Figures Finalised as at 2017/05/04)</t>
  </si>
  <si>
    <t>Northern Cape: Namakwa(DC6) - Table C9 Quarterly Budget Statement - Capital Expenditure by Asset Clas ( All ) for 3rd Quarter ended 31 March 2017 (Figures Finalised as at 2017/05/04)</t>
  </si>
  <si>
    <t>Northern Cape: Ubuntu(NC071) - Table C9 Quarterly Budget Statement - Capital Expenditure by Asset Clas ( All ) for 3rd Quarter ended 31 March 2017 (Figures Finalised as at 2017/05/04)</t>
  </si>
  <si>
    <t>Northern Cape: Umsobomvu(NC072) - Table C9 Quarterly Budget Statement - Capital Expenditure by Asset Clas ( All ) for 3rd Quarter ended 31 March 2017 (Figures Finalised as at 2017/05/04)</t>
  </si>
  <si>
    <t>Northern Cape: Emthanjeni(NC073) - Table C9 Quarterly Budget Statement - Capital Expenditure by Asset Clas ( All ) for 3rd Quarter ended 31 March 2017 (Figures Finalised as at 2017/05/04)</t>
  </si>
  <si>
    <t>Northern Cape: Kareeberg(NC074) - Table C9 Quarterly Budget Statement - Capital Expenditure by Asset Clas ( All ) for 3rd Quarter ended 31 March 2017 (Figures Finalised as at 2017/05/04)</t>
  </si>
  <si>
    <t>Northern Cape: Renosterberg(NC075) - Table C9 Quarterly Budget Statement - Capital Expenditure by Asset Clas ( All ) for 3rd Quarter ended 31 March 2017 (Figures Finalised as at 2017/05/04)</t>
  </si>
  <si>
    <t>Northern Cape: Thembelihle(NC076) - Table C9 Quarterly Budget Statement - Capital Expenditure by Asset Clas ( All ) for 3rd Quarter ended 31 March 2017 (Figures Finalised as at 2017/05/04)</t>
  </si>
  <si>
    <t>Northern Cape: Siyathemba(NC077) - Table C9 Quarterly Budget Statement - Capital Expenditure by Asset Clas ( All ) for 3rd Quarter ended 31 March 2017 (Figures Finalised as at 2017/05/04)</t>
  </si>
  <si>
    <t>Northern Cape: Siyancuma(NC078) - Table C9 Quarterly Budget Statement - Capital Expenditure by Asset Clas ( All ) for 3rd Quarter ended 31 March 2017 (Figures Finalised as at 2017/05/04)</t>
  </si>
  <si>
    <t>Northern Cape: Pixley Ka Seme (Nc)(DC7) - Table C9 Quarterly Budget Statement - Capital Expenditure by Asset Clas ( All ) for 3rd Quarter ended 31 March 2017 (Figures Finalised as at 2017/05/04)</t>
  </si>
  <si>
    <t>Northern Cape: !Kai! Garib(NC082) - Table C9 Quarterly Budget Statement - Capital Expenditure by Asset Clas ( All ) for 3rd Quarter ended 31 March 2017 (Figures Finalised as at 2017/05/04)</t>
  </si>
  <si>
    <t>Northern Cape: !Kheis(NC084) - Table C9 Quarterly Budget Statement - Capital Expenditure by Asset Clas ( All ) for 3rd Quarter ended 31 March 2017 (Figures Finalised as at 2017/05/04)</t>
  </si>
  <si>
    <t>Northern Cape: Tsantsabane(NC085) - Table C9 Quarterly Budget Statement - Capital Expenditure by Asset Clas ( All ) for 3rd Quarter ended 31 March 2017 (Figures Finalised as at 2017/05/04)</t>
  </si>
  <si>
    <t>Northern Cape: Kgatelopele(NC086) - Table C9 Quarterly Budget Statement - Capital Expenditure by Asset Clas ( All ) for 3rd Quarter ended 31 March 2017 (Figures Finalised as at 2017/05/04)</t>
  </si>
  <si>
    <t>Northern Cape: Dawid Kruiper(NC087) - Table C9 Quarterly Budget Statement - Capital Expenditure by Asset Clas ( All ) for 3rd Quarter ended 31 March 2017 (Figures Finalised as at 2017/05/04)</t>
  </si>
  <si>
    <t>Northern Cape: Z F Mgcawu(DC8) - Table C9 Quarterly Budget Statement - Capital Expenditure by Asset Clas ( All ) for 3rd Quarter ended 31 March 2017 (Figures Finalised as at 2017/05/04)</t>
  </si>
  <si>
    <t>Northern Cape: Sol Plaatje(NC091) - Table C9 Quarterly Budget Statement - Capital Expenditure by Asset Clas ( All ) for 3rd Quarter ended 31 March 2017 (Figures Finalised as at 2017/05/04)</t>
  </si>
  <si>
    <t>Northern Cape: Dikgatlong(NC092) - Table C9 Quarterly Budget Statement - Capital Expenditure by Asset Clas ( All ) for 3rd Quarter ended 31 March 2017 (Figures Finalised as at 2017/05/04)</t>
  </si>
  <si>
    <t>Northern Cape: Magareng(NC093) - Table C9 Quarterly Budget Statement - Capital Expenditure by Asset Clas ( All ) for 3rd Quarter ended 31 March 2017 (Figures Finalised as at 2017/05/04)</t>
  </si>
  <si>
    <t>Northern Cape: Phokwane(NC094) - Table C9 Quarterly Budget Statement - Capital Expenditure by Asset Clas ( All ) for 3rd Quarter ended 31 March 2017 (Figures Finalised as at 2017/05/04)</t>
  </si>
  <si>
    <t>Northern Cape: Frances Baard(DC9) - Table C9 Quarterly Budget Statement - Capital Expenditure by Asset Clas ( All ) for 3rd Quarter ended 31 March 2017 (Figures Finalised as at 2017/05/04)</t>
  </si>
  <si>
    <t>Summary - Table C9 Quarterly Budget Statement - Capital Expenditure by Asset Class ( All ) for 3rd Quarter ended 31 March 2017 (Figures Finalised as at 2017/05/04)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</si>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</sst>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2" fillId="0" borderId="11" xfId="0" applyNumberFormat="1" applyFont="1" applyFill="1" applyBorder="1" applyAlignment="1" applyProtection="1">
      <alignment/>
      <protection/>
    </xf>
    <xf numFmtId="171" fontId="22" fillId="0" borderId="12" xfId="0" applyNumberFormat="1" applyFont="1" applyFill="1" applyBorder="1" applyAlignment="1" applyProtection="1">
      <alignment/>
      <protection/>
    </xf>
    <xf numFmtId="171" fontId="22" fillId="0" borderId="13" xfId="0" applyNumberFormat="1" applyFont="1" applyFill="1" applyBorder="1" applyAlignment="1" applyProtection="1">
      <alignment/>
      <protection/>
    </xf>
    <xf numFmtId="171" fontId="22" fillId="0" borderId="1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173" fontId="22" fillId="0" borderId="14" xfId="0" applyNumberFormat="1" applyFont="1" applyFill="1" applyBorder="1" applyAlignment="1" applyProtection="1">
      <alignment/>
      <protection/>
    </xf>
    <xf numFmtId="173" fontId="22" fillId="0" borderId="15" xfId="0" applyNumberFormat="1" applyFont="1" applyFill="1" applyBorder="1" applyAlignment="1" applyProtection="1">
      <alignment/>
      <protection/>
    </xf>
    <xf numFmtId="173" fontId="22" fillId="0" borderId="11" xfId="0" applyNumberFormat="1" applyFont="1" applyFill="1" applyBorder="1" applyAlignment="1" applyProtection="1">
      <alignment/>
      <protection/>
    </xf>
    <xf numFmtId="173" fontId="22" fillId="0" borderId="14" xfId="42" applyNumberFormat="1" applyFont="1" applyFill="1" applyBorder="1" applyAlignment="1" applyProtection="1">
      <alignment/>
      <protection/>
    </xf>
    <xf numFmtId="173" fontId="22" fillId="0" borderId="15" xfId="42" applyNumberFormat="1" applyFont="1" applyFill="1" applyBorder="1" applyAlignment="1" applyProtection="1">
      <alignment/>
      <protection/>
    </xf>
    <xf numFmtId="173" fontId="22" fillId="0" borderId="11" xfId="42" applyNumberFormat="1" applyFont="1" applyFill="1" applyBorder="1" applyAlignment="1" applyProtection="1">
      <alignment/>
      <protection/>
    </xf>
    <xf numFmtId="173" fontId="22" fillId="0" borderId="16" xfId="0" applyNumberFormat="1" applyFont="1" applyFill="1" applyBorder="1" applyAlignment="1" applyProtection="1">
      <alignment/>
      <protection/>
    </xf>
    <xf numFmtId="173" fontId="22" fillId="0" borderId="17" xfId="0" applyNumberFormat="1" applyFont="1" applyFill="1" applyBorder="1" applyAlignment="1" applyProtection="1">
      <alignment/>
      <protection/>
    </xf>
    <xf numFmtId="173" fontId="22" fillId="0" borderId="18" xfId="0" applyNumberFormat="1" applyFont="1" applyFill="1" applyBorder="1" applyAlignment="1" applyProtection="1">
      <alignment/>
      <protection/>
    </xf>
    <xf numFmtId="173" fontId="22" fillId="0" borderId="12" xfId="0" applyNumberFormat="1" applyFont="1" applyFill="1" applyBorder="1" applyAlignment="1" applyProtection="1">
      <alignment/>
      <protection/>
    </xf>
    <xf numFmtId="173" fontId="22" fillId="0" borderId="19" xfId="0" applyNumberFormat="1" applyFont="1" applyFill="1" applyBorder="1" applyAlignment="1" applyProtection="1">
      <alignment/>
      <protection/>
    </xf>
    <xf numFmtId="173" fontId="22" fillId="0" borderId="20" xfId="0" applyNumberFormat="1" applyFont="1" applyFill="1" applyBorder="1" applyAlignment="1" applyProtection="1">
      <alignment/>
      <protection/>
    </xf>
    <xf numFmtId="173" fontId="22" fillId="0" borderId="13" xfId="0" applyNumberFormat="1" applyFont="1" applyFill="1" applyBorder="1" applyAlignment="1" applyProtection="1">
      <alignment/>
      <protection/>
    </xf>
    <xf numFmtId="173" fontId="22" fillId="0" borderId="16" xfId="42" applyNumberFormat="1" applyFont="1" applyFill="1" applyBorder="1" applyAlignment="1" applyProtection="1">
      <alignment/>
      <protection/>
    </xf>
    <xf numFmtId="173" fontId="22" fillId="0" borderId="21" xfId="0" applyNumberFormat="1" applyFont="1" applyFill="1" applyBorder="1" applyAlignment="1" applyProtection="1">
      <alignment/>
      <protection/>
    </xf>
    <xf numFmtId="173" fontId="22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21" fillId="0" borderId="28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Border="1" applyAlignment="1" applyProtection="1">
      <alignment/>
      <protection/>
    </xf>
    <xf numFmtId="0" fontId="22" fillId="0" borderId="11" xfId="0" applyNumberFormat="1" applyFont="1" applyBorder="1" applyAlignment="1" applyProtection="1">
      <alignment horizontal="center"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10" xfId="0" applyNumberFormat="1" applyFont="1" applyBorder="1" applyAlignment="1" applyProtection="1">
      <alignment/>
      <protection/>
    </xf>
    <xf numFmtId="170" fontId="21" fillId="0" borderId="10" xfId="0" applyNumberFormat="1" applyFont="1" applyBorder="1" applyAlignment="1" applyProtection="1">
      <alignment/>
      <protection/>
    </xf>
    <xf numFmtId="173" fontId="21" fillId="0" borderId="31" xfId="0" applyNumberFormat="1" applyFont="1" applyBorder="1" applyAlignment="1" applyProtection="1">
      <alignment/>
      <protection/>
    </xf>
    <xf numFmtId="0" fontId="23" fillId="0" borderId="15" xfId="0" applyNumberFormat="1" applyFont="1" applyBorder="1" applyAlignment="1" applyProtection="1">
      <alignment horizontal="left" indent="1"/>
      <protection/>
    </xf>
    <xf numFmtId="173" fontId="21" fillId="0" borderId="15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1" fillId="0" borderId="16" xfId="0" applyNumberFormat="1" applyFont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 horizontal="left" indent="2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left" indent="2"/>
      <protection/>
    </xf>
    <xf numFmtId="173" fontId="24" fillId="0" borderId="32" xfId="0" applyNumberFormat="1" applyFont="1" applyFill="1" applyBorder="1" applyAlignment="1" applyProtection="1">
      <alignment/>
      <protection/>
    </xf>
    <xf numFmtId="173" fontId="24" fillId="0" borderId="33" xfId="0" applyNumberFormat="1" applyFont="1" applyFill="1" applyBorder="1" applyAlignment="1" applyProtection="1">
      <alignment/>
      <protection/>
    </xf>
    <xf numFmtId="173" fontId="24" fillId="0" borderId="34" xfId="0" applyNumberFormat="1" applyFont="1" applyFill="1" applyBorder="1" applyAlignment="1" applyProtection="1">
      <alignment/>
      <protection/>
    </xf>
    <xf numFmtId="171" fontId="24" fillId="0" borderId="34" xfId="0" applyNumberFormat="1" applyFont="1" applyFill="1" applyBorder="1" applyAlignment="1" applyProtection="1">
      <alignment/>
      <protection/>
    </xf>
    <xf numFmtId="173" fontId="24" fillId="0" borderId="35" xfId="0" applyNumberFormat="1" applyFont="1" applyFill="1" applyBorder="1" applyAlignment="1" applyProtection="1">
      <alignment/>
      <protection/>
    </xf>
    <xf numFmtId="0" fontId="22" fillId="0" borderId="15" xfId="0" applyNumberFormat="1" applyFont="1" applyBorder="1" applyAlignment="1" applyProtection="1">
      <alignment horizontal="left" indent="2"/>
      <protection/>
    </xf>
    <xf numFmtId="0" fontId="22" fillId="0" borderId="15" xfId="0" applyFont="1" applyBorder="1" applyAlignment="1" applyProtection="1">
      <alignment horizontal="left" indent="2"/>
      <protection/>
    </xf>
    <xf numFmtId="0" fontId="22" fillId="0" borderId="36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/>
      <protection/>
    </xf>
    <xf numFmtId="173" fontId="21" fillId="0" borderId="14" xfId="0" applyNumberFormat="1" applyFont="1" applyFill="1" applyBorder="1" applyAlignment="1" applyProtection="1">
      <alignment/>
      <protection/>
    </xf>
    <xf numFmtId="173" fontId="21" fillId="0" borderId="15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1" fontId="21" fillId="0" borderId="11" xfId="0" applyNumberFormat="1" applyFont="1" applyFill="1" applyBorder="1" applyAlignment="1" applyProtection="1">
      <alignment/>
      <protection/>
    </xf>
    <xf numFmtId="173" fontId="21" fillId="0" borderId="16" xfId="0" applyNumberFormat="1" applyFon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25" fillId="0" borderId="11" xfId="0" applyNumberFormat="1" applyFont="1" applyBorder="1" applyAlignment="1" applyProtection="1">
      <alignment horizontal="center"/>
      <protection/>
    </xf>
    <xf numFmtId="173" fontId="22" fillId="0" borderId="14" xfId="0" applyNumberFormat="1" applyFont="1" applyBorder="1" applyAlignment="1" applyProtection="1">
      <alignment/>
      <protection/>
    </xf>
    <xf numFmtId="173" fontId="22" fillId="0" borderId="15" xfId="0" applyNumberFormat="1" applyFont="1" applyBorder="1" applyAlignment="1" applyProtection="1">
      <alignment/>
      <protection/>
    </xf>
    <xf numFmtId="173" fontId="22" fillId="0" borderId="11" xfId="0" applyNumberFormat="1" applyFont="1" applyBorder="1" applyAlignment="1" applyProtection="1">
      <alignment/>
      <protection/>
    </xf>
    <xf numFmtId="173" fontId="22" fillId="0" borderId="16" xfId="0" applyNumberFormat="1" applyFont="1" applyBorder="1" applyAlignment="1" applyProtection="1">
      <alignment/>
      <protection/>
    </xf>
    <xf numFmtId="171" fontId="22" fillId="0" borderId="11" xfId="0" applyNumberFormat="1" applyFont="1" applyBorder="1" applyAlignment="1" applyProtection="1">
      <alignment/>
      <protection/>
    </xf>
    <xf numFmtId="173" fontId="22" fillId="0" borderId="14" xfId="42" applyNumberFormat="1" applyFont="1" applyBorder="1" applyAlignment="1" applyProtection="1">
      <alignment/>
      <protection/>
    </xf>
    <xf numFmtId="173" fontId="22" fillId="0" borderId="15" xfId="42" applyNumberFormat="1" applyFont="1" applyBorder="1" applyAlignment="1" applyProtection="1">
      <alignment/>
      <protection/>
    </xf>
    <xf numFmtId="173" fontId="22" fillId="0" borderId="11" xfId="42" applyNumberFormat="1" applyFont="1" applyBorder="1" applyAlignment="1" applyProtection="1">
      <alignment/>
      <protection/>
    </xf>
    <xf numFmtId="171" fontId="22" fillId="0" borderId="11" xfId="42" applyNumberFormat="1" applyFont="1" applyBorder="1" applyAlignment="1" applyProtection="1">
      <alignment/>
      <protection/>
    </xf>
    <xf numFmtId="173" fontId="22" fillId="0" borderId="16" xfId="42" applyNumberFormat="1" applyFont="1" applyBorder="1" applyAlignment="1" applyProtection="1">
      <alignment/>
      <protection/>
    </xf>
    <xf numFmtId="0" fontId="21" fillId="0" borderId="37" xfId="0" applyFont="1" applyBorder="1" applyAlignment="1" applyProtection="1">
      <alignment/>
      <protection/>
    </xf>
    <xf numFmtId="0" fontId="22" fillId="0" borderId="38" xfId="0" applyNumberFormat="1" applyFont="1" applyBorder="1" applyAlignment="1" applyProtection="1">
      <alignment horizontal="center"/>
      <protection/>
    </xf>
    <xf numFmtId="173" fontId="21" fillId="0" borderId="39" xfId="0" applyNumberFormat="1" applyFont="1" applyBorder="1" applyAlignment="1" applyProtection="1">
      <alignment/>
      <protection/>
    </xf>
    <xf numFmtId="173" fontId="21" fillId="0" borderId="37" xfId="0" applyNumberFormat="1" applyFont="1" applyBorder="1" applyAlignment="1" applyProtection="1">
      <alignment/>
      <protection/>
    </xf>
    <xf numFmtId="173" fontId="21" fillId="0" borderId="38" xfId="0" applyNumberFormat="1" applyFont="1" applyBorder="1" applyAlignment="1" applyProtection="1">
      <alignment/>
      <protection/>
    </xf>
    <xf numFmtId="171" fontId="21" fillId="0" borderId="38" xfId="0" applyNumberFormat="1" applyFont="1" applyBorder="1" applyAlignment="1" applyProtection="1">
      <alignment/>
      <protection/>
    </xf>
    <xf numFmtId="173" fontId="21" fillId="0" borderId="40" xfId="0" applyNumberFormat="1" applyFont="1" applyBorder="1" applyAlignment="1" applyProtection="1">
      <alignment/>
      <protection/>
    </xf>
    <xf numFmtId="0" fontId="22" fillId="0" borderId="41" xfId="0" applyNumberFormat="1" applyFont="1" applyBorder="1" applyAlignment="1" applyProtection="1">
      <alignment horizontal="left" indent="1"/>
      <protection/>
    </xf>
    <xf numFmtId="0" fontId="23" fillId="0" borderId="41" xfId="0" applyNumberFormat="1" applyFont="1" applyFill="1" applyBorder="1" applyAlignment="1" applyProtection="1">
      <alignment horizontal="left" indent="1"/>
      <protection/>
    </xf>
    <xf numFmtId="0" fontId="24" fillId="0" borderId="41" xfId="0" applyNumberFormat="1" applyFont="1" applyFill="1" applyBorder="1" applyAlignment="1" applyProtection="1">
      <alignment horizontal="left" indent="2"/>
      <protection/>
    </xf>
    <xf numFmtId="0" fontId="22" fillId="0" borderId="41" xfId="0" applyNumberFormat="1" applyFont="1" applyFill="1" applyBorder="1" applyAlignment="1" applyProtection="1">
      <alignment horizontal="left" indent="2"/>
      <protection/>
    </xf>
    <xf numFmtId="0" fontId="22" fillId="0" borderId="41" xfId="0" applyNumberFormat="1" applyFont="1" applyBorder="1" applyAlignment="1" applyProtection="1">
      <alignment horizontal="left" indent="2"/>
      <protection/>
    </xf>
    <xf numFmtId="0" fontId="22" fillId="0" borderId="28" xfId="0" applyNumberFormat="1" applyFont="1" applyBorder="1" applyAlignment="1" applyProtection="1">
      <alignment horizontal="left" indent="2"/>
      <protection/>
    </xf>
    <xf numFmtId="0" fontId="22" fillId="0" borderId="13" xfId="0" applyNumberFormat="1" applyFont="1" applyBorder="1" applyAlignment="1" applyProtection="1">
      <alignment horizontal="center"/>
      <protection/>
    </xf>
    <xf numFmtId="0" fontId="21" fillId="0" borderId="42" xfId="0" applyFont="1" applyBorder="1" applyAlignment="1" applyProtection="1">
      <alignment/>
      <protection/>
    </xf>
    <xf numFmtId="0" fontId="22" fillId="0" borderId="10" xfId="0" applyNumberFormat="1" applyFont="1" applyBorder="1" applyAlignment="1" applyProtection="1">
      <alignment horizontal="center"/>
      <protection/>
    </xf>
    <xf numFmtId="173" fontId="21" fillId="0" borderId="43" xfId="0" applyNumberFormat="1" applyFont="1" applyBorder="1" applyAlignment="1" applyProtection="1">
      <alignment/>
      <protection/>
    </xf>
    <xf numFmtId="0" fontId="21" fillId="0" borderId="41" xfId="0" applyNumberFormat="1" applyFont="1" applyFill="1" applyBorder="1" applyAlignment="1" applyProtection="1">
      <alignment horizontal="left"/>
      <protection/>
    </xf>
    <xf numFmtId="0" fontId="24" fillId="0" borderId="11" xfId="0" applyNumberFormat="1" applyFont="1" applyBorder="1" applyAlignment="1" applyProtection="1">
      <alignment horizontal="center"/>
      <protection/>
    </xf>
    <xf numFmtId="173" fontId="24" fillId="0" borderId="14" xfId="59" applyNumberFormat="1" applyFont="1" applyFill="1" applyBorder="1" applyAlignment="1" applyProtection="1">
      <alignment horizontal="center"/>
      <protection/>
    </xf>
    <xf numFmtId="173" fontId="24" fillId="0" borderId="15" xfId="59" applyNumberFormat="1" applyFont="1" applyFill="1" applyBorder="1" applyAlignment="1" applyProtection="1">
      <alignment horizontal="center"/>
      <protection/>
    </xf>
    <xf numFmtId="173" fontId="24" fillId="0" borderId="11" xfId="59" applyNumberFormat="1" applyFont="1" applyFill="1" applyBorder="1" applyAlignment="1" applyProtection="1">
      <alignment horizontal="center"/>
      <protection/>
    </xf>
    <xf numFmtId="173" fontId="24" fillId="0" borderId="16" xfId="59" applyNumberFormat="1" applyFont="1" applyFill="1" applyBorder="1" applyAlignment="1" applyProtection="1">
      <alignment horizontal="center"/>
      <protection/>
    </xf>
    <xf numFmtId="0" fontId="21" fillId="0" borderId="44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45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127184255</v>
      </c>
      <c r="D5" s="45">
        <f t="shared" si="0"/>
        <v>0</v>
      </c>
      <c r="E5" s="46">
        <f t="shared" si="0"/>
        <v>137325764</v>
      </c>
      <c r="F5" s="46">
        <f t="shared" si="0"/>
        <v>137325764</v>
      </c>
      <c r="G5" s="46">
        <f t="shared" si="0"/>
        <v>13826542</v>
      </c>
      <c r="H5" s="46">
        <f t="shared" si="0"/>
        <v>8148682</v>
      </c>
      <c r="I5" s="46">
        <f t="shared" si="0"/>
        <v>10957957</v>
      </c>
      <c r="J5" s="46">
        <f t="shared" si="0"/>
        <v>32933181</v>
      </c>
      <c r="K5" s="46">
        <f t="shared" si="0"/>
        <v>13969265</v>
      </c>
      <c r="L5" s="46">
        <f t="shared" si="0"/>
        <v>14401964</v>
      </c>
      <c r="M5" s="46">
        <f t="shared" si="0"/>
        <v>20206186</v>
      </c>
      <c r="N5" s="46">
        <f t="shared" si="0"/>
        <v>48577415</v>
      </c>
      <c r="O5" s="46">
        <f t="shared" si="0"/>
        <v>8412481</v>
      </c>
      <c r="P5" s="46">
        <f t="shared" si="0"/>
        <v>6243205</v>
      </c>
      <c r="Q5" s="46">
        <f t="shared" si="0"/>
        <v>0</v>
      </c>
      <c r="R5" s="46">
        <f t="shared" si="0"/>
        <v>14655686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96166282</v>
      </c>
      <c r="X5" s="46">
        <f t="shared" si="0"/>
        <v>102994324</v>
      </c>
      <c r="Y5" s="46">
        <f t="shared" si="0"/>
        <v>-6828042</v>
      </c>
      <c r="Z5" s="47">
        <f>+IF(X5&lt;&gt;0,+(Y5/X5)*100,0)</f>
        <v>-6.62953232257731</v>
      </c>
      <c r="AA5" s="48">
        <f>SUM(AA11:AA18)</f>
        <v>137325764</v>
      </c>
    </row>
    <row r="6" spans="1:27" ht="12.75">
      <c r="A6" s="49" t="s">
        <v>32</v>
      </c>
      <c r="B6" s="50"/>
      <c r="C6" s="9">
        <v>23372853</v>
      </c>
      <c r="D6" s="10"/>
      <c r="E6" s="11">
        <v>20474100</v>
      </c>
      <c r="F6" s="11">
        <v>20474100</v>
      </c>
      <c r="G6" s="11">
        <v>2508349</v>
      </c>
      <c r="H6" s="11">
        <v>1631363</v>
      </c>
      <c r="I6" s="11">
        <v>4073865</v>
      </c>
      <c r="J6" s="11">
        <v>8213577</v>
      </c>
      <c r="K6" s="11">
        <v>2552538</v>
      </c>
      <c r="L6" s="11">
        <v>3356653</v>
      </c>
      <c r="M6" s="11">
        <v>2744738</v>
      </c>
      <c r="N6" s="11">
        <v>8653929</v>
      </c>
      <c r="O6" s="11">
        <v>2744738</v>
      </c>
      <c r="P6" s="11"/>
      <c r="Q6" s="11"/>
      <c r="R6" s="11">
        <v>2744738</v>
      </c>
      <c r="S6" s="11"/>
      <c r="T6" s="11"/>
      <c r="U6" s="11"/>
      <c r="V6" s="11"/>
      <c r="W6" s="11">
        <v>19612244</v>
      </c>
      <c r="X6" s="11">
        <v>15355575</v>
      </c>
      <c r="Y6" s="11">
        <v>4256669</v>
      </c>
      <c r="Z6" s="2">
        <v>27.72</v>
      </c>
      <c r="AA6" s="15">
        <v>20474100</v>
      </c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>
        <v>30318082</v>
      </c>
      <c r="D8" s="10"/>
      <c r="E8" s="11">
        <v>90449524</v>
      </c>
      <c r="F8" s="11">
        <v>90449524</v>
      </c>
      <c r="G8" s="11">
        <v>9914713</v>
      </c>
      <c r="H8" s="11">
        <v>6517319</v>
      </c>
      <c r="I8" s="11">
        <v>6136544</v>
      </c>
      <c r="J8" s="11">
        <v>22568576</v>
      </c>
      <c r="K8" s="11">
        <v>11416727</v>
      </c>
      <c r="L8" s="11">
        <v>8234401</v>
      </c>
      <c r="M8" s="11">
        <v>14495065</v>
      </c>
      <c r="N8" s="11">
        <v>34146193</v>
      </c>
      <c r="O8" s="11">
        <v>2619844</v>
      </c>
      <c r="P8" s="11">
        <v>4489497</v>
      </c>
      <c r="Q8" s="11"/>
      <c r="R8" s="11">
        <v>7109341</v>
      </c>
      <c r="S8" s="11"/>
      <c r="T8" s="11"/>
      <c r="U8" s="11"/>
      <c r="V8" s="11"/>
      <c r="W8" s="11">
        <v>63824110</v>
      </c>
      <c r="X8" s="11">
        <v>67837143</v>
      </c>
      <c r="Y8" s="11">
        <v>-4013033</v>
      </c>
      <c r="Z8" s="2">
        <v>-5.92</v>
      </c>
      <c r="AA8" s="15">
        <v>90449524</v>
      </c>
    </row>
    <row r="9" spans="1:27" ht="12.75">
      <c r="A9" s="49" t="s">
        <v>35</v>
      </c>
      <c r="B9" s="50"/>
      <c r="C9" s="9">
        <v>24889842</v>
      </c>
      <c r="D9" s="10"/>
      <c r="E9" s="11">
        <v>11651530</v>
      </c>
      <c r="F9" s="11">
        <v>11651530</v>
      </c>
      <c r="G9" s="11">
        <v>1321480</v>
      </c>
      <c r="H9" s="11"/>
      <c r="I9" s="11">
        <v>608728</v>
      </c>
      <c r="J9" s="11">
        <v>1930208</v>
      </c>
      <c r="K9" s="11"/>
      <c r="L9" s="11">
        <v>2615910</v>
      </c>
      <c r="M9" s="11">
        <v>2932383</v>
      </c>
      <c r="N9" s="11">
        <v>5548293</v>
      </c>
      <c r="O9" s="11">
        <v>2809941</v>
      </c>
      <c r="P9" s="11">
        <v>1242362</v>
      </c>
      <c r="Q9" s="11"/>
      <c r="R9" s="11">
        <v>4052303</v>
      </c>
      <c r="S9" s="11"/>
      <c r="T9" s="11"/>
      <c r="U9" s="11"/>
      <c r="V9" s="11"/>
      <c r="W9" s="11">
        <v>11530804</v>
      </c>
      <c r="X9" s="11">
        <v>8738648</v>
      </c>
      <c r="Y9" s="11">
        <v>2792156</v>
      </c>
      <c r="Z9" s="2">
        <v>31.95</v>
      </c>
      <c r="AA9" s="15">
        <v>11651530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78580777</v>
      </c>
      <c r="D11" s="53">
        <f t="shared" si="1"/>
        <v>0</v>
      </c>
      <c r="E11" s="54">
        <f t="shared" si="1"/>
        <v>122575154</v>
      </c>
      <c r="F11" s="54">
        <f t="shared" si="1"/>
        <v>122575154</v>
      </c>
      <c r="G11" s="54">
        <f t="shared" si="1"/>
        <v>13744542</v>
      </c>
      <c r="H11" s="54">
        <f t="shared" si="1"/>
        <v>8148682</v>
      </c>
      <c r="I11" s="54">
        <f t="shared" si="1"/>
        <v>10819137</v>
      </c>
      <c r="J11" s="54">
        <f t="shared" si="1"/>
        <v>32712361</v>
      </c>
      <c r="K11" s="54">
        <f t="shared" si="1"/>
        <v>13969265</v>
      </c>
      <c r="L11" s="54">
        <f t="shared" si="1"/>
        <v>14206964</v>
      </c>
      <c r="M11" s="54">
        <f t="shared" si="1"/>
        <v>20172186</v>
      </c>
      <c r="N11" s="54">
        <f t="shared" si="1"/>
        <v>48348415</v>
      </c>
      <c r="O11" s="54">
        <f t="shared" si="1"/>
        <v>8174523</v>
      </c>
      <c r="P11" s="54">
        <f t="shared" si="1"/>
        <v>5731859</v>
      </c>
      <c r="Q11" s="54">
        <f t="shared" si="1"/>
        <v>0</v>
      </c>
      <c r="R11" s="54">
        <f t="shared" si="1"/>
        <v>13906382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94967158</v>
      </c>
      <c r="X11" s="54">
        <f t="shared" si="1"/>
        <v>91931366</v>
      </c>
      <c r="Y11" s="54">
        <f t="shared" si="1"/>
        <v>3035792</v>
      </c>
      <c r="Z11" s="55">
        <f>+IF(X11&lt;&gt;0,+(Y11/X11)*100,0)</f>
        <v>3.3022374539719124</v>
      </c>
      <c r="AA11" s="56">
        <f>SUM(AA6:AA10)</f>
        <v>122575154</v>
      </c>
    </row>
    <row r="12" spans="1:27" ht="12.75">
      <c r="A12" s="57" t="s">
        <v>38</v>
      </c>
      <c r="B12" s="38"/>
      <c r="C12" s="9">
        <v>3501416</v>
      </c>
      <c r="D12" s="10"/>
      <c r="E12" s="11">
        <v>10830610</v>
      </c>
      <c r="F12" s="11">
        <v>10830610</v>
      </c>
      <c r="G12" s="11"/>
      <c r="H12" s="11"/>
      <c r="I12" s="11"/>
      <c r="J12" s="11"/>
      <c r="K12" s="11"/>
      <c r="L12" s="11"/>
      <c r="M12" s="11"/>
      <c r="N12" s="11"/>
      <c r="O12" s="11">
        <v>155520</v>
      </c>
      <c r="P12" s="11">
        <v>511346</v>
      </c>
      <c r="Q12" s="11"/>
      <c r="R12" s="11">
        <v>666866</v>
      </c>
      <c r="S12" s="11"/>
      <c r="T12" s="11"/>
      <c r="U12" s="11"/>
      <c r="V12" s="11"/>
      <c r="W12" s="11">
        <v>666866</v>
      </c>
      <c r="X12" s="11">
        <v>8122958</v>
      </c>
      <c r="Y12" s="11">
        <v>-7456092</v>
      </c>
      <c r="Z12" s="2">
        <v>-91.79</v>
      </c>
      <c r="AA12" s="15">
        <v>10830610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>
        <v>44506764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595298</v>
      </c>
      <c r="D15" s="10"/>
      <c r="E15" s="11">
        <v>3520000</v>
      </c>
      <c r="F15" s="11">
        <v>3520000</v>
      </c>
      <c r="G15" s="11">
        <v>82000</v>
      </c>
      <c r="H15" s="11"/>
      <c r="I15" s="11">
        <v>138820</v>
      </c>
      <c r="J15" s="11">
        <v>220820</v>
      </c>
      <c r="K15" s="11"/>
      <c r="L15" s="11">
        <v>195000</v>
      </c>
      <c r="M15" s="11">
        <v>34000</v>
      </c>
      <c r="N15" s="11">
        <v>229000</v>
      </c>
      <c r="O15" s="11">
        <v>82438</v>
      </c>
      <c r="P15" s="11"/>
      <c r="Q15" s="11"/>
      <c r="R15" s="11">
        <v>82438</v>
      </c>
      <c r="S15" s="11"/>
      <c r="T15" s="11"/>
      <c r="U15" s="11"/>
      <c r="V15" s="11"/>
      <c r="W15" s="11">
        <v>532258</v>
      </c>
      <c r="X15" s="11">
        <v>2640000</v>
      </c>
      <c r="Y15" s="11">
        <v>-2107742</v>
      </c>
      <c r="Z15" s="2">
        <v>-79.84</v>
      </c>
      <c r="AA15" s="15">
        <v>3520000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>
        <v>400000</v>
      </c>
      <c r="F18" s="18">
        <v>400000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300000</v>
      </c>
      <c r="Y18" s="18">
        <v>-300000</v>
      </c>
      <c r="Z18" s="3">
        <v>-100</v>
      </c>
      <c r="AA18" s="23">
        <v>400000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23372853</v>
      </c>
      <c r="D36" s="10">
        <f t="shared" si="4"/>
        <v>0</v>
      </c>
      <c r="E36" s="11">
        <f t="shared" si="4"/>
        <v>20474100</v>
      </c>
      <c r="F36" s="11">
        <f t="shared" si="4"/>
        <v>20474100</v>
      </c>
      <c r="G36" s="11">
        <f t="shared" si="4"/>
        <v>2508349</v>
      </c>
      <c r="H36" s="11">
        <f t="shared" si="4"/>
        <v>1631363</v>
      </c>
      <c r="I36" s="11">
        <f t="shared" si="4"/>
        <v>4073865</v>
      </c>
      <c r="J36" s="11">
        <f t="shared" si="4"/>
        <v>8213577</v>
      </c>
      <c r="K36" s="11">
        <f t="shared" si="4"/>
        <v>2552538</v>
      </c>
      <c r="L36" s="11">
        <f t="shared" si="4"/>
        <v>3356653</v>
      </c>
      <c r="M36" s="11">
        <f t="shared" si="4"/>
        <v>2744738</v>
      </c>
      <c r="N36" s="11">
        <f t="shared" si="4"/>
        <v>8653929</v>
      </c>
      <c r="O36" s="11">
        <f t="shared" si="4"/>
        <v>2744738</v>
      </c>
      <c r="P36" s="11">
        <f t="shared" si="4"/>
        <v>0</v>
      </c>
      <c r="Q36" s="11">
        <f t="shared" si="4"/>
        <v>0</v>
      </c>
      <c r="R36" s="11">
        <f t="shared" si="4"/>
        <v>2744738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19612244</v>
      </c>
      <c r="X36" s="11">
        <f t="shared" si="4"/>
        <v>15355575</v>
      </c>
      <c r="Y36" s="11">
        <f t="shared" si="4"/>
        <v>4256669</v>
      </c>
      <c r="Z36" s="2">
        <f aca="true" t="shared" si="5" ref="Z36:Z49">+IF(X36&lt;&gt;0,+(Y36/X36)*100,0)</f>
        <v>27.72067473865355</v>
      </c>
      <c r="AA36" s="15">
        <f>AA6+AA21</f>
        <v>20474100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30318082</v>
      </c>
      <c r="D38" s="10">
        <f t="shared" si="4"/>
        <v>0</v>
      </c>
      <c r="E38" s="11">
        <f t="shared" si="4"/>
        <v>90449524</v>
      </c>
      <c r="F38" s="11">
        <f t="shared" si="4"/>
        <v>90449524</v>
      </c>
      <c r="G38" s="11">
        <f t="shared" si="4"/>
        <v>9914713</v>
      </c>
      <c r="H38" s="11">
        <f t="shared" si="4"/>
        <v>6517319</v>
      </c>
      <c r="I38" s="11">
        <f t="shared" si="4"/>
        <v>6136544</v>
      </c>
      <c r="J38" s="11">
        <f t="shared" si="4"/>
        <v>22568576</v>
      </c>
      <c r="K38" s="11">
        <f t="shared" si="4"/>
        <v>11416727</v>
      </c>
      <c r="L38" s="11">
        <f t="shared" si="4"/>
        <v>8234401</v>
      </c>
      <c r="M38" s="11">
        <f t="shared" si="4"/>
        <v>14495065</v>
      </c>
      <c r="N38" s="11">
        <f t="shared" si="4"/>
        <v>34146193</v>
      </c>
      <c r="O38" s="11">
        <f t="shared" si="4"/>
        <v>2619844</v>
      </c>
      <c r="P38" s="11">
        <f t="shared" si="4"/>
        <v>4489497</v>
      </c>
      <c r="Q38" s="11">
        <f t="shared" si="4"/>
        <v>0</v>
      </c>
      <c r="R38" s="11">
        <f t="shared" si="4"/>
        <v>7109341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63824110</v>
      </c>
      <c r="X38" s="11">
        <f t="shared" si="4"/>
        <v>67837143</v>
      </c>
      <c r="Y38" s="11">
        <f t="shared" si="4"/>
        <v>-4013033</v>
      </c>
      <c r="Z38" s="2">
        <f t="shared" si="5"/>
        <v>-5.915686926850678</v>
      </c>
      <c r="AA38" s="15">
        <f>AA8+AA23</f>
        <v>90449524</v>
      </c>
    </row>
    <row r="39" spans="1:27" ht="12.75">
      <c r="A39" s="49" t="s">
        <v>35</v>
      </c>
      <c r="B39" s="50"/>
      <c r="C39" s="9">
        <f t="shared" si="4"/>
        <v>24889842</v>
      </c>
      <c r="D39" s="10">
        <f t="shared" si="4"/>
        <v>0</v>
      </c>
      <c r="E39" s="11">
        <f t="shared" si="4"/>
        <v>11651530</v>
      </c>
      <c r="F39" s="11">
        <f t="shared" si="4"/>
        <v>11651530</v>
      </c>
      <c r="G39" s="11">
        <f t="shared" si="4"/>
        <v>1321480</v>
      </c>
      <c r="H39" s="11">
        <f t="shared" si="4"/>
        <v>0</v>
      </c>
      <c r="I39" s="11">
        <f t="shared" si="4"/>
        <v>608728</v>
      </c>
      <c r="J39" s="11">
        <f t="shared" si="4"/>
        <v>1930208</v>
      </c>
      <c r="K39" s="11">
        <f t="shared" si="4"/>
        <v>0</v>
      </c>
      <c r="L39" s="11">
        <f t="shared" si="4"/>
        <v>2615910</v>
      </c>
      <c r="M39" s="11">
        <f t="shared" si="4"/>
        <v>2932383</v>
      </c>
      <c r="N39" s="11">
        <f t="shared" si="4"/>
        <v>5548293</v>
      </c>
      <c r="O39" s="11">
        <f t="shared" si="4"/>
        <v>2809941</v>
      </c>
      <c r="P39" s="11">
        <f t="shared" si="4"/>
        <v>1242362</v>
      </c>
      <c r="Q39" s="11">
        <f t="shared" si="4"/>
        <v>0</v>
      </c>
      <c r="R39" s="11">
        <f t="shared" si="4"/>
        <v>4052303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11530804</v>
      </c>
      <c r="X39" s="11">
        <f t="shared" si="4"/>
        <v>8738648</v>
      </c>
      <c r="Y39" s="11">
        <f t="shared" si="4"/>
        <v>2792156</v>
      </c>
      <c r="Z39" s="2">
        <f t="shared" si="5"/>
        <v>31.951807648048074</v>
      </c>
      <c r="AA39" s="15">
        <f>AA9+AA24</f>
        <v>11651530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78580777</v>
      </c>
      <c r="D41" s="53">
        <f t="shared" si="6"/>
        <v>0</v>
      </c>
      <c r="E41" s="54">
        <f t="shared" si="6"/>
        <v>122575154</v>
      </c>
      <c r="F41" s="54">
        <f t="shared" si="6"/>
        <v>122575154</v>
      </c>
      <c r="G41" s="54">
        <f t="shared" si="6"/>
        <v>13744542</v>
      </c>
      <c r="H41" s="54">
        <f t="shared" si="6"/>
        <v>8148682</v>
      </c>
      <c r="I41" s="54">
        <f t="shared" si="6"/>
        <v>10819137</v>
      </c>
      <c r="J41" s="54">
        <f t="shared" si="6"/>
        <v>32712361</v>
      </c>
      <c r="K41" s="54">
        <f t="shared" si="6"/>
        <v>13969265</v>
      </c>
      <c r="L41" s="54">
        <f t="shared" si="6"/>
        <v>14206964</v>
      </c>
      <c r="M41" s="54">
        <f t="shared" si="6"/>
        <v>20172186</v>
      </c>
      <c r="N41" s="54">
        <f t="shared" si="6"/>
        <v>48348415</v>
      </c>
      <c r="O41" s="54">
        <f t="shared" si="6"/>
        <v>8174523</v>
      </c>
      <c r="P41" s="54">
        <f t="shared" si="6"/>
        <v>5731859</v>
      </c>
      <c r="Q41" s="54">
        <f t="shared" si="6"/>
        <v>0</v>
      </c>
      <c r="R41" s="54">
        <f t="shared" si="6"/>
        <v>13906382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94967158</v>
      </c>
      <c r="X41" s="54">
        <f t="shared" si="6"/>
        <v>91931366</v>
      </c>
      <c r="Y41" s="54">
        <f t="shared" si="6"/>
        <v>3035792</v>
      </c>
      <c r="Z41" s="55">
        <f t="shared" si="5"/>
        <v>3.3022374539719124</v>
      </c>
      <c r="AA41" s="56">
        <f>SUM(AA36:AA40)</f>
        <v>122575154</v>
      </c>
    </row>
    <row r="42" spans="1:27" ht="12.75">
      <c r="A42" s="57" t="s">
        <v>38</v>
      </c>
      <c r="B42" s="38"/>
      <c r="C42" s="68">
        <f aca="true" t="shared" si="7" ref="C42:Y48">C12+C27</f>
        <v>3501416</v>
      </c>
      <c r="D42" s="69">
        <f t="shared" si="7"/>
        <v>0</v>
      </c>
      <c r="E42" s="70">
        <f t="shared" si="7"/>
        <v>10830610</v>
      </c>
      <c r="F42" s="70">
        <f t="shared" si="7"/>
        <v>10830610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155520</v>
      </c>
      <c r="P42" s="70">
        <f t="shared" si="7"/>
        <v>511346</v>
      </c>
      <c r="Q42" s="70">
        <f t="shared" si="7"/>
        <v>0</v>
      </c>
      <c r="R42" s="70">
        <f t="shared" si="7"/>
        <v>666866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666866</v>
      </c>
      <c r="X42" s="70">
        <f t="shared" si="7"/>
        <v>8122958</v>
      </c>
      <c r="Y42" s="70">
        <f t="shared" si="7"/>
        <v>-7456092</v>
      </c>
      <c r="Z42" s="72">
        <f t="shared" si="5"/>
        <v>-91.79035518834395</v>
      </c>
      <c r="AA42" s="71">
        <f aca="true" t="shared" si="8" ref="AA42:AA48">AA12+AA27</f>
        <v>10830610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44506764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595298</v>
      </c>
      <c r="D45" s="69">
        <f t="shared" si="7"/>
        <v>0</v>
      </c>
      <c r="E45" s="70">
        <f t="shared" si="7"/>
        <v>3520000</v>
      </c>
      <c r="F45" s="70">
        <f t="shared" si="7"/>
        <v>3520000</v>
      </c>
      <c r="G45" s="70">
        <f t="shared" si="7"/>
        <v>82000</v>
      </c>
      <c r="H45" s="70">
        <f t="shared" si="7"/>
        <v>0</v>
      </c>
      <c r="I45" s="70">
        <f t="shared" si="7"/>
        <v>138820</v>
      </c>
      <c r="J45" s="70">
        <f t="shared" si="7"/>
        <v>220820</v>
      </c>
      <c r="K45" s="70">
        <f t="shared" si="7"/>
        <v>0</v>
      </c>
      <c r="L45" s="70">
        <f t="shared" si="7"/>
        <v>195000</v>
      </c>
      <c r="M45" s="70">
        <f t="shared" si="7"/>
        <v>34000</v>
      </c>
      <c r="N45" s="70">
        <f t="shared" si="7"/>
        <v>229000</v>
      </c>
      <c r="O45" s="70">
        <f t="shared" si="7"/>
        <v>82438</v>
      </c>
      <c r="P45" s="70">
        <f t="shared" si="7"/>
        <v>0</v>
      </c>
      <c r="Q45" s="70">
        <f t="shared" si="7"/>
        <v>0</v>
      </c>
      <c r="R45" s="70">
        <f t="shared" si="7"/>
        <v>82438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532258</v>
      </c>
      <c r="X45" s="70">
        <f t="shared" si="7"/>
        <v>2640000</v>
      </c>
      <c r="Y45" s="70">
        <f t="shared" si="7"/>
        <v>-2107742</v>
      </c>
      <c r="Z45" s="72">
        <f t="shared" si="5"/>
        <v>-79.83871212121213</v>
      </c>
      <c r="AA45" s="71">
        <f t="shared" si="8"/>
        <v>3520000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400000</v>
      </c>
      <c r="F48" s="70">
        <f t="shared" si="7"/>
        <v>400000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300000</v>
      </c>
      <c r="Y48" s="70">
        <f t="shared" si="7"/>
        <v>-300000</v>
      </c>
      <c r="Z48" s="72">
        <f t="shared" si="5"/>
        <v>-100</v>
      </c>
      <c r="AA48" s="71">
        <f t="shared" si="8"/>
        <v>400000</v>
      </c>
    </row>
    <row r="49" spans="1:27" ht="12.75">
      <c r="A49" s="78" t="s">
        <v>49</v>
      </c>
      <c r="B49" s="79"/>
      <c r="C49" s="80">
        <f aca="true" t="shared" si="9" ref="C49:Y49">SUM(C41:C48)</f>
        <v>127184255</v>
      </c>
      <c r="D49" s="81">
        <f t="shared" si="9"/>
        <v>0</v>
      </c>
      <c r="E49" s="82">
        <f t="shared" si="9"/>
        <v>137325764</v>
      </c>
      <c r="F49" s="82">
        <f t="shared" si="9"/>
        <v>137325764</v>
      </c>
      <c r="G49" s="82">
        <f t="shared" si="9"/>
        <v>13826542</v>
      </c>
      <c r="H49" s="82">
        <f t="shared" si="9"/>
        <v>8148682</v>
      </c>
      <c r="I49" s="82">
        <f t="shared" si="9"/>
        <v>10957957</v>
      </c>
      <c r="J49" s="82">
        <f t="shared" si="9"/>
        <v>32933181</v>
      </c>
      <c r="K49" s="82">
        <f t="shared" si="9"/>
        <v>13969265</v>
      </c>
      <c r="L49" s="82">
        <f t="shared" si="9"/>
        <v>14401964</v>
      </c>
      <c r="M49" s="82">
        <f t="shared" si="9"/>
        <v>20206186</v>
      </c>
      <c r="N49" s="82">
        <f t="shared" si="9"/>
        <v>48577415</v>
      </c>
      <c r="O49" s="82">
        <f t="shared" si="9"/>
        <v>8412481</v>
      </c>
      <c r="P49" s="82">
        <f t="shared" si="9"/>
        <v>6243205</v>
      </c>
      <c r="Q49" s="82">
        <f t="shared" si="9"/>
        <v>0</v>
      </c>
      <c r="R49" s="82">
        <f t="shared" si="9"/>
        <v>14655686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96166282</v>
      </c>
      <c r="X49" s="82">
        <f t="shared" si="9"/>
        <v>102994324</v>
      </c>
      <c r="Y49" s="82">
        <f t="shared" si="9"/>
        <v>-6828042</v>
      </c>
      <c r="Z49" s="83">
        <f t="shared" si="5"/>
        <v>-6.62953232257731</v>
      </c>
      <c r="AA49" s="84">
        <f>SUM(AA41:AA48)</f>
        <v>137325764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30615122</v>
      </c>
      <c r="D51" s="69">
        <f t="shared" si="10"/>
        <v>0</v>
      </c>
      <c r="E51" s="70">
        <f t="shared" si="10"/>
        <v>16229325</v>
      </c>
      <c r="F51" s="70">
        <f t="shared" si="10"/>
        <v>16229325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12171994</v>
      </c>
      <c r="Y51" s="70">
        <f t="shared" si="10"/>
        <v>-12171994</v>
      </c>
      <c r="Z51" s="72">
        <f>+IF(X51&lt;&gt;0,+(Y51/X51)*100,0)</f>
        <v>-100</v>
      </c>
      <c r="AA51" s="71">
        <f>SUM(AA57:AA61)</f>
        <v>16229325</v>
      </c>
    </row>
    <row r="52" spans="1:27" ht="12.75">
      <c r="A52" s="87" t="s">
        <v>32</v>
      </c>
      <c r="B52" s="50"/>
      <c r="C52" s="9"/>
      <c r="D52" s="10"/>
      <c r="E52" s="11">
        <v>126375</v>
      </c>
      <c r="F52" s="11">
        <v>126375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94781</v>
      </c>
      <c r="Y52" s="11">
        <v>-94781</v>
      </c>
      <c r="Z52" s="2">
        <v>-100</v>
      </c>
      <c r="AA52" s="15">
        <v>126375</v>
      </c>
    </row>
    <row r="53" spans="1:27" ht="12.75">
      <c r="A53" s="87" t="s">
        <v>33</v>
      </c>
      <c r="B53" s="50"/>
      <c r="C53" s="9">
        <v>188722</v>
      </c>
      <c r="D53" s="10"/>
      <c r="E53" s="11">
        <v>630000</v>
      </c>
      <c r="F53" s="11">
        <v>630000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472500</v>
      </c>
      <c r="Y53" s="11">
        <v>-472500</v>
      </c>
      <c r="Z53" s="2">
        <v>-100</v>
      </c>
      <c r="AA53" s="15">
        <v>630000</v>
      </c>
    </row>
    <row r="54" spans="1:27" ht="12.75">
      <c r="A54" s="87" t="s">
        <v>34</v>
      </c>
      <c r="B54" s="50"/>
      <c r="C54" s="9">
        <v>27259518</v>
      </c>
      <c r="D54" s="10"/>
      <c r="E54" s="11">
        <v>14804000</v>
      </c>
      <c r="F54" s="11">
        <v>14804000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11103000</v>
      </c>
      <c r="Y54" s="11">
        <v>-11103000</v>
      </c>
      <c r="Z54" s="2">
        <v>-100</v>
      </c>
      <c r="AA54" s="15">
        <v>14804000</v>
      </c>
    </row>
    <row r="55" spans="1:27" ht="12.75">
      <c r="A55" s="87" t="s">
        <v>35</v>
      </c>
      <c r="B55" s="50"/>
      <c r="C55" s="9">
        <v>128838</v>
      </c>
      <c r="D55" s="10"/>
      <c r="E55" s="11">
        <v>145000</v>
      </c>
      <c r="F55" s="11">
        <v>145000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108750</v>
      </c>
      <c r="Y55" s="11">
        <v>-108750</v>
      </c>
      <c r="Z55" s="2">
        <v>-100</v>
      </c>
      <c r="AA55" s="15">
        <v>145000</v>
      </c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27577078</v>
      </c>
      <c r="D57" s="53">
        <f t="shared" si="11"/>
        <v>0</v>
      </c>
      <c r="E57" s="54">
        <f t="shared" si="11"/>
        <v>15705375</v>
      </c>
      <c r="F57" s="54">
        <f t="shared" si="11"/>
        <v>15705375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11779031</v>
      </c>
      <c r="Y57" s="54">
        <f t="shared" si="11"/>
        <v>-11779031</v>
      </c>
      <c r="Z57" s="55">
        <f>+IF(X57&lt;&gt;0,+(Y57/X57)*100,0)</f>
        <v>-100</v>
      </c>
      <c r="AA57" s="56">
        <f>SUM(AA52:AA56)</f>
        <v>15705375</v>
      </c>
    </row>
    <row r="58" spans="1:27" ht="12.75">
      <c r="A58" s="89" t="s">
        <v>38</v>
      </c>
      <c r="B58" s="38"/>
      <c r="C58" s="9">
        <v>917524</v>
      </c>
      <c r="D58" s="10"/>
      <c r="E58" s="11">
        <v>21200</v>
      </c>
      <c r="F58" s="11">
        <v>21200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15900</v>
      </c>
      <c r="Y58" s="11">
        <v>-15900</v>
      </c>
      <c r="Z58" s="2">
        <v>-100</v>
      </c>
      <c r="AA58" s="15">
        <v>21200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2120520</v>
      </c>
      <c r="D61" s="10"/>
      <c r="E61" s="11">
        <v>502750</v>
      </c>
      <c r="F61" s="11">
        <v>502750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377063</v>
      </c>
      <c r="Y61" s="11">
        <v>-377063</v>
      </c>
      <c r="Z61" s="2">
        <v>-100</v>
      </c>
      <c r="AA61" s="15">
        <v>502750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>
        <v>30</v>
      </c>
      <c r="J66" s="14">
        <v>30</v>
      </c>
      <c r="K66" s="14">
        <v>29900</v>
      </c>
      <c r="L66" s="14">
        <v>281496</v>
      </c>
      <c r="M66" s="14">
        <v>1763203</v>
      </c>
      <c r="N66" s="14">
        <v>2074599</v>
      </c>
      <c r="O66" s="14">
        <v>1105957</v>
      </c>
      <c r="P66" s="14"/>
      <c r="Q66" s="14"/>
      <c r="R66" s="14">
        <v>1105957</v>
      </c>
      <c r="S66" s="14"/>
      <c r="T66" s="14"/>
      <c r="U66" s="14"/>
      <c r="V66" s="14"/>
      <c r="W66" s="14">
        <v>3180586</v>
      </c>
      <c r="X66" s="14"/>
      <c r="Y66" s="14">
        <v>3180586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>
        <v>293162</v>
      </c>
      <c r="J67" s="11">
        <v>293162</v>
      </c>
      <c r="K67" s="11">
        <v>1017071</v>
      </c>
      <c r="L67" s="11"/>
      <c r="M67" s="11"/>
      <c r="N67" s="11">
        <v>1017071</v>
      </c>
      <c r="O67" s="11"/>
      <c r="P67" s="11"/>
      <c r="Q67" s="11"/>
      <c r="R67" s="11"/>
      <c r="S67" s="11"/>
      <c r="T67" s="11"/>
      <c r="U67" s="11"/>
      <c r="V67" s="11"/>
      <c r="W67" s="11">
        <v>1310233</v>
      </c>
      <c r="X67" s="11"/>
      <c r="Y67" s="11">
        <v>1310233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>
        <v>16229325</v>
      </c>
      <c r="F68" s="11"/>
      <c r="G68" s="11">
        <v>9024</v>
      </c>
      <c r="H68" s="11"/>
      <c r="I68" s="11"/>
      <c r="J68" s="11">
        <v>9024</v>
      </c>
      <c r="K68" s="11"/>
      <c r="L68" s="11">
        <v>33581</v>
      </c>
      <c r="M68" s="11">
        <v>1967525</v>
      </c>
      <c r="N68" s="11">
        <v>2001106</v>
      </c>
      <c r="O68" s="11">
        <v>1402</v>
      </c>
      <c r="P68" s="11"/>
      <c r="Q68" s="11"/>
      <c r="R68" s="11">
        <v>1402</v>
      </c>
      <c r="S68" s="11"/>
      <c r="T68" s="11"/>
      <c r="U68" s="11"/>
      <c r="V68" s="11"/>
      <c r="W68" s="11">
        <v>2011532</v>
      </c>
      <c r="X68" s="11"/>
      <c r="Y68" s="11">
        <v>2011532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16229325</v>
      </c>
      <c r="F69" s="82">
        <f t="shared" si="12"/>
        <v>0</v>
      </c>
      <c r="G69" s="82">
        <f t="shared" si="12"/>
        <v>9024</v>
      </c>
      <c r="H69" s="82">
        <f t="shared" si="12"/>
        <v>0</v>
      </c>
      <c r="I69" s="82">
        <f t="shared" si="12"/>
        <v>293192</v>
      </c>
      <c r="J69" s="82">
        <f t="shared" si="12"/>
        <v>302216</v>
      </c>
      <c r="K69" s="82">
        <f t="shared" si="12"/>
        <v>1046971</v>
      </c>
      <c r="L69" s="82">
        <f t="shared" si="12"/>
        <v>315077</v>
      </c>
      <c r="M69" s="82">
        <f t="shared" si="12"/>
        <v>3730728</v>
      </c>
      <c r="N69" s="82">
        <f t="shared" si="12"/>
        <v>5092776</v>
      </c>
      <c r="O69" s="82">
        <f t="shared" si="12"/>
        <v>1107359</v>
      </c>
      <c r="P69" s="82">
        <f t="shared" si="12"/>
        <v>0</v>
      </c>
      <c r="Q69" s="82">
        <f t="shared" si="12"/>
        <v>0</v>
      </c>
      <c r="R69" s="82">
        <f t="shared" si="12"/>
        <v>1107359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6502351</v>
      </c>
      <c r="X69" s="82">
        <f t="shared" si="12"/>
        <v>0</v>
      </c>
      <c r="Y69" s="82">
        <f t="shared" si="12"/>
        <v>6502351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5787237</v>
      </c>
      <c r="D5" s="45">
        <f t="shared" si="0"/>
        <v>0</v>
      </c>
      <c r="E5" s="46">
        <f t="shared" si="0"/>
        <v>9349944</v>
      </c>
      <c r="F5" s="46">
        <f t="shared" si="0"/>
        <v>6867544</v>
      </c>
      <c r="G5" s="46">
        <f t="shared" si="0"/>
        <v>290611</v>
      </c>
      <c r="H5" s="46">
        <f t="shared" si="0"/>
        <v>1380648</v>
      </c>
      <c r="I5" s="46">
        <f t="shared" si="0"/>
        <v>1378686</v>
      </c>
      <c r="J5" s="46">
        <f t="shared" si="0"/>
        <v>3049945</v>
      </c>
      <c r="K5" s="46">
        <f t="shared" si="0"/>
        <v>1047615</v>
      </c>
      <c r="L5" s="46">
        <f t="shared" si="0"/>
        <v>0</v>
      </c>
      <c r="M5" s="46">
        <f t="shared" si="0"/>
        <v>4706</v>
      </c>
      <c r="N5" s="46">
        <f t="shared" si="0"/>
        <v>1052321</v>
      </c>
      <c r="O5" s="46">
        <f t="shared" si="0"/>
        <v>490197</v>
      </c>
      <c r="P5" s="46">
        <f t="shared" si="0"/>
        <v>1130</v>
      </c>
      <c r="Q5" s="46">
        <f t="shared" si="0"/>
        <v>0</v>
      </c>
      <c r="R5" s="46">
        <f t="shared" si="0"/>
        <v>491327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4593593</v>
      </c>
      <c r="X5" s="46">
        <f t="shared" si="0"/>
        <v>5150659</v>
      </c>
      <c r="Y5" s="46">
        <f t="shared" si="0"/>
        <v>-557066</v>
      </c>
      <c r="Z5" s="47">
        <f>+IF(X5&lt;&gt;0,+(Y5/X5)*100,0)</f>
        <v>-10.815431578755263</v>
      </c>
      <c r="AA5" s="48">
        <f>SUM(AA11:AA18)</f>
        <v>6867544</v>
      </c>
    </row>
    <row r="6" spans="1:27" ht="12.75">
      <c r="A6" s="49" t="s">
        <v>32</v>
      </c>
      <c r="B6" s="50"/>
      <c r="C6" s="9">
        <v>3549017</v>
      </c>
      <c r="D6" s="10"/>
      <c r="E6" s="11">
        <v>4039441</v>
      </c>
      <c r="F6" s="11">
        <v>4263158</v>
      </c>
      <c r="G6" s="11">
        <v>290611</v>
      </c>
      <c r="H6" s="11">
        <v>1376799</v>
      </c>
      <c r="I6" s="11">
        <v>1373542</v>
      </c>
      <c r="J6" s="11">
        <v>3040952</v>
      </c>
      <c r="K6" s="11">
        <v>1047615</v>
      </c>
      <c r="L6" s="11"/>
      <c r="M6" s="11"/>
      <c r="N6" s="11">
        <v>1047615</v>
      </c>
      <c r="O6" s="11"/>
      <c r="P6" s="11"/>
      <c r="Q6" s="11"/>
      <c r="R6" s="11"/>
      <c r="S6" s="11"/>
      <c r="T6" s="11"/>
      <c r="U6" s="11"/>
      <c r="V6" s="11"/>
      <c r="W6" s="11">
        <v>4088567</v>
      </c>
      <c r="X6" s="11">
        <v>3197369</v>
      </c>
      <c r="Y6" s="11">
        <v>891198</v>
      </c>
      <c r="Z6" s="2">
        <v>27.87</v>
      </c>
      <c r="AA6" s="15">
        <v>4263158</v>
      </c>
    </row>
    <row r="7" spans="1:27" ht="12.75">
      <c r="A7" s="49" t="s">
        <v>33</v>
      </c>
      <c r="B7" s="50"/>
      <c r="C7" s="9">
        <v>528989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>
        <v>47842</v>
      </c>
      <c r="D8" s="10"/>
      <c r="E8" s="11">
        <v>2478103</v>
      </c>
      <c r="F8" s="11">
        <v>2254386</v>
      </c>
      <c r="G8" s="11"/>
      <c r="H8" s="11"/>
      <c r="I8" s="11"/>
      <c r="J8" s="11"/>
      <c r="K8" s="11"/>
      <c r="L8" s="11"/>
      <c r="M8" s="11"/>
      <c r="N8" s="11"/>
      <c r="O8" s="11">
        <v>482829</v>
      </c>
      <c r="P8" s="11"/>
      <c r="Q8" s="11"/>
      <c r="R8" s="11">
        <v>482829</v>
      </c>
      <c r="S8" s="11"/>
      <c r="T8" s="11"/>
      <c r="U8" s="11"/>
      <c r="V8" s="11"/>
      <c r="W8" s="11">
        <v>482829</v>
      </c>
      <c r="X8" s="11">
        <v>1690790</v>
      </c>
      <c r="Y8" s="11">
        <v>-1207961</v>
      </c>
      <c r="Z8" s="2">
        <v>-71.44</v>
      </c>
      <c r="AA8" s="15">
        <v>2254386</v>
      </c>
    </row>
    <row r="9" spans="1:27" ht="12.75">
      <c r="A9" s="49" t="s">
        <v>35</v>
      </c>
      <c r="B9" s="50"/>
      <c r="C9" s="9"/>
      <c r="D9" s="10"/>
      <c r="E9" s="11">
        <v>2732400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>
        <v>1565324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5691172</v>
      </c>
      <c r="D11" s="53">
        <f t="shared" si="1"/>
        <v>0</v>
      </c>
      <c r="E11" s="54">
        <f t="shared" si="1"/>
        <v>9249944</v>
      </c>
      <c r="F11" s="54">
        <f t="shared" si="1"/>
        <v>6517544</v>
      </c>
      <c r="G11" s="54">
        <f t="shared" si="1"/>
        <v>290611</v>
      </c>
      <c r="H11" s="54">
        <f t="shared" si="1"/>
        <v>1376799</v>
      </c>
      <c r="I11" s="54">
        <f t="shared" si="1"/>
        <v>1373542</v>
      </c>
      <c r="J11" s="54">
        <f t="shared" si="1"/>
        <v>3040952</v>
      </c>
      <c r="K11" s="54">
        <f t="shared" si="1"/>
        <v>1047615</v>
      </c>
      <c r="L11" s="54">
        <f t="shared" si="1"/>
        <v>0</v>
      </c>
      <c r="M11" s="54">
        <f t="shared" si="1"/>
        <v>0</v>
      </c>
      <c r="N11" s="54">
        <f t="shared" si="1"/>
        <v>1047615</v>
      </c>
      <c r="O11" s="54">
        <f t="shared" si="1"/>
        <v>482829</v>
      </c>
      <c r="P11" s="54">
        <f t="shared" si="1"/>
        <v>0</v>
      </c>
      <c r="Q11" s="54">
        <f t="shared" si="1"/>
        <v>0</v>
      </c>
      <c r="R11" s="54">
        <f t="shared" si="1"/>
        <v>482829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4571396</v>
      </c>
      <c r="X11" s="54">
        <f t="shared" si="1"/>
        <v>4888159</v>
      </c>
      <c r="Y11" s="54">
        <f t="shared" si="1"/>
        <v>-316763</v>
      </c>
      <c r="Z11" s="55">
        <f>+IF(X11&lt;&gt;0,+(Y11/X11)*100,0)</f>
        <v>-6.480210647812397</v>
      </c>
      <c r="AA11" s="56">
        <f>SUM(AA6:AA10)</f>
        <v>6517544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77285</v>
      </c>
      <c r="D15" s="10"/>
      <c r="E15" s="11">
        <v>100000</v>
      </c>
      <c r="F15" s="11">
        <v>350000</v>
      </c>
      <c r="G15" s="11"/>
      <c r="H15" s="11">
        <v>3849</v>
      </c>
      <c r="I15" s="11">
        <v>5144</v>
      </c>
      <c r="J15" s="11">
        <v>8993</v>
      </c>
      <c r="K15" s="11"/>
      <c r="L15" s="11"/>
      <c r="M15" s="11">
        <v>4706</v>
      </c>
      <c r="N15" s="11">
        <v>4706</v>
      </c>
      <c r="O15" s="11">
        <v>7368</v>
      </c>
      <c r="P15" s="11">
        <v>1130</v>
      </c>
      <c r="Q15" s="11"/>
      <c r="R15" s="11">
        <v>8498</v>
      </c>
      <c r="S15" s="11"/>
      <c r="T15" s="11"/>
      <c r="U15" s="11"/>
      <c r="V15" s="11"/>
      <c r="W15" s="11">
        <v>22197</v>
      </c>
      <c r="X15" s="11">
        <v>262500</v>
      </c>
      <c r="Y15" s="11">
        <v>-240303</v>
      </c>
      <c r="Z15" s="2">
        <v>-91.54</v>
      </c>
      <c r="AA15" s="15">
        <v>350000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18780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39315</v>
      </c>
      <c r="D20" s="62">
        <f t="shared" si="2"/>
        <v>0</v>
      </c>
      <c r="E20" s="63">
        <f t="shared" si="2"/>
        <v>7017544</v>
      </c>
      <c r="F20" s="63">
        <f t="shared" si="2"/>
        <v>7017544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199795</v>
      </c>
      <c r="M20" s="63">
        <f t="shared" si="2"/>
        <v>0</v>
      </c>
      <c r="N20" s="63">
        <f t="shared" si="2"/>
        <v>199795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199795</v>
      </c>
      <c r="X20" s="63">
        <f t="shared" si="2"/>
        <v>5263158</v>
      </c>
      <c r="Y20" s="63">
        <f t="shared" si="2"/>
        <v>-5063363</v>
      </c>
      <c r="Z20" s="64">
        <f>+IF(X20&lt;&gt;0,+(Y20/X20)*100,0)</f>
        <v>-96.20389507592209</v>
      </c>
      <c r="AA20" s="65">
        <f>SUM(AA26:AA33)</f>
        <v>7017544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>
        <v>199795</v>
      </c>
      <c r="M21" s="11"/>
      <c r="N21" s="11">
        <v>199795</v>
      </c>
      <c r="O21" s="11"/>
      <c r="P21" s="11"/>
      <c r="Q21" s="11"/>
      <c r="R21" s="11"/>
      <c r="S21" s="11"/>
      <c r="T21" s="11"/>
      <c r="U21" s="11"/>
      <c r="V21" s="11"/>
      <c r="W21" s="11">
        <v>199795</v>
      </c>
      <c r="X21" s="11"/>
      <c r="Y21" s="11">
        <v>199795</v>
      </c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199795</v>
      </c>
      <c r="M26" s="54">
        <f t="shared" si="3"/>
        <v>0</v>
      </c>
      <c r="N26" s="54">
        <f t="shared" si="3"/>
        <v>199795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199795</v>
      </c>
      <c r="X26" s="54">
        <f t="shared" si="3"/>
        <v>0</v>
      </c>
      <c r="Y26" s="54">
        <f t="shared" si="3"/>
        <v>199795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>
        <v>39315</v>
      </c>
      <c r="D27" s="10"/>
      <c r="E27" s="11">
        <v>7017544</v>
      </c>
      <c r="F27" s="11">
        <v>7017544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5263158</v>
      </c>
      <c r="Y27" s="11">
        <v>-5263158</v>
      </c>
      <c r="Z27" s="2">
        <v>-100</v>
      </c>
      <c r="AA27" s="15">
        <v>7017544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3549017</v>
      </c>
      <c r="D36" s="10">
        <f t="shared" si="4"/>
        <v>0</v>
      </c>
      <c r="E36" s="11">
        <f t="shared" si="4"/>
        <v>4039441</v>
      </c>
      <c r="F36" s="11">
        <f t="shared" si="4"/>
        <v>4263158</v>
      </c>
      <c r="G36" s="11">
        <f t="shared" si="4"/>
        <v>290611</v>
      </c>
      <c r="H36" s="11">
        <f t="shared" si="4"/>
        <v>1376799</v>
      </c>
      <c r="I36" s="11">
        <f t="shared" si="4"/>
        <v>1373542</v>
      </c>
      <c r="J36" s="11">
        <f t="shared" si="4"/>
        <v>3040952</v>
      </c>
      <c r="K36" s="11">
        <f t="shared" si="4"/>
        <v>1047615</v>
      </c>
      <c r="L36" s="11">
        <f t="shared" si="4"/>
        <v>199795</v>
      </c>
      <c r="M36" s="11">
        <f t="shared" si="4"/>
        <v>0</v>
      </c>
      <c r="N36" s="11">
        <f t="shared" si="4"/>
        <v>1247410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4288362</v>
      </c>
      <c r="X36" s="11">
        <f t="shared" si="4"/>
        <v>3197369</v>
      </c>
      <c r="Y36" s="11">
        <f t="shared" si="4"/>
        <v>1090993</v>
      </c>
      <c r="Z36" s="2">
        <f aca="true" t="shared" si="5" ref="Z36:Z49">+IF(X36&lt;&gt;0,+(Y36/X36)*100,0)</f>
        <v>34.12158559115323</v>
      </c>
      <c r="AA36" s="15">
        <f>AA6+AA21</f>
        <v>4263158</v>
      </c>
    </row>
    <row r="37" spans="1:27" ht="12.75">
      <c r="A37" s="49" t="s">
        <v>33</v>
      </c>
      <c r="B37" s="50"/>
      <c r="C37" s="9">
        <f t="shared" si="4"/>
        <v>528989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47842</v>
      </c>
      <c r="D38" s="10">
        <f t="shared" si="4"/>
        <v>0</v>
      </c>
      <c r="E38" s="11">
        <f t="shared" si="4"/>
        <v>2478103</v>
      </c>
      <c r="F38" s="11">
        <f t="shared" si="4"/>
        <v>2254386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482829</v>
      </c>
      <c r="P38" s="11">
        <f t="shared" si="4"/>
        <v>0</v>
      </c>
      <c r="Q38" s="11">
        <f t="shared" si="4"/>
        <v>0</v>
      </c>
      <c r="R38" s="11">
        <f t="shared" si="4"/>
        <v>482829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482829</v>
      </c>
      <c r="X38" s="11">
        <f t="shared" si="4"/>
        <v>1690790</v>
      </c>
      <c r="Y38" s="11">
        <f t="shared" si="4"/>
        <v>-1207961</v>
      </c>
      <c r="Z38" s="2">
        <f t="shared" si="5"/>
        <v>-71.44358554285274</v>
      </c>
      <c r="AA38" s="15">
        <f>AA8+AA23</f>
        <v>2254386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2732400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1565324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5691172</v>
      </c>
      <c r="D41" s="53">
        <f t="shared" si="6"/>
        <v>0</v>
      </c>
      <c r="E41" s="54">
        <f t="shared" si="6"/>
        <v>9249944</v>
      </c>
      <c r="F41" s="54">
        <f t="shared" si="6"/>
        <v>6517544</v>
      </c>
      <c r="G41" s="54">
        <f t="shared" si="6"/>
        <v>290611</v>
      </c>
      <c r="H41" s="54">
        <f t="shared" si="6"/>
        <v>1376799</v>
      </c>
      <c r="I41" s="54">
        <f t="shared" si="6"/>
        <v>1373542</v>
      </c>
      <c r="J41" s="54">
        <f t="shared" si="6"/>
        <v>3040952</v>
      </c>
      <c r="K41" s="54">
        <f t="shared" si="6"/>
        <v>1047615</v>
      </c>
      <c r="L41" s="54">
        <f t="shared" si="6"/>
        <v>199795</v>
      </c>
      <c r="M41" s="54">
        <f t="shared" si="6"/>
        <v>0</v>
      </c>
      <c r="N41" s="54">
        <f t="shared" si="6"/>
        <v>1247410</v>
      </c>
      <c r="O41" s="54">
        <f t="shared" si="6"/>
        <v>482829</v>
      </c>
      <c r="P41" s="54">
        <f t="shared" si="6"/>
        <v>0</v>
      </c>
      <c r="Q41" s="54">
        <f t="shared" si="6"/>
        <v>0</v>
      </c>
      <c r="R41" s="54">
        <f t="shared" si="6"/>
        <v>482829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4771191</v>
      </c>
      <c r="X41" s="54">
        <f t="shared" si="6"/>
        <v>4888159</v>
      </c>
      <c r="Y41" s="54">
        <f t="shared" si="6"/>
        <v>-116968</v>
      </c>
      <c r="Z41" s="55">
        <f t="shared" si="5"/>
        <v>-2.3928845195092876</v>
      </c>
      <c r="AA41" s="56">
        <f>SUM(AA36:AA40)</f>
        <v>6517544</v>
      </c>
    </row>
    <row r="42" spans="1:27" ht="12.75">
      <c r="A42" s="57" t="s">
        <v>38</v>
      </c>
      <c r="B42" s="38"/>
      <c r="C42" s="68">
        <f aca="true" t="shared" si="7" ref="C42:Y48">C12+C27</f>
        <v>39315</v>
      </c>
      <c r="D42" s="69">
        <f t="shared" si="7"/>
        <v>0</v>
      </c>
      <c r="E42" s="70">
        <f t="shared" si="7"/>
        <v>7017544</v>
      </c>
      <c r="F42" s="70">
        <f t="shared" si="7"/>
        <v>7017544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5263158</v>
      </c>
      <c r="Y42" s="70">
        <f t="shared" si="7"/>
        <v>-5263158</v>
      </c>
      <c r="Z42" s="72">
        <f t="shared" si="5"/>
        <v>-100</v>
      </c>
      <c r="AA42" s="71">
        <f aca="true" t="shared" si="8" ref="AA42:AA48">AA12+AA27</f>
        <v>7017544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77285</v>
      </c>
      <c r="D45" s="69">
        <f t="shared" si="7"/>
        <v>0</v>
      </c>
      <c r="E45" s="70">
        <f t="shared" si="7"/>
        <v>100000</v>
      </c>
      <c r="F45" s="70">
        <f t="shared" si="7"/>
        <v>350000</v>
      </c>
      <c r="G45" s="70">
        <f t="shared" si="7"/>
        <v>0</v>
      </c>
      <c r="H45" s="70">
        <f t="shared" si="7"/>
        <v>3849</v>
      </c>
      <c r="I45" s="70">
        <f t="shared" si="7"/>
        <v>5144</v>
      </c>
      <c r="J45" s="70">
        <f t="shared" si="7"/>
        <v>8993</v>
      </c>
      <c r="K45" s="70">
        <f t="shared" si="7"/>
        <v>0</v>
      </c>
      <c r="L45" s="70">
        <f t="shared" si="7"/>
        <v>0</v>
      </c>
      <c r="M45" s="70">
        <f t="shared" si="7"/>
        <v>4706</v>
      </c>
      <c r="N45" s="70">
        <f t="shared" si="7"/>
        <v>4706</v>
      </c>
      <c r="O45" s="70">
        <f t="shared" si="7"/>
        <v>7368</v>
      </c>
      <c r="P45" s="70">
        <f t="shared" si="7"/>
        <v>1130</v>
      </c>
      <c r="Q45" s="70">
        <f t="shared" si="7"/>
        <v>0</v>
      </c>
      <c r="R45" s="70">
        <f t="shared" si="7"/>
        <v>8498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22197</v>
      </c>
      <c r="X45" s="70">
        <f t="shared" si="7"/>
        <v>262500</v>
      </c>
      <c r="Y45" s="70">
        <f t="shared" si="7"/>
        <v>-240303</v>
      </c>
      <c r="Z45" s="72">
        <f t="shared" si="5"/>
        <v>-91.544</v>
      </c>
      <c r="AA45" s="71">
        <f t="shared" si="8"/>
        <v>350000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18780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5826552</v>
      </c>
      <c r="D49" s="81">
        <f t="shared" si="9"/>
        <v>0</v>
      </c>
      <c r="E49" s="82">
        <f t="shared" si="9"/>
        <v>16367488</v>
      </c>
      <c r="F49" s="82">
        <f t="shared" si="9"/>
        <v>13885088</v>
      </c>
      <c r="G49" s="82">
        <f t="shared" si="9"/>
        <v>290611</v>
      </c>
      <c r="H49" s="82">
        <f t="shared" si="9"/>
        <v>1380648</v>
      </c>
      <c r="I49" s="82">
        <f t="shared" si="9"/>
        <v>1378686</v>
      </c>
      <c r="J49" s="82">
        <f t="shared" si="9"/>
        <v>3049945</v>
      </c>
      <c r="K49" s="82">
        <f t="shared" si="9"/>
        <v>1047615</v>
      </c>
      <c r="L49" s="82">
        <f t="shared" si="9"/>
        <v>199795</v>
      </c>
      <c r="M49" s="82">
        <f t="shared" si="9"/>
        <v>4706</v>
      </c>
      <c r="N49" s="82">
        <f t="shared" si="9"/>
        <v>1252116</v>
      </c>
      <c r="O49" s="82">
        <f t="shared" si="9"/>
        <v>490197</v>
      </c>
      <c r="P49" s="82">
        <f t="shared" si="9"/>
        <v>1130</v>
      </c>
      <c r="Q49" s="82">
        <f t="shared" si="9"/>
        <v>0</v>
      </c>
      <c r="R49" s="82">
        <f t="shared" si="9"/>
        <v>491327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4793388</v>
      </c>
      <c r="X49" s="82">
        <f t="shared" si="9"/>
        <v>10413817</v>
      </c>
      <c r="Y49" s="82">
        <f t="shared" si="9"/>
        <v>-5620429</v>
      </c>
      <c r="Z49" s="83">
        <f t="shared" si="5"/>
        <v>-53.97088310654969</v>
      </c>
      <c r="AA49" s="84">
        <f>SUM(AA41:AA48)</f>
        <v>13885088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929737</v>
      </c>
      <c r="D51" s="69">
        <f t="shared" si="10"/>
        <v>0</v>
      </c>
      <c r="E51" s="70">
        <f t="shared" si="10"/>
        <v>1808260</v>
      </c>
      <c r="F51" s="70">
        <f t="shared" si="10"/>
        <v>1826500</v>
      </c>
      <c r="G51" s="70">
        <f t="shared" si="10"/>
        <v>44318</v>
      </c>
      <c r="H51" s="70">
        <f t="shared" si="10"/>
        <v>54379</v>
      </c>
      <c r="I51" s="70">
        <f t="shared" si="10"/>
        <v>116213</v>
      </c>
      <c r="J51" s="70">
        <f t="shared" si="10"/>
        <v>214910</v>
      </c>
      <c r="K51" s="70">
        <f t="shared" si="10"/>
        <v>51211</v>
      </c>
      <c r="L51" s="70">
        <f t="shared" si="10"/>
        <v>161962</v>
      </c>
      <c r="M51" s="70">
        <f t="shared" si="10"/>
        <v>110922</v>
      </c>
      <c r="N51" s="70">
        <f t="shared" si="10"/>
        <v>324095</v>
      </c>
      <c r="O51" s="70">
        <f t="shared" si="10"/>
        <v>127840</v>
      </c>
      <c r="P51" s="70">
        <f t="shared" si="10"/>
        <v>69362</v>
      </c>
      <c r="Q51" s="70">
        <f t="shared" si="10"/>
        <v>73064</v>
      </c>
      <c r="R51" s="70">
        <f t="shared" si="10"/>
        <v>270266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809271</v>
      </c>
      <c r="X51" s="70">
        <f t="shared" si="10"/>
        <v>1369875</v>
      </c>
      <c r="Y51" s="70">
        <f t="shared" si="10"/>
        <v>-560604</v>
      </c>
      <c r="Z51" s="72">
        <f>+IF(X51&lt;&gt;0,+(Y51/X51)*100,0)</f>
        <v>-40.92373391732823</v>
      </c>
      <c r="AA51" s="71">
        <f>SUM(AA57:AA61)</f>
        <v>1826500</v>
      </c>
    </row>
    <row r="52" spans="1:27" ht="12.75">
      <c r="A52" s="87" t="s">
        <v>32</v>
      </c>
      <c r="B52" s="50"/>
      <c r="C52" s="9">
        <v>26688</v>
      </c>
      <c r="D52" s="10"/>
      <c r="E52" s="11">
        <v>50000</v>
      </c>
      <c r="F52" s="11">
        <v>50000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37500</v>
      </c>
      <c r="Y52" s="11">
        <v>-37500</v>
      </c>
      <c r="Z52" s="2">
        <v>-100</v>
      </c>
      <c r="AA52" s="15">
        <v>50000</v>
      </c>
    </row>
    <row r="53" spans="1:27" ht="12.75">
      <c r="A53" s="87" t="s">
        <v>33</v>
      </c>
      <c r="B53" s="50"/>
      <c r="C53" s="9">
        <v>99684</v>
      </c>
      <c r="D53" s="10"/>
      <c r="E53" s="11">
        <v>200000</v>
      </c>
      <c r="F53" s="11">
        <v>200000</v>
      </c>
      <c r="G53" s="11"/>
      <c r="H53" s="11"/>
      <c r="I53" s="11">
        <v>279</v>
      </c>
      <c r="J53" s="11">
        <v>279</v>
      </c>
      <c r="K53" s="11">
        <v>1134</v>
      </c>
      <c r="L53" s="11">
        <v>47357</v>
      </c>
      <c r="M53" s="11">
        <v>1906</v>
      </c>
      <c r="N53" s="11">
        <v>50397</v>
      </c>
      <c r="O53" s="11">
        <v>446</v>
      </c>
      <c r="P53" s="11">
        <v>1350</v>
      </c>
      <c r="Q53" s="11">
        <v>1570</v>
      </c>
      <c r="R53" s="11">
        <v>3366</v>
      </c>
      <c r="S53" s="11"/>
      <c r="T53" s="11"/>
      <c r="U53" s="11"/>
      <c r="V53" s="11"/>
      <c r="W53" s="11">
        <v>54042</v>
      </c>
      <c r="X53" s="11">
        <v>150000</v>
      </c>
      <c r="Y53" s="11">
        <v>-95958</v>
      </c>
      <c r="Z53" s="2">
        <v>-63.97</v>
      </c>
      <c r="AA53" s="15">
        <v>200000</v>
      </c>
    </row>
    <row r="54" spans="1:27" ht="12.75">
      <c r="A54" s="87" t="s">
        <v>34</v>
      </c>
      <c r="B54" s="50"/>
      <c r="C54" s="9">
        <v>237854</v>
      </c>
      <c r="D54" s="10"/>
      <c r="E54" s="11">
        <v>450000</v>
      </c>
      <c r="F54" s="11">
        <v>450000</v>
      </c>
      <c r="G54" s="11"/>
      <c r="H54" s="11">
        <v>5903</v>
      </c>
      <c r="I54" s="11">
        <v>2411</v>
      </c>
      <c r="J54" s="11">
        <v>8314</v>
      </c>
      <c r="K54" s="11">
        <v>3664</v>
      </c>
      <c r="L54" s="11">
        <v>16306</v>
      </c>
      <c r="M54" s="11">
        <v>47278</v>
      </c>
      <c r="N54" s="11">
        <v>67248</v>
      </c>
      <c r="O54" s="11">
        <v>21438</v>
      </c>
      <c r="P54" s="11">
        <v>7702</v>
      </c>
      <c r="Q54" s="11">
        <v>53758</v>
      </c>
      <c r="R54" s="11">
        <v>82898</v>
      </c>
      <c r="S54" s="11"/>
      <c r="T54" s="11"/>
      <c r="U54" s="11"/>
      <c r="V54" s="11"/>
      <c r="W54" s="11">
        <v>158460</v>
      </c>
      <c r="X54" s="11">
        <v>337500</v>
      </c>
      <c r="Y54" s="11">
        <v>-179040</v>
      </c>
      <c r="Z54" s="2">
        <v>-53.05</v>
      </c>
      <c r="AA54" s="15">
        <v>450000</v>
      </c>
    </row>
    <row r="55" spans="1:27" ht="12.75">
      <c r="A55" s="87" t="s">
        <v>35</v>
      </c>
      <c r="B55" s="50"/>
      <c r="C55" s="9">
        <v>15738</v>
      </c>
      <c r="D55" s="10"/>
      <c r="E55" s="11">
        <v>50000</v>
      </c>
      <c r="F55" s="11">
        <v>50000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37500</v>
      </c>
      <c r="Y55" s="11">
        <v>-37500</v>
      </c>
      <c r="Z55" s="2">
        <v>-100</v>
      </c>
      <c r="AA55" s="15">
        <v>50000</v>
      </c>
    </row>
    <row r="56" spans="1:27" ht="12.75">
      <c r="A56" s="87" t="s">
        <v>36</v>
      </c>
      <c r="B56" s="50"/>
      <c r="C56" s="9">
        <v>45870</v>
      </c>
      <c r="D56" s="10"/>
      <c r="E56" s="11">
        <v>100000</v>
      </c>
      <c r="F56" s="11">
        <v>100000</v>
      </c>
      <c r="G56" s="11"/>
      <c r="H56" s="11"/>
      <c r="I56" s="11">
        <v>750</v>
      </c>
      <c r="J56" s="11">
        <v>750</v>
      </c>
      <c r="K56" s="11"/>
      <c r="L56" s="11">
        <v>7223</v>
      </c>
      <c r="M56" s="11">
        <v>197</v>
      </c>
      <c r="N56" s="11">
        <v>7420</v>
      </c>
      <c r="O56" s="11">
        <v>700</v>
      </c>
      <c r="P56" s="11">
        <v>19039</v>
      </c>
      <c r="Q56" s="11">
        <v>321</v>
      </c>
      <c r="R56" s="11">
        <v>20060</v>
      </c>
      <c r="S56" s="11"/>
      <c r="T56" s="11"/>
      <c r="U56" s="11"/>
      <c r="V56" s="11"/>
      <c r="W56" s="11">
        <v>28230</v>
      </c>
      <c r="X56" s="11">
        <v>75000</v>
      </c>
      <c r="Y56" s="11">
        <v>-46770</v>
      </c>
      <c r="Z56" s="2">
        <v>-62.36</v>
      </c>
      <c r="AA56" s="15">
        <v>100000</v>
      </c>
    </row>
    <row r="57" spans="1:27" ht="12.75">
      <c r="A57" s="88" t="s">
        <v>37</v>
      </c>
      <c r="B57" s="50"/>
      <c r="C57" s="52">
        <f aca="true" t="shared" si="11" ref="C57:Y57">SUM(C52:C56)</f>
        <v>425834</v>
      </c>
      <c r="D57" s="53">
        <f t="shared" si="11"/>
        <v>0</v>
      </c>
      <c r="E57" s="54">
        <f t="shared" si="11"/>
        <v>850000</v>
      </c>
      <c r="F57" s="54">
        <f t="shared" si="11"/>
        <v>850000</v>
      </c>
      <c r="G57" s="54">
        <f t="shared" si="11"/>
        <v>0</v>
      </c>
      <c r="H57" s="54">
        <f t="shared" si="11"/>
        <v>5903</v>
      </c>
      <c r="I57" s="54">
        <f t="shared" si="11"/>
        <v>3440</v>
      </c>
      <c r="J57" s="54">
        <f t="shared" si="11"/>
        <v>9343</v>
      </c>
      <c r="K57" s="54">
        <f t="shared" si="11"/>
        <v>4798</v>
      </c>
      <c r="L57" s="54">
        <f t="shared" si="11"/>
        <v>70886</v>
      </c>
      <c r="M57" s="54">
        <f t="shared" si="11"/>
        <v>49381</v>
      </c>
      <c r="N57" s="54">
        <f t="shared" si="11"/>
        <v>125065</v>
      </c>
      <c r="O57" s="54">
        <f t="shared" si="11"/>
        <v>22584</v>
      </c>
      <c r="P57" s="54">
        <f t="shared" si="11"/>
        <v>28091</v>
      </c>
      <c r="Q57" s="54">
        <f t="shared" si="11"/>
        <v>55649</v>
      </c>
      <c r="R57" s="54">
        <f t="shared" si="11"/>
        <v>106324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240732</v>
      </c>
      <c r="X57" s="54">
        <f t="shared" si="11"/>
        <v>637500</v>
      </c>
      <c r="Y57" s="54">
        <f t="shared" si="11"/>
        <v>-396768</v>
      </c>
      <c r="Z57" s="55">
        <f>+IF(X57&lt;&gt;0,+(Y57/X57)*100,0)</f>
        <v>-62.23811764705882</v>
      </c>
      <c r="AA57" s="56">
        <f>SUM(AA52:AA56)</f>
        <v>850000</v>
      </c>
    </row>
    <row r="58" spans="1:27" ht="12.75">
      <c r="A58" s="89" t="s">
        <v>38</v>
      </c>
      <c r="B58" s="38"/>
      <c r="C58" s="9">
        <v>55680</v>
      </c>
      <c r="D58" s="10"/>
      <c r="E58" s="11">
        <v>105000</v>
      </c>
      <c r="F58" s="11">
        <v>105000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78750</v>
      </c>
      <c r="Y58" s="11">
        <v>-78750</v>
      </c>
      <c r="Z58" s="2">
        <v>-100</v>
      </c>
      <c r="AA58" s="15">
        <v>105000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>
        <v>100000</v>
      </c>
      <c r="F60" s="11">
        <v>100000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75000</v>
      </c>
      <c r="Y60" s="11">
        <v>-75000</v>
      </c>
      <c r="Z60" s="2">
        <v>-100</v>
      </c>
      <c r="AA60" s="15">
        <v>100000</v>
      </c>
    </row>
    <row r="61" spans="1:27" ht="12.75">
      <c r="A61" s="89" t="s">
        <v>41</v>
      </c>
      <c r="B61" s="38" t="s">
        <v>51</v>
      </c>
      <c r="C61" s="9">
        <v>448223</v>
      </c>
      <c r="D61" s="10"/>
      <c r="E61" s="11">
        <v>753260</v>
      </c>
      <c r="F61" s="11">
        <v>771500</v>
      </c>
      <c r="G61" s="11">
        <v>44318</v>
      </c>
      <c r="H61" s="11">
        <v>48476</v>
      </c>
      <c r="I61" s="11">
        <v>112773</v>
      </c>
      <c r="J61" s="11">
        <v>205567</v>
      </c>
      <c r="K61" s="11">
        <v>46413</v>
      </c>
      <c r="L61" s="11">
        <v>91076</v>
      </c>
      <c r="M61" s="11">
        <v>61541</v>
      </c>
      <c r="N61" s="11">
        <v>199030</v>
      </c>
      <c r="O61" s="11">
        <v>105256</v>
      </c>
      <c r="P61" s="11">
        <v>41271</v>
      </c>
      <c r="Q61" s="11">
        <v>17415</v>
      </c>
      <c r="R61" s="11">
        <v>163942</v>
      </c>
      <c r="S61" s="11"/>
      <c r="T61" s="11"/>
      <c r="U61" s="11"/>
      <c r="V61" s="11"/>
      <c r="W61" s="11">
        <v>568539</v>
      </c>
      <c r="X61" s="11">
        <v>578625</v>
      </c>
      <c r="Y61" s="11">
        <v>-10086</v>
      </c>
      <c r="Z61" s="2">
        <v>-1.74</v>
      </c>
      <c r="AA61" s="15">
        <v>771500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42854</v>
      </c>
      <c r="H66" s="14">
        <v>251832</v>
      </c>
      <c r="I66" s="14">
        <v>116212</v>
      </c>
      <c r="J66" s="14">
        <v>410898</v>
      </c>
      <c r="K66" s="14">
        <v>137355</v>
      </c>
      <c r="L66" s="14">
        <v>207618</v>
      </c>
      <c r="M66" s="14">
        <v>87401</v>
      </c>
      <c r="N66" s="14">
        <v>432374</v>
      </c>
      <c r="O66" s="14">
        <v>69693</v>
      </c>
      <c r="P66" s="14">
        <v>69363</v>
      </c>
      <c r="Q66" s="14">
        <v>127052</v>
      </c>
      <c r="R66" s="14">
        <v>266108</v>
      </c>
      <c r="S66" s="14"/>
      <c r="T66" s="14"/>
      <c r="U66" s="14"/>
      <c r="V66" s="14"/>
      <c r="W66" s="14">
        <v>1109380</v>
      </c>
      <c r="X66" s="14"/>
      <c r="Y66" s="14">
        <v>1109380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>
        <v>15378</v>
      </c>
      <c r="R67" s="11">
        <v>15378</v>
      </c>
      <c r="S67" s="11"/>
      <c r="T67" s="11"/>
      <c r="U67" s="11"/>
      <c r="V67" s="11"/>
      <c r="W67" s="11">
        <v>15378</v>
      </c>
      <c r="X67" s="11"/>
      <c r="Y67" s="11">
        <v>15378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44317</v>
      </c>
      <c r="H68" s="11">
        <v>54377</v>
      </c>
      <c r="I68" s="11">
        <v>79399</v>
      </c>
      <c r="J68" s="11">
        <v>178093</v>
      </c>
      <c r="K68" s="11">
        <v>51211</v>
      </c>
      <c r="L68" s="11">
        <v>161962</v>
      </c>
      <c r="M68" s="11">
        <v>110922</v>
      </c>
      <c r="N68" s="11">
        <v>324095</v>
      </c>
      <c r="O68" s="11">
        <v>127840</v>
      </c>
      <c r="P68" s="11">
        <v>134658</v>
      </c>
      <c r="Q68" s="11">
        <v>73064</v>
      </c>
      <c r="R68" s="11">
        <v>335562</v>
      </c>
      <c r="S68" s="11"/>
      <c r="T68" s="11"/>
      <c r="U68" s="11"/>
      <c r="V68" s="11"/>
      <c r="W68" s="11">
        <v>837750</v>
      </c>
      <c r="X68" s="11"/>
      <c r="Y68" s="11">
        <v>837750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87171</v>
      </c>
      <c r="H69" s="82">
        <f t="shared" si="12"/>
        <v>306209</v>
      </c>
      <c r="I69" s="82">
        <f t="shared" si="12"/>
        <v>195611</v>
      </c>
      <c r="J69" s="82">
        <f t="shared" si="12"/>
        <v>588991</v>
      </c>
      <c r="K69" s="82">
        <f t="shared" si="12"/>
        <v>188566</v>
      </c>
      <c r="L69" s="82">
        <f t="shared" si="12"/>
        <v>369580</v>
      </c>
      <c r="M69" s="82">
        <f t="shared" si="12"/>
        <v>198323</v>
      </c>
      <c r="N69" s="82">
        <f t="shared" si="12"/>
        <v>756469</v>
      </c>
      <c r="O69" s="82">
        <f t="shared" si="12"/>
        <v>197533</v>
      </c>
      <c r="P69" s="82">
        <f t="shared" si="12"/>
        <v>204021</v>
      </c>
      <c r="Q69" s="82">
        <f t="shared" si="12"/>
        <v>215494</v>
      </c>
      <c r="R69" s="82">
        <f t="shared" si="12"/>
        <v>617048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1962508</v>
      </c>
      <c r="X69" s="82">
        <f t="shared" si="12"/>
        <v>0</v>
      </c>
      <c r="Y69" s="82">
        <f t="shared" si="12"/>
        <v>1962508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292845</v>
      </c>
      <c r="D5" s="45">
        <f t="shared" si="0"/>
        <v>0</v>
      </c>
      <c r="E5" s="46">
        <f t="shared" si="0"/>
        <v>93000</v>
      </c>
      <c r="F5" s="46">
        <f t="shared" si="0"/>
        <v>774200</v>
      </c>
      <c r="G5" s="46">
        <f t="shared" si="0"/>
        <v>0</v>
      </c>
      <c r="H5" s="46">
        <f t="shared" si="0"/>
        <v>21587</v>
      </c>
      <c r="I5" s="46">
        <f t="shared" si="0"/>
        <v>4001</v>
      </c>
      <c r="J5" s="46">
        <f t="shared" si="0"/>
        <v>25588</v>
      </c>
      <c r="K5" s="46">
        <f t="shared" si="0"/>
        <v>0</v>
      </c>
      <c r="L5" s="46">
        <f t="shared" si="0"/>
        <v>8071</v>
      </c>
      <c r="M5" s="46">
        <f t="shared" si="0"/>
        <v>26948</v>
      </c>
      <c r="N5" s="46">
        <f t="shared" si="0"/>
        <v>35019</v>
      </c>
      <c r="O5" s="46">
        <f t="shared" si="0"/>
        <v>17478</v>
      </c>
      <c r="P5" s="46">
        <f t="shared" si="0"/>
        <v>47494</v>
      </c>
      <c r="Q5" s="46">
        <f t="shared" si="0"/>
        <v>46932</v>
      </c>
      <c r="R5" s="46">
        <f t="shared" si="0"/>
        <v>111904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172511</v>
      </c>
      <c r="X5" s="46">
        <f t="shared" si="0"/>
        <v>580650</v>
      </c>
      <c r="Y5" s="46">
        <f t="shared" si="0"/>
        <v>-408139</v>
      </c>
      <c r="Z5" s="47">
        <f>+IF(X5&lt;&gt;0,+(Y5/X5)*100,0)</f>
        <v>-70.29001980539051</v>
      </c>
      <c r="AA5" s="48">
        <f>SUM(AA11:AA18)</f>
        <v>774200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0</v>
      </c>
      <c r="X11" s="54">
        <f t="shared" si="1"/>
        <v>0</v>
      </c>
      <c r="Y11" s="54">
        <f t="shared" si="1"/>
        <v>0</v>
      </c>
      <c r="Z11" s="55">
        <f>+IF(X11&lt;&gt;0,+(Y11/X11)*100,0)</f>
        <v>0</v>
      </c>
      <c r="AA11" s="56">
        <f>SUM(AA6:AA10)</f>
        <v>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292845</v>
      </c>
      <c r="D15" s="10"/>
      <c r="E15" s="11">
        <v>93000</v>
      </c>
      <c r="F15" s="11">
        <v>774200</v>
      </c>
      <c r="G15" s="11"/>
      <c r="H15" s="11">
        <v>21587</v>
      </c>
      <c r="I15" s="11">
        <v>4001</v>
      </c>
      <c r="J15" s="11">
        <v>25588</v>
      </c>
      <c r="K15" s="11"/>
      <c r="L15" s="11">
        <v>8071</v>
      </c>
      <c r="M15" s="11">
        <v>26948</v>
      </c>
      <c r="N15" s="11">
        <v>35019</v>
      </c>
      <c r="O15" s="11">
        <v>17478</v>
      </c>
      <c r="P15" s="11">
        <v>47494</v>
      </c>
      <c r="Q15" s="11">
        <v>46932</v>
      </c>
      <c r="R15" s="11">
        <v>111904</v>
      </c>
      <c r="S15" s="11"/>
      <c r="T15" s="11"/>
      <c r="U15" s="11"/>
      <c r="V15" s="11"/>
      <c r="W15" s="11">
        <v>172511</v>
      </c>
      <c r="X15" s="11">
        <v>580650</v>
      </c>
      <c r="Y15" s="11">
        <v>-408139</v>
      </c>
      <c r="Z15" s="2">
        <v>-70.29</v>
      </c>
      <c r="AA15" s="15">
        <v>774200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0</v>
      </c>
      <c r="F41" s="54">
        <f t="shared" si="6"/>
        <v>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0</v>
      </c>
      <c r="X41" s="54">
        <f t="shared" si="6"/>
        <v>0</v>
      </c>
      <c r="Y41" s="54">
        <f t="shared" si="6"/>
        <v>0</v>
      </c>
      <c r="Z41" s="55">
        <f t="shared" si="5"/>
        <v>0</v>
      </c>
      <c r="AA41" s="56">
        <f>SUM(AA36:AA40)</f>
        <v>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292845</v>
      </c>
      <c r="D45" s="69">
        <f t="shared" si="7"/>
        <v>0</v>
      </c>
      <c r="E45" s="70">
        <f t="shared" si="7"/>
        <v>93000</v>
      </c>
      <c r="F45" s="70">
        <f t="shared" si="7"/>
        <v>774200</v>
      </c>
      <c r="G45" s="70">
        <f t="shared" si="7"/>
        <v>0</v>
      </c>
      <c r="H45" s="70">
        <f t="shared" si="7"/>
        <v>21587</v>
      </c>
      <c r="I45" s="70">
        <f t="shared" si="7"/>
        <v>4001</v>
      </c>
      <c r="J45" s="70">
        <f t="shared" si="7"/>
        <v>25588</v>
      </c>
      <c r="K45" s="70">
        <f t="shared" si="7"/>
        <v>0</v>
      </c>
      <c r="L45" s="70">
        <f t="shared" si="7"/>
        <v>8071</v>
      </c>
      <c r="M45" s="70">
        <f t="shared" si="7"/>
        <v>26948</v>
      </c>
      <c r="N45" s="70">
        <f t="shared" si="7"/>
        <v>35019</v>
      </c>
      <c r="O45" s="70">
        <f t="shared" si="7"/>
        <v>17478</v>
      </c>
      <c r="P45" s="70">
        <f t="shared" si="7"/>
        <v>47494</v>
      </c>
      <c r="Q45" s="70">
        <f t="shared" si="7"/>
        <v>46932</v>
      </c>
      <c r="R45" s="70">
        <f t="shared" si="7"/>
        <v>111904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172511</v>
      </c>
      <c r="X45" s="70">
        <f t="shared" si="7"/>
        <v>580650</v>
      </c>
      <c r="Y45" s="70">
        <f t="shared" si="7"/>
        <v>-408139</v>
      </c>
      <c r="Z45" s="72">
        <f t="shared" si="5"/>
        <v>-70.29001980539051</v>
      </c>
      <c r="AA45" s="71">
        <f t="shared" si="8"/>
        <v>774200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292845</v>
      </c>
      <c r="D49" s="81">
        <f t="shared" si="9"/>
        <v>0</v>
      </c>
      <c r="E49" s="82">
        <f t="shared" si="9"/>
        <v>93000</v>
      </c>
      <c r="F49" s="82">
        <f t="shared" si="9"/>
        <v>774200</v>
      </c>
      <c r="G49" s="82">
        <f t="shared" si="9"/>
        <v>0</v>
      </c>
      <c r="H49" s="82">
        <f t="shared" si="9"/>
        <v>21587</v>
      </c>
      <c r="I49" s="82">
        <f t="shared" si="9"/>
        <v>4001</v>
      </c>
      <c r="J49" s="82">
        <f t="shared" si="9"/>
        <v>25588</v>
      </c>
      <c r="K49" s="82">
        <f t="shared" si="9"/>
        <v>0</v>
      </c>
      <c r="L49" s="82">
        <f t="shared" si="9"/>
        <v>8071</v>
      </c>
      <c r="M49" s="82">
        <f t="shared" si="9"/>
        <v>26948</v>
      </c>
      <c r="N49" s="82">
        <f t="shared" si="9"/>
        <v>35019</v>
      </c>
      <c r="O49" s="82">
        <f t="shared" si="9"/>
        <v>17478</v>
      </c>
      <c r="P49" s="82">
        <f t="shared" si="9"/>
        <v>47494</v>
      </c>
      <c r="Q49" s="82">
        <f t="shared" si="9"/>
        <v>46932</v>
      </c>
      <c r="R49" s="82">
        <f t="shared" si="9"/>
        <v>111904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172511</v>
      </c>
      <c r="X49" s="82">
        <f t="shared" si="9"/>
        <v>580650</v>
      </c>
      <c r="Y49" s="82">
        <f t="shared" si="9"/>
        <v>-408139</v>
      </c>
      <c r="Z49" s="83">
        <f t="shared" si="5"/>
        <v>-70.29001980539051</v>
      </c>
      <c r="AA49" s="84">
        <f>SUM(AA41:AA48)</f>
        <v>774200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561219</v>
      </c>
      <c r="D51" s="69">
        <f t="shared" si="10"/>
        <v>0</v>
      </c>
      <c r="E51" s="70">
        <f t="shared" si="10"/>
        <v>703877</v>
      </c>
      <c r="F51" s="70">
        <f t="shared" si="10"/>
        <v>798939</v>
      </c>
      <c r="G51" s="70">
        <f t="shared" si="10"/>
        <v>31419</v>
      </c>
      <c r="H51" s="70">
        <f t="shared" si="10"/>
        <v>136318</v>
      </c>
      <c r="I51" s="70">
        <f t="shared" si="10"/>
        <v>80353</v>
      </c>
      <c r="J51" s="70">
        <f t="shared" si="10"/>
        <v>248090</v>
      </c>
      <c r="K51" s="70">
        <f t="shared" si="10"/>
        <v>115078</v>
      </c>
      <c r="L51" s="70">
        <f t="shared" si="10"/>
        <v>31258</v>
      </c>
      <c r="M51" s="70">
        <f t="shared" si="10"/>
        <v>37457</v>
      </c>
      <c r="N51" s="70">
        <f t="shared" si="10"/>
        <v>183793</v>
      </c>
      <c r="O51" s="70">
        <f t="shared" si="10"/>
        <v>53149</v>
      </c>
      <c r="P51" s="70">
        <f t="shared" si="10"/>
        <v>36475</v>
      </c>
      <c r="Q51" s="70">
        <f t="shared" si="10"/>
        <v>28331</v>
      </c>
      <c r="R51" s="70">
        <f t="shared" si="10"/>
        <v>117955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549838</v>
      </c>
      <c r="X51" s="70">
        <f t="shared" si="10"/>
        <v>599204</v>
      </c>
      <c r="Y51" s="70">
        <f t="shared" si="10"/>
        <v>-49366</v>
      </c>
      <c r="Z51" s="72">
        <f>+IF(X51&lt;&gt;0,+(Y51/X51)*100,0)</f>
        <v>-8.238596538073844</v>
      </c>
      <c r="AA51" s="71">
        <f>SUM(AA57:AA61)</f>
        <v>798939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561219</v>
      </c>
      <c r="D61" s="10"/>
      <c r="E61" s="11">
        <v>703877</v>
      </c>
      <c r="F61" s="11">
        <v>798939</v>
      </c>
      <c r="G61" s="11">
        <v>31419</v>
      </c>
      <c r="H61" s="11">
        <v>136318</v>
      </c>
      <c r="I61" s="11">
        <v>80353</v>
      </c>
      <c r="J61" s="11">
        <v>248090</v>
      </c>
      <c r="K61" s="11">
        <v>115078</v>
      </c>
      <c r="L61" s="11">
        <v>31258</v>
      </c>
      <c r="M61" s="11">
        <v>37457</v>
      </c>
      <c r="N61" s="11">
        <v>183793</v>
      </c>
      <c r="O61" s="11">
        <v>53149</v>
      </c>
      <c r="P61" s="11">
        <v>36475</v>
      </c>
      <c r="Q61" s="11">
        <v>28331</v>
      </c>
      <c r="R61" s="11">
        <v>117955</v>
      </c>
      <c r="S61" s="11"/>
      <c r="T61" s="11"/>
      <c r="U61" s="11"/>
      <c r="V61" s="11"/>
      <c r="W61" s="11">
        <v>549838</v>
      </c>
      <c r="X61" s="11">
        <v>599204</v>
      </c>
      <c r="Y61" s="11">
        <v>-49366</v>
      </c>
      <c r="Z61" s="2">
        <v>-8.24</v>
      </c>
      <c r="AA61" s="15">
        <v>798939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37752</v>
      </c>
      <c r="H68" s="11">
        <v>136318</v>
      </c>
      <c r="I68" s="11">
        <v>73832</v>
      </c>
      <c r="J68" s="11">
        <v>247902</v>
      </c>
      <c r="K68" s="11">
        <v>115078</v>
      </c>
      <c r="L68" s="11">
        <v>31258</v>
      </c>
      <c r="M68" s="11">
        <v>37457</v>
      </c>
      <c r="N68" s="11">
        <v>183793</v>
      </c>
      <c r="O68" s="11">
        <v>53149</v>
      </c>
      <c r="P68" s="11">
        <v>36473</v>
      </c>
      <c r="Q68" s="11">
        <v>38516</v>
      </c>
      <c r="R68" s="11">
        <v>128138</v>
      </c>
      <c r="S68" s="11"/>
      <c r="T68" s="11"/>
      <c r="U68" s="11"/>
      <c r="V68" s="11"/>
      <c r="W68" s="11">
        <v>559833</v>
      </c>
      <c r="X68" s="11"/>
      <c r="Y68" s="11">
        <v>559833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37752</v>
      </c>
      <c r="H69" s="82">
        <f t="shared" si="12"/>
        <v>136318</v>
      </c>
      <c r="I69" s="82">
        <f t="shared" si="12"/>
        <v>73832</v>
      </c>
      <c r="J69" s="82">
        <f t="shared" si="12"/>
        <v>247902</v>
      </c>
      <c r="K69" s="82">
        <f t="shared" si="12"/>
        <v>115078</v>
      </c>
      <c r="L69" s="82">
        <f t="shared" si="12"/>
        <v>31258</v>
      </c>
      <c r="M69" s="82">
        <f t="shared" si="12"/>
        <v>37457</v>
      </c>
      <c r="N69" s="82">
        <f t="shared" si="12"/>
        <v>183793</v>
      </c>
      <c r="O69" s="82">
        <f t="shared" si="12"/>
        <v>53149</v>
      </c>
      <c r="P69" s="82">
        <f t="shared" si="12"/>
        <v>36473</v>
      </c>
      <c r="Q69" s="82">
        <f t="shared" si="12"/>
        <v>38516</v>
      </c>
      <c r="R69" s="82">
        <f t="shared" si="12"/>
        <v>128138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559833</v>
      </c>
      <c r="X69" s="82">
        <f t="shared" si="12"/>
        <v>0</v>
      </c>
      <c r="Y69" s="82">
        <f t="shared" si="12"/>
        <v>559833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2112513</v>
      </c>
      <c r="D5" s="45">
        <f t="shared" si="0"/>
        <v>0</v>
      </c>
      <c r="E5" s="46">
        <f t="shared" si="0"/>
        <v>9514000</v>
      </c>
      <c r="F5" s="46">
        <f t="shared" si="0"/>
        <v>9514000</v>
      </c>
      <c r="G5" s="46">
        <f t="shared" si="0"/>
        <v>598272</v>
      </c>
      <c r="H5" s="46">
        <f t="shared" si="0"/>
        <v>228451</v>
      </c>
      <c r="I5" s="46">
        <f t="shared" si="0"/>
        <v>264915</v>
      </c>
      <c r="J5" s="46">
        <f t="shared" si="0"/>
        <v>1091638</v>
      </c>
      <c r="K5" s="46">
        <f t="shared" si="0"/>
        <v>1275862</v>
      </c>
      <c r="L5" s="46">
        <f t="shared" si="0"/>
        <v>1275862</v>
      </c>
      <c r="M5" s="46">
        <f t="shared" si="0"/>
        <v>406</v>
      </c>
      <c r="N5" s="46">
        <f t="shared" si="0"/>
        <v>2552130</v>
      </c>
      <c r="O5" s="46">
        <f t="shared" si="0"/>
        <v>0</v>
      </c>
      <c r="P5" s="46">
        <f t="shared" si="0"/>
        <v>0</v>
      </c>
      <c r="Q5" s="46">
        <f t="shared" si="0"/>
        <v>0</v>
      </c>
      <c r="R5" s="46">
        <f t="shared" si="0"/>
        <v>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3643768</v>
      </c>
      <c r="X5" s="46">
        <f t="shared" si="0"/>
        <v>7135500</v>
      </c>
      <c r="Y5" s="46">
        <f t="shared" si="0"/>
        <v>-3491732</v>
      </c>
      <c r="Z5" s="47">
        <f>+IF(X5&lt;&gt;0,+(Y5/X5)*100,0)</f>
        <v>-48.934650690210916</v>
      </c>
      <c r="AA5" s="48">
        <f>SUM(AA11:AA18)</f>
        <v>9514000</v>
      </c>
    </row>
    <row r="6" spans="1:27" ht="12.75">
      <c r="A6" s="49" t="s">
        <v>32</v>
      </c>
      <c r="B6" s="50"/>
      <c r="C6" s="9">
        <v>2112513</v>
      </c>
      <c r="D6" s="10"/>
      <c r="E6" s="11">
        <v>9514000</v>
      </c>
      <c r="F6" s="11">
        <v>9514000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7135500</v>
      </c>
      <c r="Y6" s="11">
        <v>-7135500</v>
      </c>
      <c r="Z6" s="2">
        <v>-100</v>
      </c>
      <c r="AA6" s="15">
        <v>9514000</v>
      </c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>
        <v>1154882</v>
      </c>
      <c r="L8" s="11">
        <v>1154882</v>
      </c>
      <c r="M8" s="11"/>
      <c r="N8" s="11">
        <v>2309764</v>
      </c>
      <c r="O8" s="11"/>
      <c r="P8" s="11"/>
      <c r="Q8" s="11"/>
      <c r="R8" s="11"/>
      <c r="S8" s="11"/>
      <c r="T8" s="11"/>
      <c r="U8" s="11"/>
      <c r="V8" s="11"/>
      <c r="W8" s="11">
        <v>2309764</v>
      </c>
      <c r="X8" s="11"/>
      <c r="Y8" s="11">
        <v>2309764</v>
      </c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2112513</v>
      </c>
      <c r="D11" s="53">
        <f t="shared" si="1"/>
        <v>0</v>
      </c>
      <c r="E11" s="54">
        <f t="shared" si="1"/>
        <v>9514000</v>
      </c>
      <c r="F11" s="54">
        <f t="shared" si="1"/>
        <v>9514000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1154882</v>
      </c>
      <c r="L11" s="54">
        <f t="shared" si="1"/>
        <v>1154882</v>
      </c>
      <c r="M11" s="54">
        <f t="shared" si="1"/>
        <v>0</v>
      </c>
      <c r="N11" s="54">
        <f t="shared" si="1"/>
        <v>2309764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2309764</v>
      </c>
      <c r="X11" s="54">
        <f t="shared" si="1"/>
        <v>7135500</v>
      </c>
      <c r="Y11" s="54">
        <f t="shared" si="1"/>
        <v>-4825736</v>
      </c>
      <c r="Z11" s="55">
        <f>+IF(X11&lt;&gt;0,+(Y11/X11)*100,0)</f>
        <v>-67.6299628617476</v>
      </c>
      <c r="AA11" s="56">
        <f>SUM(AA6:AA10)</f>
        <v>9514000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>
        <v>228293</v>
      </c>
      <c r="I12" s="11">
        <v>264915</v>
      </c>
      <c r="J12" s="11">
        <v>493208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493208</v>
      </c>
      <c r="X12" s="11"/>
      <c r="Y12" s="11">
        <v>493208</v>
      </c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/>
      <c r="F15" s="11"/>
      <c r="G15" s="11">
        <v>598272</v>
      </c>
      <c r="H15" s="11">
        <v>158</v>
      </c>
      <c r="I15" s="11"/>
      <c r="J15" s="11">
        <v>598430</v>
      </c>
      <c r="K15" s="11">
        <v>120980</v>
      </c>
      <c r="L15" s="11">
        <v>120980</v>
      </c>
      <c r="M15" s="11">
        <v>406</v>
      </c>
      <c r="N15" s="11">
        <v>242366</v>
      </c>
      <c r="O15" s="11"/>
      <c r="P15" s="11"/>
      <c r="Q15" s="11"/>
      <c r="R15" s="11"/>
      <c r="S15" s="11"/>
      <c r="T15" s="11"/>
      <c r="U15" s="11"/>
      <c r="V15" s="11"/>
      <c r="W15" s="11">
        <v>840796</v>
      </c>
      <c r="X15" s="11"/>
      <c r="Y15" s="11">
        <v>840796</v>
      </c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139041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139041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2112513</v>
      </c>
      <c r="D36" s="10">
        <f t="shared" si="4"/>
        <v>0</v>
      </c>
      <c r="E36" s="11">
        <f t="shared" si="4"/>
        <v>9514000</v>
      </c>
      <c r="F36" s="11">
        <f t="shared" si="4"/>
        <v>9514000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7135500</v>
      </c>
      <c r="Y36" s="11">
        <f t="shared" si="4"/>
        <v>-7135500</v>
      </c>
      <c r="Z36" s="2">
        <f aca="true" t="shared" si="5" ref="Z36:Z49">+IF(X36&lt;&gt;0,+(Y36/X36)*100,0)</f>
        <v>-100</v>
      </c>
      <c r="AA36" s="15">
        <f>AA6+AA21</f>
        <v>9514000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1154882</v>
      </c>
      <c r="L38" s="11">
        <f t="shared" si="4"/>
        <v>1154882</v>
      </c>
      <c r="M38" s="11">
        <f t="shared" si="4"/>
        <v>0</v>
      </c>
      <c r="N38" s="11">
        <f t="shared" si="4"/>
        <v>2309764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2309764</v>
      </c>
      <c r="X38" s="11">
        <f t="shared" si="4"/>
        <v>0</v>
      </c>
      <c r="Y38" s="11">
        <f t="shared" si="4"/>
        <v>2309764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2112513</v>
      </c>
      <c r="D41" s="53">
        <f t="shared" si="6"/>
        <v>0</v>
      </c>
      <c r="E41" s="54">
        <f t="shared" si="6"/>
        <v>9514000</v>
      </c>
      <c r="F41" s="54">
        <f t="shared" si="6"/>
        <v>9514000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1154882</v>
      </c>
      <c r="L41" s="54">
        <f t="shared" si="6"/>
        <v>1154882</v>
      </c>
      <c r="M41" s="54">
        <f t="shared" si="6"/>
        <v>0</v>
      </c>
      <c r="N41" s="54">
        <f t="shared" si="6"/>
        <v>2309764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2309764</v>
      </c>
      <c r="X41" s="54">
        <f t="shared" si="6"/>
        <v>7135500</v>
      </c>
      <c r="Y41" s="54">
        <f t="shared" si="6"/>
        <v>-4825736</v>
      </c>
      <c r="Z41" s="55">
        <f t="shared" si="5"/>
        <v>-67.6299628617476</v>
      </c>
      <c r="AA41" s="56">
        <f>SUM(AA36:AA40)</f>
        <v>9514000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228293</v>
      </c>
      <c r="I42" s="70">
        <f t="shared" si="7"/>
        <v>264915</v>
      </c>
      <c r="J42" s="70">
        <f t="shared" si="7"/>
        <v>493208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493208</v>
      </c>
      <c r="X42" s="70">
        <f t="shared" si="7"/>
        <v>0</v>
      </c>
      <c r="Y42" s="70">
        <f t="shared" si="7"/>
        <v>493208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139041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598272</v>
      </c>
      <c r="H45" s="70">
        <f t="shared" si="7"/>
        <v>158</v>
      </c>
      <c r="I45" s="70">
        <f t="shared" si="7"/>
        <v>0</v>
      </c>
      <c r="J45" s="70">
        <f t="shared" si="7"/>
        <v>598430</v>
      </c>
      <c r="K45" s="70">
        <f t="shared" si="7"/>
        <v>120980</v>
      </c>
      <c r="L45" s="70">
        <f t="shared" si="7"/>
        <v>120980</v>
      </c>
      <c r="M45" s="70">
        <f t="shared" si="7"/>
        <v>406</v>
      </c>
      <c r="N45" s="70">
        <f t="shared" si="7"/>
        <v>242366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840796</v>
      </c>
      <c r="X45" s="70">
        <f t="shared" si="7"/>
        <v>0</v>
      </c>
      <c r="Y45" s="70">
        <f t="shared" si="7"/>
        <v>840796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2251554</v>
      </c>
      <c r="D49" s="81">
        <f t="shared" si="9"/>
        <v>0</v>
      </c>
      <c r="E49" s="82">
        <f t="shared" si="9"/>
        <v>9514000</v>
      </c>
      <c r="F49" s="82">
        <f t="shared" si="9"/>
        <v>9514000</v>
      </c>
      <c r="G49" s="82">
        <f t="shared" si="9"/>
        <v>598272</v>
      </c>
      <c r="H49" s="82">
        <f t="shared" si="9"/>
        <v>228451</v>
      </c>
      <c r="I49" s="82">
        <f t="shared" si="9"/>
        <v>264915</v>
      </c>
      <c r="J49" s="82">
        <f t="shared" si="9"/>
        <v>1091638</v>
      </c>
      <c r="K49" s="82">
        <f t="shared" si="9"/>
        <v>1275862</v>
      </c>
      <c r="L49" s="82">
        <f t="shared" si="9"/>
        <v>1275862</v>
      </c>
      <c r="M49" s="82">
        <f t="shared" si="9"/>
        <v>406</v>
      </c>
      <c r="N49" s="82">
        <f t="shared" si="9"/>
        <v>2552130</v>
      </c>
      <c r="O49" s="82">
        <f t="shared" si="9"/>
        <v>0</v>
      </c>
      <c r="P49" s="82">
        <f t="shared" si="9"/>
        <v>0</v>
      </c>
      <c r="Q49" s="82">
        <f t="shared" si="9"/>
        <v>0</v>
      </c>
      <c r="R49" s="82">
        <f t="shared" si="9"/>
        <v>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3643768</v>
      </c>
      <c r="X49" s="82">
        <f t="shared" si="9"/>
        <v>7135500</v>
      </c>
      <c r="Y49" s="82">
        <f t="shared" si="9"/>
        <v>-3491732</v>
      </c>
      <c r="Z49" s="83">
        <f t="shared" si="5"/>
        <v>-48.934650690210916</v>
      </c>
      <c r="AA49" s="84">
        <f>SUM(AA41:AA48)</f>
        <v>9514000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1626441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>
        <v>61510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299028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186788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27390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574716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>
        <v>8089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1043636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>
        <v>14030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73109</v>
      </c>
      <c r="F66" s="14"/>
      <c r="G66" s="14"/>
      <c r="H66" s="14"/>
      <c r="I66" s="14"/>
      <c r="J66" s="14"/>
      <c r="K66" s="14"/>
      <c r="L66" s="14"/>
      <c r="M66" s="14"/>
      <c r="N66" s="14"/>
      <c r="O66" s="14">
        <v>394814</v>
      </c>
      <c r="P66" s="14">
        <v>57544</v>
      </c>
      <c r="Q66" s="14">
        <v>10228650</v>
      </c>
      <c r="R66" s="14">
        <v>10681008</v>
      </c>
      <c r="S66" s="14"/>
      <c r="T66" s="14"/>
      <c r="U66" s="14"/>
      <c r="V66" s="14"/>
      <c r="W66" s="14">
        <v>10681008</v>
      </c>
      <c r="X66" s="14"/>
      <c r="Y66" s="14">
        <v>10681008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11976918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12064057</v>
      </c>
      <c r="F69" s="82">
        <f t="shared" si="12"/>
        <v>0</v>
      </c>
      <c r="G69" s="82">
        <f t="shared" si="12"/>
        <v>0</v>
      </c>
      <c r="H69" s="82">
        <f t="shared" si="12"/>
        <v>0</v>
      </c>
      <c r="I69" s="82">
        <f t="shared" si="12"/>
        <v>0</v>
      </c>
      <c r="J69" s="82">
        <f t="shared" si="12"/>
        <v>0</v>
      </c>
      <c r="K69" s="82">
        <f t="shared" si="12"/>
        <v>0</v>
      </c>
      <c r="L69" s="82">
        <f t="shared" si="12"/>
        <v>0</v>
      </c>
      <c r="M69" s="82">
        <f t="shared" si="12"/>
        <v>0</v>
      </c>
      <c r="N69" s="82">
        <f t="shared" si="12"/>
        <v>0</v>
      </c>
      <c r="O69" s="82">
        <f t="shared" si="12"/>
        <v>394814</v>
      </c>
      <c r="P69" s="82">
        <f t="shared" si="12"/>
        <v>57544</v>
      </c>
      <c r="Q69" s="82">
        <f t="shared" si="12"/>
        <v>10228650</v>
      </c>
      <c r="R69" s="82">
        <f t="shared" si="12"/>
        <v>10681008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10681008</v>
      </c>
      <c r="X69" s="82">
        <f t="shared" si="12"/>
        <v>0</v>
      </c>
      <c r="Y69" s="82">
        <f t="shared" si="12"/>
        <v>10681008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214007514</v>
      </c>
      <c r="D5" s="45">
        <f t="shared" si="0"/>
        <v>0</v>
      </c>
      <c r="E5" s="46">
        <f t="shared" si="0"/>
        <v>29640800</v>
      </c>
      <c r="F5" s="46">
        <f t="shared" si="0"/>
        <v>31748010</v>
      </c>
      <c r="G5" s="46">
        <f t="shared" si="0"/>
        <v>0</v>
      </c>
      <c r="H5" s="46">
        <f t="shared" si="0"/>
        <v>3681438</v>
      </c>
      <c r="I5" s="46">
        <f t="shared" si="0"/>
        <v>2025552</v>
      </c>
      <c r="J5" s="46">
        <f t="shared" si="0"/>
        <v>5706990</v>
      </c>
      <c r="K5" s="46">
        <f t="shared" si="0"/>
        <v>4780</v>
      </c>
      <c r="L5" s="46">
        <f t="shared" si="0"/>
        <v>4328966</v>
      </c>
      <c r="M5" s="46">
        <f t="shared" si="0"/>
        <v>2783537</v>
      </c>
      <c r="N5" s="46">
        <f t="shared" si="0"/>
        <v>7117283</v>
      </c>
      <c r="O5" s="46">
        <f t="shared" si="0"/>
        <v>2090143</v>
      </c>
      <c r="P5" s="46">
        <f t="shared" si="0"/>
        <v>2522165</v>
      </c>
      <c r="Q5" s="46">
        <f t="shared" si="0"/>
        <v>0</v>
      </c>
      <c r="R5" s="46">
        <f t="shared" si="0"/>
        <v>4612308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17436581</v>
      </c>
      <c r="X5" s="46">
        <f t="shared" si="0"/>
        <v>23811008</v>
      </c>
      <c r="Y5" s="46">
        <f t="shared" si="0"/>
        <v>-6374427</v>
      </c>
      <c r="Z5" s="47">
        <f>+IF(X5&lt;&gt;0,+(Y5/X5)*100,0)</f>
        <v>-26.77092460764366</v>
      </c>
      <c r="AA5" s="48">
        <f>SUM(AA11:AA18)</f>
        <v>31748010</v>
      </c>
    </row>
    <row r="6" spans="1:27" ht="12.75">
      <c r="A6" s="49" t="s">
        <v>32</v>
      </c>
      <c r="B6" s="50"/>
      <c r="C6" s="9">
        <v>13905499</v>
      </c>
      <c r="D6" s="10"/>
      <c r="E6" s="11">
        <v>17590800</v>
      </c>
      <c r="F6" s="11">
        <v>15890800</v>
      </c>
      <c r="G6" s="11"/>
      <c r="H6" s="11"/>
      <c r="I6" s="11">
        <v>16120</v>
      </c>
      <c r="J6" s="11">
        <v>16120</v>
      </c>
      <c r="K6" s="11"/>
      <c r="L6" s="11">
        <v>153165</v>
      </c>
      <c r="M6" s="11">
        <v>896277</v>
      </c>
      <c r="N6" s="11">
        <v>1049442</v>
      </c>
      <c r="O6" s="11">
        <v>127847</v>
      </c>
      <c r="P6" s="11">
        <v>147645</v>
      </c>
      <c r="Q6" s="11"/>
      <c r="R6" s="11">
        <v>275492</v>
      </c>
      <c r="S6" s="11"/>
      <c r="T6" s="11"/>
      <c r="U6" s="11"/>
      <c r="V6" s="11"/>
      <c r="W6" s="11">
        <v>1341054</v>
      </c>
      <c r="X6" s="11">
        <v>11918100</v>
      </c>
      <c r="Y6" s="11">
        <v>-10577046</v>
      </c>
      <c r="Z6" s="2">
        <v>-88.75</v>
      </c>
      <c r="AA6" s="15">
        <v>15890800</v>
      </c>
    </row>
    <row r="7" spans="1:27" ht="12.75">
      <c r="A7" s="49" t="s">
        <v>33</v>
      </c>
      <c r="B7" s="50"/>
      <c r="C7" s="9">
        <v>7459679</v>
      </c>
      <c r="D7" s="10"/>
      <c r="E7" s="11">
        <v>10500000</v>
      </c>
      <c r="F7" s="11">
        <v>13800000</v>
      </c>
      <c r="G7" s="11"/>
      <c r="H7" s="11">
        <v>2378255</v>
      </c>
      <c r="I7" s="11"/>
      <c r="J7" s="11">
        <v>2378255</v>
      </c>
      <c r="K7" s="11"/>
      <c r="L7" s="11">
        <v>879397</v>
      </c>
      <c r="M7" s="11">
        <v>42180</v>
      </c>
      <c r="N7" s="11">
        <v>921577</v>
      </c>
      <c r="O7" s="11"/>
      <c r="P7" s="11">
        <v>2374520</v>
      </c>
      <c r="Q7" s="11"/>
      <c r="R7" s="11">
        <v>2374520</v>
      </c>
      <c r="S7" s="11"/>
      <c r="T7" s="11"/>
      <c r="U7" s="11"/>
      <c r="V7" s="11"/>
      <c r="W7" s="11">
        <v>5674352</v>
      </c>
      <c r="X7" s="11">
        <v>10350000</v>
      </c>
      <c r="Y7" s="11">
        <v>-4675648</v>
      </c>
      <c r="Z7" s="2">
        <v>-45.18</v>
      </c>
      <c r="AA7" s="15">
        <v>13800000</v>
      </c>
    </row>
    <row r="8" spans="1:27" ht="12.75">
      <c r="A8" s="49" t="s">
        <v>34</v>
      </c>
      <c r="B8" s="50"/>
      <c r="C8" s="9">
        <v>68145797</v>
      </c>
      <c r="D8" s="10"/>
      <c r="E8" s="11"/>
      <c r="F8" s="11"/>
      <c r="G8" s="11"/>
      <c r="H8" s="11">
        <v>1303183</v>
      </c>
      <c r="I8" s="11">
        <v>2009432</v>
      </c>
      <c r="J8" s="11">
        <v>3312615</v>
      </c>
      <c r="K8" s="11">
        <v>4780</v>
      </c>
      <c r="L8" s="11">
        <v>3296404</v>
      </c>
      <c r="M8" s="11">
        <v>1845080</v>
      </c>
      <c r="N8" s="11">
        <v>5146264</v>
      </c>
      <c r="O8" s="11">
        <v>1962296</v>
      </c>
      <c r="P8" s="11"/>
      <c r="Q8" s="11"/>
      <c r="R8" s="11">
        <v>1962296</v>
      </c>
      <c r="S8" s="11"/>
      <c r="T8" s="11"/>
      <c r="U8" s="11"/>
      <c r="V8" s="11"/>
      <c r="W8" s="11">
        <v>10421175</v>
      </c>
      <c r="X8" s="11"/>
      <c r="Y8" s="11">
        <v>10421175</v>
      </c>
      <c r="Z8" s="2"/>
      <c r="AA8" s="15"/>
    </row>
    <row r="9" spans="1:27" ht="12.75">
      <c r="A9" s="49" t="s">
        <v>35</v>
      </c>
      <c r="B9" s="50"/>
      <c r="C9" s="9">
        <v>5052184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94563159</v>
      </c>
      <c r="D11" s="53">
        <f t="shared" si="1"/>
        <v>0</v>
      </c>
      <c r="E11" s="54">
        <f t="shared" si="1"/>
        <v>28090800</v>
      </c>
      <c r="F11" s="54">
        <f t="shared" si="1"/>
        <v>29690800</v>
      </c>
      <c r="G11" s="54">
        <f t="shared" si="1"/>
        <v>0</v>
      </c>
      <c r="H11" s="54">
        <f t="shared" si="1"/>
        <v>3681438</v>
      </c>
      <c r="I11" s="54">
        <f t="shared" si="1"/>
        <v>2025552</v>
      </c>
      <c r="J11" s="54">
        <f t="shared" si="1"/>
        <v>5706990</v>
      </c>
      <c r="K11" s="54">
        <f t="shared" si="1"/>
        <v>4780</v>
      </c>
      <c r="L11" s="54">
        <f t="shared" si="1"/>
        <v>4328966</v>
      </c>
      <c r="M11" s="54">
        <f t="shared" si="1"/>
        <v>2783537</v>
      </c>
      <c r="N11" s="54">
        <f t="shared" si="1"/>
        <v>7117283</v>
      </c>
      <c r="O11" s="54">
        <f t="shared" si="1"/>
        <v>2090143</v>
      </c>
      <c r="P11" s="54">
        <f t="shared" si="1"/>
        <v>2522165</v>
      </c>
      <c r="Q11" s="54">
        <f t="shared" si="1"/>
        <v>0</v>
      </c>
      <c r="R11" s="54">
        <f t="shared" si="1"/>
        <v>4612308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17436581</v>
      </c>
      <c r="X11" s="54">
        <f t="shared" si="1"/>
        <v>22268100</v>
      </c>
      <c r="Y11" s="54">
        <f t="shared" si="1"/>
        <v>-4831519</v>
      </c>
      <c r="Z11" s="55">
        <f>+IF(X11&lt;&gt;0,+(Y11/X11)*100,0)</f>
        <v>-21.69704195688002</v>
      </c>
      <c r="AA11" s="56">
        <f>SUM(AA6:AA10)</f>
        <v>29690800</v>
      </c>
    </row>
    <row r="12" spans="1:27" ht="12.75">
      <c r="A12" s="57" t="s">
        <v>38</v>
      </c>
      <c r="B12" s="38"/>
      <c r="C12" s="9">
        <v>4383140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115036068</v>
      </c>
      <c r="D15" s="10"/>
      <c r="E15" s="11"/>
      <c r="F15" s="11">
        <v>340000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255000</v>
      </c>
      <c r="Y15" s="11">
        <v>-255000</v>
      </c>
      <c r="Z15" s="2">
        <v>-100</v>
      </c>
      <c r="AA15" s="15">
        <v>340000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25147</v>
      </c>
      <c r="D18" s="17"/>
      <c r="E18" s="18">
        <v>1550000</v>
      </c>
      <c r="F18" s="18">
        <v>1717210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1287908</v>
      </c>
      <c r="Y18" s="18">
        <v>-1287908</v>
      </c>
      <c r="Z18" s="3">
        <v>-100</v>
      </c>
      <c r="AA18" s="23">
        <v>1717210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13905499</v>
      </c>
      <c r="D36" s="10">
        <f t="shared" si="4"/>
        <v>0</v>
      </c>
      <c r="E36" s="11">
        <f t="shared" si="4"/>
        <v>17590800</v>
      </c>
      <c r="F36" s="11">
        <f t="shared" si="4"/>
        <v>15890800</v>
      </c>
      <c r="G36" s="11">
        <f t="shared" si="4"/>
        <v>0</v>
      </c>
      <c r="H36" s="11">
        <f t="shared" si="4"/>
        <v>0</v>
      </c>
      <c r="I36" s="11">
        <f t="shared" si="4"/>
        <v>16120</v>
      </c>
      <c r="J36" s="11">
        <f t="shared" si="4"/>
        <v>16120</v>
      </c>
      <c r="K36" s="11">
        <f t="shared" si="4"/>
        <v>0</v>
      </c>
      <c r="L36" s="11">
        <f t="shared" si="4"/>
        <v>153165</v>
      </c>
      <c r="M36" s="11">
        <f t="shared" si="4"/>
        <v>896277</v>
      </c>
      <c r="N36" s="11">
        <f t="shared" si="4"/>
        <v>1049442</v>
      </c>
      <c r="O36" s="11">
        <f t="shared" si="4"/>
        <v>127847</v>
      </c>
      <c r="P36" s="11">
        <f t="shared" si="4"/>
        <v>147645</v>
      </c>
      <c r="Q36" s="11">
        <f t="shared" si="4"/>
        <v>0</v>
      </c>
      <c r="R36" s="11">
        <f t="shared" si="4"/>
        <v>275492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1341054</v>
      </c>
      <c r="X36" s="11">
        <f t="shared" si="4"/>
        <v>11918100</v>
      </c>
      <c r="Y36" s="11">
        <f t="shared" si="4"/>
        <v>-10577046</v>
      </c>
      <c r="Z36" s="2">
        <f aca="true" t="shared" si="5" ref="Z36:Z49">+IF(X36&lt;&gt;0,+(Y36/X36)*100,0)</f>
        <v>-88.74775341707152</v>
      </c>
      <c r="AA36" s="15">
        <f>AA6+AA21</f>
        <v>15890800</v>
      </c>
    </row>
    <row r="37" spans="1:27" ht="12.75">
      <c r="A37" s="49" t="s">
        <v>33</v>
      </c>
      <c r="B37" s="50"/>
      <c r="C37" s="9">
        <f t="shared" si="4"/>
        <v>7459679</v>
      </c>
      <c r="D37" s="10">
        <f t="shared" si="4"/>
        <v>0</v>
      </c>
      <c r="E37" s="11">
        <f t="shared" si="4"/>
        <v>10500000</v>
      </c>
      <c r="F37" s="11">
        <f t="shared" si="4"/>
        <v>13800000</v>
      </c>
      <c r="G37" s="11">
        <f t="shared" si="4"/>
        <v>0</v>
      </c>
      <c r="H37" s="11">
        <f t="shared" si="4"/>
        <v>2378255</v>
      </c>
      <c r="I37" s="11">
        <f t="shared" si="4"/>
        <v>0</v>
      </c>
      <c r="J37" s="11">
        <f t="shared" si="4"/>
        <v>2378255</v>
      </c>
      <c r="K37" s="11">
        <f t="shared" si="4"/>
        <v>0</v>
      </c>
      <c r="L37" s="11">
        <f t="shared" si="4"/>
        <v>879397</v>
      </c>
      <c r="M37" s="11">
        <f t="shared" si="4"/>
        <v>42180</v>
      </c>
      <c r="N37" s="11">
        <f t="shared" si="4"/>
        <v>921577</v>
      </c>
      <c r="O37" s="11">
        <f t="shared" si="4"/>
        <v>0</v>
      </c>
      <c r="P37" s="11">
        <f t="shared" si="4"/>
        <v>2374520</v>
      </c>
      <c r="Q37" s="11">
        <f t="shared" si="4"/>
        <v>0</v>
      </c>
      <c r="R37" s="11">
        <f t="shared" si="4"/>
        <v>2374520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5674352</v>
      </c>
      <c r="X37" s="11">
        <f t="shared" si="4"/>
        <v>10350000</v>
      </c>
      <c r="Y37" s="11">
        <f t="shared" si="4"/>
        <v>-4675648</v>
      </c>
      <c r="Z37" s="2">
        <f t="shared" si="5"/>
        <v>-45.17534299516908</v>
      </c>
      <c r="AA37" s="15">
        <f>AA7+AA22</f>
        <v>13800000</v>
      </c>
    </row>
    <row r="38" spans="1:27" ht="12.75">
      <c r="A38" s="49" t="s">
        <v>34</v>
      </c>
      <c r="B38" s="50"/>
      <c r="C38" s="9">
        <f t="shared" si="4"/>
        <v>68145797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1303183</v>
      </c>
      <c r="I38" s="11">
        <f t="shared" si="4"/>
        <v>2009432</v>
      </c>
      <c r="J38" s="11">
        <f t="shared" si="4"/>
        <v>3312615</v>
      </c>
      <c r="K38" s="11">
        <f t="shared" si="4"/>
        <v>4780</v>
      </c>
      <c r="L38" s="11">
        <f t="shared" si="4"/>
        <v>3296404</v>
      </c>
      <c r="M38" s="11">
        <f t="shared" si="4"/>
        <v>1845080</v>
      </c>
      <c r="N38" s="11">
        <f t="shared" si="4"/>
        <v>5146264</v>
      </c>
      <c r="O38" s="11">
        <f t="shared" si="4"/>
        <v>1962296</v>
      </c>
      <c r="P38" s="11">
        <f t="shared" si="4"/>
        <v>0</v>
      </c>
      <c r="Q38" s="11">
        <f t="shared" si="4"/>
        <v>0</v>
      </c>
      <c r="R38" s="11">
        <f t="shared" si="4"/>
        <v>1962296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10421175</v>
      </c>
      <c r="X38" s="11">
        <f t="shared" si="4"/>
        <v>0</v>
      </c>
      <c r="Y38" s="11">
        <f t="shared" si="4"/>
        <v>10421175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5052184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94563159</v>
      </c>
      <c r="D41" s="53">
        <f t="shared" si="6"/>
        <v>0</v>
      </c>
      <c r="E41" s="54">
        <f t="shared" si="6"/>
        <v>28090800</v>
      </c>
      <c r="F41" s="54">
        <f t="shared" si="6"/>
        <v>29690800</v>
      </c>
      <c r="G41" s="54">
        <f t="shared" si="6"/>
        <v>0</v>
      </c>
      <c r="H41" s="54">
        <f t="shared" si="6"/>
        <v>3681438</v>
      </c>
      <c r="I41" s="54">
        <f t="shared" si="6"/>
        <v>2025552</v>
      </c>
      <c r="J41" s="54">
        <f t="shared" si="6"/>
        <v>5706990</v>
      </c>
      <c r="K41" s="54">
        <f t="shared" si="6"/>
        <v>4780</v>
      </c>
      <c r="L41" s="54">
        <f t="shared" si="6"/>
        <v>4328966</v>
      </c>
      <c r="M41" s="54">
        <f t="shared" si="6"/>
        <v>2783537</v>
      </c>
      <c r="N41" s="54">
        <f t="shared" si="6"/>
        <v>7117283</v>
      </c>
      <c r="O41" s="54">
        <f t="shared" si="6"/>
        <v>2090143</v>
      </c>
      <c r="P41" s="54">
        <f t="shared" si="6"/>
        <v>2522165</v>
      </c>
      <c r="Q41" s="54">
        <f t="shared" si="6"/>
        <v>0</v>
      </c>
      <c r="R41" s="54">
        <f t="shared" si="6"/>
        <v>4612308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17436581</v>
      </c>
      <c r="X41" s="54">
        <f t="shared" si="6"/>
        <v>22268100</v>
      </c>
      <c r="Y41" s="54">
        <f t="shared" si="6"/>
        <v>-4831519</v>
      </c>
      <c r="Z41" s="55">
        <f t="shared" si="5"/>
        <v>-21.69704195688002</v>
      </c>
      <c r="AA41" s="56">
        <f>SUM(AA36:AA40)</f>
        <v>29690800</v>
      </c>
    </row>
    <row r="42" spans="1:27" ht="12.75">
      <c r="A42" s="57" t="s">
        <v>38</v>
      </c>
      <c r="B42" s="38"/>
      <c r="C42" s="68">
        <f aca="true" t="shared" si="7" ref="C42:Y48">C12+C27</f>
        <v>4383140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115036068</v>
      </c>
      <c r="D45" s="69">
        <f t="shared" si="7"/>
        <v>0</v>
      </c>
      <c r="E45" s="70">
        <f t="shared" si="7"/>
        <v>0</v>
      </c>
      <c r="F45" s="70">
        <f t="shared" si="7"/>
        <v>340000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255000</v>
      </c>
      <c r="Y45" s="70">
        <f t="shared" si="7"/>
        <v>-255000</v>
      </c>
      <c r="Z45" s="72">
        <f t="shared" si="5"/>
        <v>-100</v>
      </c>
      <c r="AA45" s="71">
        <f t="shared" si="8"/>
        <v>340000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25147</v>
      </c>
      <c r="D48" s="69">
        <f t="shared" si="7"/>
        <v>0</v>
      </c>
      <c r="E48" s="70">
        <f t="shared" si="7"/>
        <v>1550000</v>
      </c>
      <c r="F48" s="70">
        <f t="shared" si="7"/>
        <v>1717210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1287908</v>
      </c>
      <c r="Y48" s="70">
        <f t="shared" si="7"/>
        <v>-1287908</v>
      </c>
      <c r="Z48" s="72">
        <f t="shared" si="5"/>
        <v>-100</v>
      </c>
      <c r="AA48" s="71">
        <f t="shared" si="8"/>
        <v>1717210</v>
      </c>
    </row>
    <row r="49" spans="1:27" ht="12.75">
      <c r="A49" s="78" t="s">
        <v>49</v>
      </c>
      <c r="B49" s="79"/>
      <c r="C49" s="80">
        <f aca="true" t="shared" si="9" ref="C49:Y49">SUM(C41:C48)</f>
        <v>214007514</v>
      </c>
      <c r="D49" s="81">
        <f t="shared" si="9"/>
        <v>0</v>
      </c>
      <c r="E49" s="82">
        <f t="shared" si="9"/>
        <v>29640800</v>
      </c>
      <c r="F49" s="82">
        <f t="shared" si="9"/>
        <v>31748010</v>
      </c>
      <c r="G49" s="82">
        <f t="shared" si="9"/>
        <v>0</v>
      </c>
      <c r="H49" s="82">
        <f t="shared" si="9"/>
        <v>3681438</v>
      </c>
      <c r="I49" s="82">
        <f t="shared" si="9"/>
        <v>2025552</v>
      </c>
      <c r="J49" s="82">
        <f t="shared" si="9"/>
        <v>5706990</v>
      </c>
      <c r="K49" s="82">
        <f t="shared" si="9"/>
        <v>4780</v>
      </c>
      <c r="L49" s="82">
        <f t="shared" si="9"/>
        <v>4328966</v>
      </c>
      <c r="M49" s="82">
        <f t="shared" si="9"/>
        <v>2783537</v>
      </c>
      <c r="N49" s="82">
        <f t="shared" si="9"/>
        <v>7117283</v>
      </c>
      <c r="O49" s="82">
        <f t="shared" si="9"/>
        <v>2090143</v>
      </c>
      <c r="P49" s="82">
        <f t="shared" si="9"/>
        <v>2522165</v>
      </c>
      <c r="Q49" s="82">
        <f t="shared" si="9"/>
        <v>0</v>
      </c>
      <c r="R49" s="82">
        <f t="shared" si="9"/>
        <v>4612308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17436581</v>
      </c>
      <c r="X49" s="82">
        <f t="shared" si="9"/>
        <v>23811008</v>
      </c>
      <c r="Y49" s="82">
        <f t="shared" si="9"/>
        <v>-6374427</v>
      </c>
      <c r="Z49" s="83">
        <f t="shared" si="5"/>
        <v>-26.77092460764366</v>
      </c>
      <c r="AA49" s="84">
        <f>SUM(AA41:AA48)</f>
        <v>31748010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3721980</v>
      </c>
      <c r="F51" s="70">
        <f t="shared" si="10"/>
        <v>3509525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2632144</v>
      </c>
      <c r="Y51" s="70">
        <f t="shared" si="10"/>
        <v>-2632144</v>
      </c>
      <c r="Z51" s="72">
        <f>+IF(X51&lt;&gt;0,+(Y51/X51)*100,0)</f>
        <v>-100</v>
      </c>
      <c r="AA51" s="71">
        <f>SUM(AA57:AA61)</f>
        <v>3509525</v>
      </c>
    </row>
    <row r="52" spans="1:27" ht="12.75">
      <c r="A52" s="87" t="s">
        <v>32</v>
      </c>
      <c r="B52" s="50"/>
      <c r="C52" s="9"/>
      <c r="D52" s="10"/>
      <c r="E52" s="11">
        <v>370000</v>
      </c>
      <c r="F52" s="11">
        <v>270000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202500</v>
      </c>
      <c r="Y52" s="11">
        <v>-202500</v>
      </c>
      <c r="Z52" s="2">
        <v>-100</v>
      </c>
      <c r="AA52" s="15">
        <v>270000</v>
      </c>
    </row>
    <row r="53" spans="1:27" ht="12.75">
      <c r="A53" s="87" t="s">
        <v>33</v>
      </c>
      <c r="B53" s="50"/>
      <c r="C53" s="9"/>
      <c r="D53" s="10"/>
      <c r="E53" s="11">
        <v>911000</v>
      </c>
      <c r="F53" s="11">
        <v>1031000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773250</v>
      </c>
      <c r="Y53" s="11">
        <v>-773250</v>
      </c>
      <c r="Z53" s="2">
        <v>-100</v>
      </c>
      <c r="AA53" s="15">
        <v>1031000</v>
      </c>
    </row>
    <row r="54" spans="1:27" ht="12.75">
      <c r="A54" s="87" t="s">
        <v>34</v>
      </c>
      <c r="B54" s="50"/>
      <c r="C54" s="9"/>
      <c r="D54" s="10"/>
      <c r="E54" s="11">
        <v>500000</v>
      </c>
      <c r="F54" s="11">
        <v>600000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450000</v>
      </c>
      <c r="Y54" s="11">
        <v>-450000</v>
      </c>
      <c r="Z54" s="2">
        <v>-100</v>
      </c>
      <c r="AA54" s="15">
        <v>600000</v>
      </c>
    </row>
    <row r="55" spans="1:27" ht="12.75">
      <c r="A55" s="87" t="s">
        <v>35</v>
      </c>
      <c r="B55" s="50"/>
      <c r="C55" s="9"/>
      <c r="D55" s="10"/>
      <c r="E55" s="11">
        <v>250000</v>
      </c>
      <c r="F55" s="11">
        <v>25000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18750</v>
      </c>
      <c r="Y55" s="11">
        <v>-18750</v>
      </c>
      <c r="Z55" s="2">
        <v>-100</v>
      </c>
      <c r="AA55" s="15">
        <v>25000</v>
      </c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2031000</v>
      </c>
      <c r="F57" s="54">
        <f t="shared" si="11"/>
        <v>1926000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1444500</v>
      </c>
      <c r="Y57" s="54">
        <f t="shared" si="11"/>
        <v>-1444500</v>
      </c>
      <c r="Z57" s="55">
        <f>+IF(X57&lt;&gt;0,+(Y57/X57)*100,0)</f>
        <v>-100</v>
      </c>
      <c r="AA57" s="56">
        <f>SUM(AA52:AA56)</f>
        <v>1926000</v>
      </c>
    </row>
    <row r="58" spans="1:27" ht="12.75">
      <c r="A58" s="89" t="s">
        <v>38</v>
      </c>
      <c r="B58" s="38"/>
      <c r="C58" s="9"/>
      <c r="D58" s="10"/>
      <c r="E58" s="11">
        <v>5000</v>
      </c>
      <c r="F58" s="11">
        <v>2500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1875</v>
      </c>
      <c r="Y58" s="11">
        <v>-1875</v>
      </c>
      <c r="Z58" s="2">
        <v>-100</v>
      </c>
      <c r="AA58" s="15">
        <v>2500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1685980</v>
      </c>
      <c r="F61" s="11">
        <v>1581025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1185769</v>
      </c>
      <c r="Y61" s="11">
        <v>-1185769</v>
      </c>
      <c r="Z61" s="2">
        <v>-100</v>
      </c>
      <c r="AA61" s="15">
        <v>1581025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3721980</v>
      </c>
      <c r="F68" s="11"/>
      <c r="G68" s="11">
        <v>133347</v>
      </c>
      <c r="H68" s="11">
        <v>204742</v>
      </c>
      <c r="I68" s="11">
        <v>660998</v>
      </c>
      <c r="J68" s="11">
        <v>999087</v>
      </c>
      <c r="K68" s="11">
        <v>269147</v>
      </c>
      <c r="L68" s="11">
        <v>208506</v>
      </c>
      <c r="M68" s="11">
        <v>202064</v>
      </c>
      <c r="N68" s="11">
        <v>679717</v>
      </c>
      <c r="O68" s="11">
        <v>203585</v>
      </c>
      <c r="P68" s="11">
        <v>338143</v>
      </c>
      <c r="Q68" s="11">
        <v>367714</v>
      </c>
      <c r="R68" s="11">
        <v>909442</v>
      </c>
      <c r="S68" s="11"/>
      <c r="T68" s="11"/>
      <c r="U68" s="11"/>
      <c r="V68" s="11"/>
      <c r="W68" s="11">
        <v>2588246</v>
      </c>
      <c r="X68" s="11"/>
      <c r="Y68" s="11">
        <v>2588246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3721980</v>
      </c>
      <c r="F69" s="82">
        <f t="shared" si="12"/>
        <v>0</v>
      </c>
      <c r="G69" s="82">
        <f t="shared" si="12"/>
        <v>133347</v>
      </c>
      <c r="H69" s="82">
        <f t="shared" si="12"/>
        <v>204742</v>
      </c>
      <c r="I69" s="82">
        <f t="shared" si="12"/>
        <v>660998</v>
      </c>
      <c r="J69" s="82">
        <f t="shared" si="12"/>
        <v>999087</v>
      </c>
      <c r="K69" s="82">
        <f t="shared" si="12"/>
        <v>269147</v>
      </c>
      <c r="L69" s="82">
        <f t="shared" si="12"/>
        <v>208506</v>
      </c>
      <c r="M69" s="82">
        <f t="shared" si="12"/>
        <v>202064</v>
      </c>
      <c r="N69" s="82">
        <f t="shared" si="12"/>
        <v>679717</v>
      </c>
      <c r="O69" s="82">
        <f t="shared" si="12"/>
        <v>203585</v>
      </c>
      <c r="P69" s="82">
        <f t="shared" si="12"/>
        <v>338143</v>
      </c>
      <c r="Q69" s="82">
        <f t="shared" si="12"/>
        <v>367714</v>
      </c>
      <c r="R69" s="82">
        <f t="shared" si="12"/>
        <v>909442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2588246</v>
      </c>
      <c r="X69" s="82">
        <f t="shared" si="12"/>
        <v>0</v>
      </c>
      <c r="Y69" s="82">
        <f t="shared" si="12"/>
        <v>2588246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10436007</v>
      </c>
      <c r="D5" s="45">
        <f t="shared" si="0"/>
        <v>0</v>
      </c>
      <c r="E5" s="46">
        <f t="shared" si="0"/>
        <v>13992250</v>
      </c>
      <c r="F5" s="46">
        <f t="shared" si="0"/>
        <v>11592250</v>
      </c>
      <c r="G5" s="46">
        <f t="shared" si="0"/>
        <v>400000</v>
      </c>
      <c r="H5" s="46">
        <f t="shared" si="0"/>
        <v>1544580</v>
      </c>
      <c r="I5" s="46">
        <f t="shared" si="0"/>
        <v>714131</v>
      </c>
      <c r="J5" s="46">
        <f t="shared" si="0"/>
        <v>2658711</v>
      </c>
      <c r="K5" s="46">
        <f t="shared" si="0"/>
        <v>1104207</v>
      </c>
      <c r="L5" s="46">
        <f t="shared" si="0"/>
        <v>719852</v>
      </c>
      <c r="M5" s="46">
        <f t="shared" si="0"/>
        <v>53000</v>
      </c>
      <c r="N5" s="46">
        <f t="shared" si="0"/>
        <v>1877059</v>
      </c>
      <c r="O5" s="46">
        <f t="shared" si="0"/>
        <v>795018</v>
      </c>
      <c r="P5" s="46">
        <f t="shared" si="0"/>
        <v>0</v>
      </c>
      <c r="Q5" s="46">
        <f t="shared" si="0"/>
        <v>446874</v>
      </c>
      <c r="R5" s="46">
        <f t="shared" si="0"/>
        <v>1241892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5777662</v>
      </c>
      <c r="X5" s="46">
        <f t="shared" si="0"/>
        <v>8694188</v>
      </c>
      <c r="Y5" s="46">
        <f t="shared" si="0"/>
        <v>-2916526</v>
      </c>
      <c r="Z5" s="47">
        <f>+IF(X5&lt;&gt;0,+(Y5/X5)*100,0)</f>
        <v>-33.54569742453234</v>
      </c>
      <c r="AA5" s="48">
        <f>SUM(AA11:AA18)</f>
        <v>11592250</v>
      </c>
    </row>
    <row r="6" spans="1:27" ht="12.75">
      <c r="A6" s="49" t="s">
        <v>32</v>
      </c>
      <c r="B6" s="50"/>
      <c r="C6" s="9">
        <v>6673205</v>
      </c>
      <c r="D6" s="10"/>
      <c r="E6" s="11">
        <v>1000000</v>
      </c>
      <c r="F6" s="11">
        <v>1000000</v>
      </c>
      <c r="G6" s="11"/>
      <c r="H6" s="11">
        <v>1544580</v>
      </c>
      <c r="I6" s="11"/>
      <c r="J6" s="11">
        <v>1544580</v>
      </c>
      <c r="K6" s="11"/>
      <c r="L6" s="11">
        <v>194695</v>
      </c>
      <c r="M6" s="11">
        <v>53000</v>
      </c>
      <c r="N6" s="11">
        <v>247695</v>
      </c>
      <c r="O6" s="11">
        <v>795018</v>
      </c>
      <c r="P6" s="11"/>
      <c r="Q6" s="11">
        <v>446874</v>
      </c>
      <c r="R6" s="11">
        <v>1241892</v>
      </c>
      <c r="S6" s="11"/>
      <c r="T6" s="11"/>
      <c r="U6" s="11"/>
      <c r="V6" s="11"/>
      <c r="W6" s="11">
        <v>3034167</v>
      </c>
      <c r="X6" s="11">
        <v>750000</v>
      </c>
      <c r="Y6" s="11">
        <v>2284167</v>
      </c>
      <c r="Z6" s="2">
        <v>304.56</v>
      </c>
      <c r="AA6" s="15">
        <v>1000000</v>
      </c>
    </row>
    <row r="7" spans="1:27" ht="12.75">
      <c r="A7" s="49" t="s">
        <v>33</v>
      </c>
      <c r="B7" s="50"/>
      <c r="C7" s="9">
        <v>2589439</v>
      </c>
      <c r="D7" s="10"/>
      <c r="E7" s="11">
        <v>4800000</v>
      </c>
      <c r="F7" s="11">
        <v>4800000</v>
      </c>
      <c r="G7" s="11">
        <v>400000</v>
      </c>
      <c r="H7" s="11"/>
      <c r="I7" s="11">
        <v>714131</v>
      </c>
      <c r="J7" s="11">
        <v>1114131</v>
      </c>
      <c r="K7" s="11"/>
      <c r="L7" s="11">
        <v>525157</v>
      </c>
      <c r="M7" s="11"/>
      <c r="N7" s="11">
        <v>525157</v>
      </c>
      <c r="O7" s="11"/>
      <c r="P7" s="11"/>
      <c r="Q7" s="11"/>
      <c r="R7" s="11"/>
      <c r="S7" s="11"/>
      <c r="T7" s="11"/>
      <c r="U7" s="11"/>
      <c r="V7" s="11"/>
      <c r="W7" s="11">
        <v>1639288</v>
      </c>
      <c r="X7" s="11">
        <v>3600000</v>
      </c>
      <c r="Y7" s="11">
        <v>-1960712</v>
      </c>
      <c r="Z7" s="2">
        <v>-54.46</v>
      </c>
      <c r="AA7" s="15">
        <v>4800000</v>
      </c>
    </row>
    <row r="8" spans="1:27" ht="12.75">
      <c r="A8" s="49" t="s">
        <v>34</v>
      </c>
      <c r="B8" s="50"/>
      <c r="C8" s="9"/>
      <c r="D8" s="10"/>
      <c r="E8" s="11">
        <v>7322250</v>
      </c>
      <c r="F8" s="11">
        <v>4922250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3691688</v>
      </c>
      <c r="Y8" s="11">
        <v>-3691688</v>
      </c>
      <c r="Z8" s="2">
        <v>-100</v>
      </c>
      <c r="AA8" s="15">
        <v>4922250</v>
      </c>
    </row>
    <row r="9" spans="1:27" ht="12.75">
      <c r="A9" s="49" t="s">
        <v>35</v>
      </c>
      <c r="B9" s="50"/>
      <c r="C9" s="9">
        <v>1173363</v>
      </c>
      <c r="D9" s="10"/>
      <c r="E9" s="11">
        <v>870000</v>
      </c>
      <c r="F9" s="11">
        <v>870000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652500</v>
      </c>
      <c r="Y9" s="11">
        <v>-652500</v>
      </c>
      <c r="Z9" s="2">
        <v>-100</v>
      </c>
      <c r="AA9" s="15">
        <v>870000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>
        <v>1104207</v>
      </c>
      <c r="L10" s="11"/>
      <c r="M10" s="11"/>
      <c r="N10" s="11">
        <v>1104207</v>
      </c>
      <c r="O10" s="11"/>
      <c r="P10" s="11"/>
      <c r="Q10" s="11"/>
      <c r="R10" s="11"/>
      <c r="S10" s="11"/>
      <c r="T10" s="11"/>
      <c r="U10" s="11"/>
      <c r="V10" s="11"/>
      <c r="W10" s="11">
        <v>1104207</v>
      </c>
      <c r="X10" s="11"/>
      <c r="Y10" s="11">
        <v>1104207</v>
      </c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10436007</v>
      </c>
      <c r="D11" s="53">
        <f t="shared" si="1"/>
        <v>0</v>
      </c>
      <c r="E11" s="54">
        <f t="shared" si="1"/>
        <v>13992250</v>
      </c>
      <c r="F11" s="54">
        <f t="shared" si="1"/>
        <v>11592250</v>
      </c>
      <c r="G11" s="54">
        <f t="shared" si="1"/>
        <v>400000</v>
      </c>
      <c r="H11" s="54">
        <f t="shared" si="1"/>
        <v>1544580</v>
      </c>
      <c r="I11" s="54">
        <f t="shared" si="1"/>
        <v>714131</v>
      </c>
      <c r="J11" s="54">
        <f t="shared" si="1"/>
        <v>2658711</v>
      </c>
      <c r="K11" s="54">
        <f t="shared" si="1"/>
        <v>1104207</v>
      </c>
      <c r="L11" s="54">
        <f t="shared" si="1"/>
        <v>719852</v>
      </c>
      <c r="M11" s="54">
        <f t="shared" si="1"/>
        <v>53000</v>
      </c>
      <c r="N11" s="54">
        <f t="shared" si="1"/>
        <v>1877059</v>
      </c>
      <c r="O11" s="54">
        <f t="shared" si="1"/>
        <v>795018</v>
      </c>
      <c r="P11" s="54">
        <f t="shared" si="1"/>
        <v>0</v>
      </c>
      <c r="Q11" s="54">
        <f t="shared" si="1"/>
        <v>446874</v>
      </c>
      <c r="R11" s="54">
        <f t="shared" si="1"/>
        <v>1241892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5777662</v>
      </c>
      <c r="X11" s="54">
        <f t="shared" si="1"/>
        <v>8694188</v>
      </c>
      <c r="Y11" s="54">
        <f t="shared" si="1"/>
        <v>-2916526</v>
      </c>
      <c r="Z11" s="55">
        <f>+IF(X11&lt;&gt;0,+(Y11/X11)*100,0)</f>
        <v>-33.54569742453234</v>
      </c>
      <c r="AA11" s="56">
        <f>SUM(AA6:AA10)</f>
        <v>11592250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1210402</v>
      </c>
      <c r="D20" s="62">
        <f t="shared" si="2"/>
        <v>0</v>
      </c>
      <c r="E20" s="63">
        <f t="shared" si="2"/>
        <v>6746997</v>
      </c>
      <c r="F20" s="63">
        <f t="shared" si="2"/>
        <v>6746997</v>
      </c>
      <c r="G20" s="63">
        <f t="shared" si="2"/>
        <v>41805</v>
      </c>
      <c r="H20" s="63">
        <f t="shared" si="2"/>
        <v>568814</v>
      </c>
      <c r="I20" s="63">
        <f t="shared" si="2"/>
        <v>177274</v>
      </c>
      <c r="J20" s="63">
        <f t="shared" si="2"/>
        <v>787893</v>
      </c>
      <c r="K20" s="63">
        <f t="shared" si="2"/>
        <v>344490</v>
      </c>
      <c r="L20" s="63">
        <f t="shared" si="2"/>
        <v>627393</v>
      </c>
      <c r="M20" s="63">
        <f t="shared" si="2"/>
        <v>-216347</v>
      </c>
      <c r="N20" s="63">
        <f t="shared" si="2"/>
        <v>755536</v>
      </c>
      <c r="O20" s="63">
        <f t="shared" si="2"/>
        <v>4335</v>
      </c>
      <c r="P20" s="63">
        <f t="shared" si="2"/>
        <v>1266292</v>
      </c>
      <c r="Q20" s="63">
        <f t="shared" si="2"/>
        <v>0</v>
      </c>
      <c r="R20" s="63">
        <f t="shared" si="2"/>
        <v>1270627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2814056</v>
      </c>
      <c r="X20" s="63">
        <f t="shared" si="2"/>
        <v>5060248</v>
      </c>
      <c r="Y20" s="63">
        <f t="shared" si="2"/>
        <v>-2246192</v>
      </c>
      <c r="Z20" s="64">
        <f>+IF(X20&lt;&gt;0,+(Y20/X20)*100,0)</f>
        <v>-44.38897065914556</v>
      </c>
      <c r="AA20" s="65">
        <f>SUM(AA26:AA33)</f>
        <v>6746997</v>
      </c>
    </row>
    <row r="21" spans="1:27" ht="12.75">
      <c r="A21" s="49" t="s">
        <v>32</v>
      </c>
      <c r="B21" s="50"/>
      <c r="C21" s="9"/>
      <c r="D21" s="10"/>
      <c r="E21" s="11">
        <v>3105000</v>
      </c>
      <c r="F21" s="11">
        <v>3105000</v>
      </c>
      <c r="G21" s="11">
        <v>41805</v>
      </c>
      <c r="H21" s="11">
        <v>568814</v>
      </c>
      <c r="I21" s="11">
        <v>13600</v>
      </c>
      <c r="J21" s="11">
        <v>624219</v>
      </c>
      <c r="K21" s="11">
        <v>312600</v>
      </c>
      <c r="L21" s="11">
        <v>627393</v>
      </c>
      <c r="M21" s="11">
        <v>-232097</v>
      </c>
      <c r="N21" s="11">
        <v>707896</v>
      </c>
      <c r="O21" s="11">
        <v>4335</v>
      </c>
      <c r="P21" s="11"/>
      <c r="Q21" s="11"/>
      <c r="R21" s="11">
        <v>4335</v>
      </c>
      <c r="S21" s="11"/>
      <c r="T21" s="11"/>
      <c r="U21" s="11"/>
      <c r="V21" s="11"/>
      <c r="W21" s="11">
        <v>1336450</v>
      </c>
      <c r="X21" s="11">
        <v>2328750</v>
      </c>
      <c r="Y21" s="11">
        <v>-992300</v>
      </c>
      <c r="Z21" s="2">
        <v>-42.61</v>
      </c>
      <c r="AA21" s="15">
        <v>3105000</v>
      </c>
    </row>
    <row r="22" spans="1:27" ht="12.75">
      <c r="A22" s="49" t="s">
        <v>33</v>
      </c>
      <c r="B22" s="50"/>
      <c r="C22" s="9"/>
      <c r="D22" s="10"/>
      <c r="E22" s="11">
        <v>600000</v>
      </c>
      <c r="F22" s="11">
        <v>600000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450000</v>
      </c>
      <c r="Y22" s="11">
        <v>-450000</v>
      </c>
      <c r="Z22" s="2">
        <v>-100</v>
      </c>
      <c r="AA22" s="15">
        <v>600000</v>
      </c>
    </row>
    <row r="23" spans="1:27" ht="12.75">
      <c r="A23" s="49" t="s">
        <v>34</v>
      </c>
      <c r="B23" s="50"/>
      <c r="C23" s="9"/>
      <c r="D23" s="10"/>
      <c r="E23" s="11">
        <v>500000</v>
      </c>
      <c r="F23" s="11">
        <v>500000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375000</v>
      </c>
      <c r="Y23" s="11">
        <v>-375000</v>
      </c>
      <c r="Z23" s="2">
        <v>-100</v>
      </c>
      <c r="AA23" s="15">
        <v>500000</v>
      </c>
    </row>
    <row r="24" spans="1:27" ht="12.75">
      <c r="A24" s="49" t="s">
        <v>35</v>
      </c>
      <c r="B24" s="50"/>
      <c r="C24" s="9"/>
      <c r="D24" s="10"/>
      <c r="E24" s="11">
        <v>220000</v>
      </c>
      <c r="F24" s="11">
        <v>220000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165000</v>
      </c>
      <c r="Y24" s="11">
        <v>-165000</v>
      </c>
      <c r="Z24" s="2">
        <v>-100</v>
      </c>
      <c r="AA24" s="15">
        <v>220000</v>
      </c>
    </row>
    <row r="25" spans="1:27" ht="12.75">
      <c r="A25" s="49" t="s">
        <v>36</v>
      </c>
      <c r="B25" s="50"/>
      <c r="C25" s="9"/>
      <c r="D25" s="10"/>
      <c r="E25" s="11">
        <v>32136</v>
      </c>
      <c r="F25" s="11">
        <v>32136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24102</v>
      </c>
      <c r="Y25" s="11">
        <v>-24102</v>
      </c>
      <c r="Z25" s="2">
        <v>-100</v>
      </c>
      <c r="AA25" s="15">
        <v>32136</v>
      </c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4457136</v>
      </c>
      <c r="F26" s="54">
        <f t="shared" si="3"/>
        <v>4457136</v>
      </c>
      <c r="G26" s="54">
        <f t="shared" si="3"/>
        <v>41805</v>
      </c>
      <c r="H26" s="54">
        <f t="shared" si="3"/>
        <v>568814</v>
      </c>
      <c r="I26" s="54">
        <f t="shared" si="3"/>
        <v>13600</v>
      </c>
      <c r="J26" s="54">
        <f t="shared" si="3"/>
        <v>624219</v>
      </c>
      <c r="K26" s="54">
        <f t="shared" si="3"/>
        <v>312600</v>
      </c>
      <c r="L26" s="54">
        <f t="shared" si="3"/>
        <v>627393</v>
      </c>
      <c r="M26" s="54">
        <f t="shared" si="3"/>
        <v>-232097</v>
      </c>
      <c r="N26" s="54">
        <f t="shared" si="3"/>
        <v>707896</v>
      </c>
      <c r="O26" s="54">
        <f t="shared" si="3"/>
        <v>4335</v>
      </c>
      <c r="P26" s="54">
        <f t="shared" si="3"/>
        <v>0</v>
      </c>
      <c r="Q26" s="54">
        <f t="shared" si="3"/>
        <v>0</v>
      </c>
      <c r="R26" s="54">
        <f t="shared" si="3"/>
        <v>4335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1336450</v>
      </c>
      <c r="X26" s="54">
        <f t="shared" si="3"/>
        <v>3342852</v>
      </c>
      <c r="Y26" s="54">
        <f t="shared" si="3"/>
        <v>-2006402</v>
      </c>
      <c r="Z26" s="55">
        <f>+IF(X26&lt;&gt;0,+(Y26/X26)*100,0)</f>
        <v>-60.02066498905725</v>
      </c>
      <c r="AA26" s="56">
        <f>SUM(AA21:AA25)</f>
        <v>4457136</v>
      </c>
    </row>
    <row r="27" spans="1:27" ht="12.75">
      <c r="A27" s="57" t="s">
        <v>38</v>
      </c>
      <c r="B27" s="67"/>
      <c r="C27" s="9"/>
      <c r="D27" s="10"/>
      <c r="E27" s="11">
        <v>321980</v>
      </c>
      <c r="F27" s="11">
        <v>321980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241485</v>
      </c>
      <c r="Y27" s="11">
        <v>-241485</v>
      </c>
      <c r="Z27" s="2">
        <v>-100</v>
      </c>
      <c r="AA27" s="15">
        <v>321980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1201902</v>
      </c>
      <c r="D30" s="10"/>
      <c r="E30" s="11">
        <v>1967881</v>
      </c>
      <c r="F30" s="11">
        <v>1967881</v>
      </c>
      <c r="G30" s="11"/>
      <c r="H30" s="11"/>
      <c r="I30" s="11">
        <v>163674</v>
      </c>
      <c r="J30" s="11">
        <v>163674</v>
      </c>
      <c r="K30" s="11">
        <v>31890</v>
      </c>
      <c r="L30" s="11"/>
      <c r="M30" s="11">
        <v>15750</v>
      </c>
      <c r="N30" s="11">
        <v>47640</v>
      </c>
      <c r="O30" s="11"/>
      <c r="P30" s="11">
        <v>1266292</v>
      </c>
      <c r="Q30" s="11"/>
      <c r="R30" s="11">
        <v>1266292</v>
      </c>
      <c r="S30" s="11"/>
      <c r="T30" s="11"/>
      <c r="U30" s="11"/>
      <c r="V30" s="11"/>
      <c r="W30" s="11">
        <v>1477606</v>
      </c>
      <c r="X30" s="11">
        <v>1475911</v>
      </c>
      <c r="Y30" s="11">
        <v>1695</v>
      </c>
      <c r="Z30" s="2">
        <v>0.11</v>
      </c>
      <c r="AA30" s="15">
        <v>1967881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>
        <v>8500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6673205</v>
      </c>
      <c r="D36" s="10">
        <f t="shared" si="4"/>
        <v>0</v>
      </c>
      <c r="E36" s="11">
        <f t="shared" si="4"/>
        <v>4105000</v>
      </c>
      <c r="F36" s="11">
        <f t="shared" si="4"/>
        <v>4105000</v>
      </c>
      <c r="G36" s="11">
        <f t="shared" si="4"/>
        <v>41805</v>
      </c>
      <c r="H36" s="11">
        <f t="shared" si="4"/>
        <v>2113394</v>
      </c>
      <c r="I36" s="11">
        <f t="shared" si="4"/>
        <v>13600</v>
      </c>
      <c r="J36" s="11">
        <f t="shared" si="4"/>
        <v>2168799</v>
      </c>
      <c r="K36" s="11">
        <f t="shared" si="4"/>
        <v>312600</v>
      </c>
      <c r="L36" s="11">
        <f t="shared" si="4"/>
        <v>822088</v>
      </c>
      <c r="M36" s="11">
        <f t="shared" si="4"/>
        <v>-179097</v>
      </c>
      <c r="N36" s="11">
        <f t="shared" si="4"/>
        <v>955591</v>
      </c>
      <c r="O36" s="11">
        <f t="shared" si="4"/>
        <v>799353</v>
      </c>
      <c r="P36" s="11">
        <f t="shared" si="4"/>
        <v>0</v>
      </c>
      <c r="Q36" s="11">
        <f t="shared" si="4"/>
        <v>446874</v>
      </c>
      <c r="R36" s="11">
        <f t="shared" si="4"/>
        <v>1246227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4370617</v>
      </c>
      <c r="X36" s="11">
        <f t="shared" si="4"/>
        <v>3078750</v>
      </c>
      <c r="Y36" s="11">
        <f t="shared" si="4"/>
        <v>1291867</v>
      </c>
      <c r="Z36" s="2">
        <f aca="true" t="shared" si="5" ref="Z36:Z49">+IF(X36&lt;&gt;0,+(Y36/X36)*100,0)</f>
        <v>41.96076329679253</v>
      </c>
      <c r="AA36" s="15">
        <f>AA6+AA21</f>
        <v>4105000</v>
      </c>
    </row>
    <row r="37" spans="1:27" ht="12.75">
      <c r="A37" s="49" t="s">
        <v>33</v>
      </c>
      <c r="B37" s="50"/>
      <c r="C37" s="9">
        <f t="shared" si="4"/>
        <v>2589439</v>
      </c>
      <c r="D37" s="10">
        <f t="shared" si="4"/>
        <v>0</v>
      </c>
      <c r="E37" s="11">
        <f t="shared" si="4"/>
        <v>5400000</v>
      </c>
      <c r="F37" s="11">
        <f t="shared" si="4"/>
        <v>5400000</v>
      </c>
      <c r="G37" s="11">
        <f t="shared" si="4"/>
        <v>400000</v>
      </c>
      <c r="H37" s="11">
        <f t="shared" si="4"/>
        <v>0</v>
      </c>
      <c r="I37" s="11">
        <f t="shared" si="4"/>
        <v>714131</v>
      </c>
      <c r="J37" s="11">
        <f t="shared" si="4"/>
        <v>1114131</v>
      </c>
      <c r="K37" s="11">
        <f t="shared" si="4"/>
        <v>0</v>
      </c>
      <c r="L37" s="11">
        <f t="shared" si="4"/>
        <v>525157</v>
      </c>
      <c r="M37" s="11">
        <f t="shared" si="4"/>
        <v>0</v>
      </c>
      <c r="N37" s="11">
        <f t="shared" si="4"/>
        <v>525157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1639288</v>
      </c>
      <c r="X37" s="11">
        <f t="shared" si="4"/>
        <v>4050000</v>
      </c>
      <c r="Y37" s="11">
        <f t="shared" si="4"/>
        <v>-2410712</v>
      </c>
      <c r="Z37" s="2">
        <f t="shared" si="5"/>
        <v>-59.52375308641975</v>
      </c>
      <c r="AA37" s="15">
        <f>AA7+AA22</f>
        <v>5400000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7822250</v>
      </c>
      <c r="F38" s="11">
        <f t="shared" si="4"/>
        <v>5422250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4066688</v>
      </c>
      <c r="Y38" s="11">
        <f t="shared" si="4"/>
        <v>-4066688</v>
      </c>
      <c r="Z38" s="2">
        <f t="shared" si="5"/>
        <v>-100</v>
      </c>
      <c r="AA38" s="15">
        <f>AA8+AA23</f>
        <v>5422250</v>
      </c>
    </row>
    <row r="39" spans="1:27" ht="12.75">
      <c r="A39" s="49" t="s">
        <v>35</v>
      </c>
      <c r="B39" s="50"/>
      <c r="C39" s="9">
        <f t="shared" si="4"/>
        <v>1173363</v>
      </c>
      <c r="D39" s="10">
        <f t="shared" si="4"/>
        <v>0</v>
      </c>
      <c r="E39" s="11">
        <f t="shared" si="4"/>
        <v>1090000</v>
      </c>
      <c r="F39" s="11">
        <f t="shared" si="4"/>
        <v>1090000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817500</v>
      </c>
      <c r="Y39" s="11">
        <f t="shared" si="4"/>
        <v>-817500</v>
      </c>
      <c r="Z39" s="2">
        <f t="shared" si="5"/>
        <v>-100</v>
      </c>
      <c r="AA39" s="15">
        <f>AA9+AA24</f>
        <v>1090000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32136</v>
      </c>
      <c r="F40" s="11">
        <f t="shared" si="4"/>
        <v>32136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1104207</v>
      </c>
      <c r="L40" s="11">
        <f t="shared" si="4"/>
        <v>0</v>
      </c>
      <c r="M40" s="11">
        <f t="shared" si="4"/>
        <v>0</v>
      </c>
      <c r="N40" s="11">
        <f t="shared" si="4"/>
        <v>1104207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1104207</v>
      </c>
      <c r="X40" s="11">
        <f t="shared" si="4"/>
        <v>24102</v>
      </c>
      <c r="Y40" s="11">
        <f t="shared" si="4"/>
        <v>1080105</v>
      </c>
      <c r="Z40" s="2">
        <f t="shared" si="5"/>
        <v>4481.391585760518</v>
      </c>
      <c r="AA40" s="15">
        <f>AA10+AA25</f>
        <v>32136</v>
      </c>
    </row>
    <row r="41" spans="1:27" ht="12.75">
      <c r="A41" s="51" t="s">
        <v>37</v>
      </c>
      <c r="B41" s="50"/>
      <c r="C41" s="52">
        <f aca="true" t="shared" si="6" ref="C41:Y41">SUM(C36:C40)</f>
        <v>10436007</v>
      </c>
      <c r="D41" s="53">
        <f t="shared" si="6"/>
        <v>0</v>
      </c>
      <c r="E41" s="54">
        <f t="shared" si="6"/>
        <v>18449386</v>
      </c>
      <c r="F41" s="54">
        <f t="shared" si="6"/>
        <v>16049386</v>
      </c>
      <c r="G41" s="54">
        <f t="shared" si="6"/>
        <v>441805</v>
      </c>
      <c r="H41" s="54">
        <f t="shared" si="6"/>
        <v>2113394</v>
      </c>
      <c r="I41" s="54">
        <f t="shared" si="6"/>
        <v>727731</v>
      </c>
      <c r="J41" s="54">
        <f t="shared" si="6"/>
        <v>3282930</v>
      </c>
      <c r="K41" s="54">
        <f t="shared" si="6"/>
        <v>1416807</v>
      </c>
      <c r="L41" s="54">
        <f t="shared" si="6"/>
        <v>1347245</v>
      </c>
      <c r="M41" s="54">
        <f t="shared" si="6"/>
        <v>-179097</v>
      </c>
      <c r="N41" s="54">
        <f t="shared" si="6"/>
        <v>2584955</v>
      </c>
      <c r="O41" s="54">
        <f t="shared" si="6"/>
        <v>799353</v>
      </c>
      <c r="P41" s="54">
        <f t="shared" si="6"/>
        <v>0</v>
      </c>
      <c r="Q41" s="54">
        <f t="shared" si="6"/>
        <v>446874</v>
      </c>
      <c r="R41" s="54">
        <f t="shared" si="6"/>
        <v>1246227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7114112</v>
      </c>
      <c r="X41" s="54">
        <f t="shared" si="6"/>
        <v>12037040</v>
      </c>
      <c r="Y41" s="54">
        <f t="shared" si="6"/>
        <v>-4922928</v>
      </c>
      <c r="Z41" s="55">
        <f t="shared" si="5"/>
        <v>-40.89816100968344</v>
      </c>
      <c r="AA41" s="56">
        <f>SUM(AA36:AA40)</f>
        <v>16049386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321980</v>
      </c>
      <c r="F42" s="70">
        <f t="shared" si="7"/>
        <v>321980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241485</v>
      </c>
      <c r="Y42" s="70">
        <f t="shared" si="7"/>
        <v>-241485</v>
      </c>
      <c r="Z42" s="72">
        <f t="shared" si="5"/>
        <v>-100</v>
      </c>
      <c r="AA42" s="71">
        <f aca="true" t="shared" si="8" ref="AA42:AA48">AA12+AA27</f>
        <v>321980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1201902</v>
      </c>
      <c r="D45" s="69">
        <f t="shared" si="7"/>
        <v>0</v>
      </c>
      <c r="E45" s="70">
        <f t="shared" si="7"/>
        <v>1967881</v>
      </c>
      <c r="F45" s="70">
        <f t="shared" si="7"/>
        <v>1967881</v>
      </c>
      <c r="G45" s="70">
        <f t="shared" si="7"/>
        <v>0</v>
      </c>
      <c r="H45" s="70">
        <f t="shared" si="7"/>
        <v>0</v>
      </c>
      <c r="I45" s="70">
        <f t="shared" si="7"/>
        <v>163674</v>
      </c>
      <c r="J45" s="70">
        <f t="shared" si="7"/>
        <v>163674</v>
      </c>
      <c r="K45" s="70">
        <f t="shared" si="7"/>
        <v>31890</v>
      </c>
      <c r="L45" s="70">
        <f t="shared" si="7"/>
        <v>0</v>
      </c>
      <c r="M45" s="70">
        <f t="shared" si="7"/>
        <v>15750</v>
      </c>
      <c r="N45" s="70">
        <f t="shared" si="7"/>
        <v>47640</v>
      </c>
      <c r="O45" s="70">
        <f t="shared" si="7"/>
        <v>0</v>
      </c>
      <c r="P45" s="70">
        <f t="shared" si="7"/>
        <v>1266292</v>
      </c>
      <c r="Q45" s="70">
        <f t="shared" si="7"/>
        <v>0</v>
      </c>
      <c r="R45" s="70">
        <f t="shared" si="7"/>
        <v>1266292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1477606</v>
      </c>
      <c r="X45" s="70">
        <f t="shared" si="7"/>
        <v>1475911</v>
      </c>
      <c r="Y45" s="70">
        <f t="shared" si="7"/>
        <v>1695</v>
      </c>
      <c r="Z45" s="72">
        <f t="shared" si="5"/>
        <v>0.11484432326881498</v>
      </c>
      <c r="AA45" s="71">
        <f t="shared" si="8"/>
        <v>1967881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8500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11646409</v>
      </c>
      <c r="D49" s="81">
        <f t="shared" si="9"/>
        <v>0</v>
      </c>
      <c r="E49" s="82">
        <f t="shared" si="9"/>
        <v>20739247</v>
      </c>
      <c r="F49" s="82">
        <f t="shared" si="9"/>
        <v>18339247</v>
      </c>
      <c r="G49" s="82">
        <f t="shared" si="9"/>
        <v>441805</v>
      </c>
      <c r="H49" s="82">
        <f t="shared" si="9"/>
        <v>2113394</v>
      </c>
      <c r="I49" s="82">
        <f t="shared" si="9"/>
        <v>891405</v>
      </c>
      <c r="J49" s="82">
        <f t="shared" si="9"/>
        <v>3446604</v>
      </c>
      <c r="K49" s="82">
        <f t="shared" si="9"/>
        <v>1448697</v>
      </c>
      <c r="L49" s="82">
        <f t="shared" si="9"/>
        <v>1347245</v>
      </c>
      <c r="M49" s="82">
        <f t="shared" si="9"/>
        <v>-163347</v>
      </c>
      <c r="N49" s="82">
        <f t="shared" si="9"/>
        <v>2632595</v>
      </c>
      <c r="O49" s="82">
        <f t="shared" si="9"/>
        <v>799353</v>
      </c>
      <c r="P49" s="82">
        <f t="shared" si="9"/>
        <v>1266292</v>
      </c>
      <c r="Q49" s="82">
        <f t="shared" si="9"/>
        <v>446874</v>
      </c>
      <c r="R49" s="82">
        <f t="shared" si="9"/>
        <v>2512519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8591718</v>
      </c>
      <c r="X49" s="82">
        <f t="shared" si="9"/>
        <v>13754436</v>
      </c>
      <c r="Y49" s="82">
        <f t="shared" si="9"/>
        <v>-5162718</v>
      </c>
      <c r="Z49" s="83">
        <f t="shared" si="5"/>
        <v>-37.53493054895162</v>
      </c>
      <c r="AA49" s="84">
        <f>SUM(AA41:AA48)</f>
        <v>18339247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11964717</v>
      </c>
      <c r="D51" s="69">
        <f t="shared" si="10"/>
        <v>0</v>
      </c>
      <c r="E51" s="70">
        <f t="shared" si="10"/>
        <v>16770984</v>
      </c>
      <c r="F51" s="70">
        <f t="shared" si="10"/>
        <v>16770984</v>
      </c>
      <c r="G51" s="70">
        <f t="shared" si="10"/>
        <v>346040</v>
      </c>
      <c r="H51" s="70">
        <f t="shared" si="10"/>
        <v>333252</v>
      </c>
      <c r="I51" s="70">
        <f t="shared" si="10"/>
        <v>625059</v>
      </c>
      <c r="J51" s="70">
        <f t="shared" si="10"/>
        <v>1304351</v>
      </c>
      <c r="K51" s="70">
        <f t="shared" si="10"/>
        <v>921791</v>
      </c>
      <c r="L51" s="70">
        <f t="shared" si="10"/>
        <v>899770</v>
      </c>
      <c r="M51" s="70">
        <f t="shared" si="10"/>
        <v>1039377</v>
      </c>
      <c r="N51" s="70">
        <f t="shared" si="10"/>
        <v>2860938</v>
      </c>
      <c r="O51" s="70">
        <f t="shared" si="10"/>
        <v>1290256</v>
      </c>
      <c r="P51" s="70">
        <f t="shared" si="10"/>
        <v>746350</v>
      </c>
      <c r="Q51" s="70">
        <f t="shared" si="10"/>
        <v>1870785</v>
      </c>
      <c r="R51" s="70">
        <f t="shared" si="10"/>
        <v>3907391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8072680</v>
      </c>
      <c r="X51" s="70">
        <f t="shared" si="10"/>
        <v>12578239</v>
      </c>
      <c r="Y51" s="70">
        <f t="shared" si="10"/>
        <v>-4505559</v>
      </c>
      <c r="Z51" s="72">
        <f>+IF(X51&lt;&gt;0,+(Y51/X51)*100,0)</f>
        <v>-35.820268640149074</v>
      </c>
      <c r="AA51" s="71">
        <f>SUM(AA57:AA61)</f>
        <v>16770984</v>
      </c>
    </row>
    <row r="52" spans="1:27" ht="12.75">
      <c r="A52" s="87" t="s">
        <v>32</v>
      </c>
      <c r="B52" s="50"/>
      <c r="C52" s="9">
        <v>830064</v>
      </c>
      <c r="D52" s="10"/>
      <c r="E52" s="11">
        <v>628418</v>
      </c>
      <c r="F52" s="11">
        <v>628418</v>
      </c>
      <c r="G52" s="11">
        <v>3315</v>
      </c>
      <c r="H52" s="11"/>
      <c r="I52" s="11">
        <v>27170</v>
      </c>
      <c r="J52" s="11">
        <v>30485</v>
      </c>
      <c r="K52" s="11">
        <v>868</v>
      </c>
      <c r="L52" s="11"/>
      <c r="M52" s="11">
        <v>26738</v>
      </c>
      <c r="N52" s="11">
        <v>27606</v>
      </c>
      <c r="O52" s="11">
        <v>43374</v>
      </c>
      <c r="P52" s="11">
        <v>22440</v>
      </c>
      <c r="Q52" s="11">
        <v>15300</v>
      </c>
      <c r="R52" s="11">
        <v>81114</v>
      </c>
      <c r="S52" s="11"/>
      <c r="T52" s="11"/>
      <c r="U52" s="11"/>
      <c r="V52" s="11"/>
      <c r="W52" s="11">
        <v>139205</v>
      </c>
      <c r="X52" s="11">
        <v>471314</v>
      </c>
      <c r="Y52" s="11">
        <v>-332109</v>
      </c>
      <c r="Z52" s="2">
        <v>-70.46</v>
      </c>
      <c r="AA52" s="15">
        <v>628418</v>
      </c>
    </row>
    <row r="53" spans="1:27" ht="12.75">
      <c r="A53" s="87" t="s">
        <v>33</v>
      </c>
      <c r="B53" s="50"/>
      <c r="C53" s="9">
        <v>3511484</v>
      </c>
      <c r="D53" s="10"/>
      <c r="E53" s="11">
        <v>1544688</v>
      </c>
      <c r="F53" s="11">
        <v>1544688</v>
      </c>
      <c r="G53" s="11">
        <v>42327</v>
      </c>
      <c r="H53" s="11">
        <v>9594</v>
      </c>
      <c r="I53" s="11">
        <v>11312</v>
      </c>
      <c r="J53" s="11">
        <v>63233</v>
      </c>
      <c r="K53" s="11">
        <v>235598</v>
      </c>
      <c r="L53" s="11">
        <v>50666</v>
      </c>
      <c r="M53" s="11">
        <v>159652</v>
      </c>
      <c r="N53" s="11">
        <v>445916</v>
      </c>
      <c r="O53" s="11">
        <v>148560</v>
      </c>
      <c r="P53" s="11">
        <v>91265</v>
      </c>
      <c r="Q53" s="11">
        <v>101089</v>
      </c>
      <c r="R53" s="11">
        <v>340914</v>
      </c>
      <c r="S53" s="11"/>
      <c r="T53" s="11"/>
      <c r="U53" s="11"/>
      <c r="V53" s="11"/>
      <c r="W53" s="11">
        <v>850063</v>
      </c>
      <c r="X53" s="11">
        <v>1158516</v>
      </c>
      <c r="Y53" s="11">
        <v>-308453</v>
      </c>
      <c r="Z53" s="2">
        <v>-26.62</v>
      </c>
      <c r="AA53" s="15">
        <v>1544688</v>
      </c>
    </row>
    <row r="54" spans="1:27" ht="12.75">
      <c r="A54" s="87" t="s">
        <v>34</v>
      </c>
      <c r="B54" s="50"/>
      <c r="C54" s="9">
        <v>782607</v>
      </c>
      <c r="D54" s="10"/>
      <c r="E54" s="11">
        <v>1230660</v>
      </c>
      <c r="F54" s="11">
        <v>1230660</v>
      </c>
      <c r="G54" s="11"/>
      <c r="H54" s="11"/>
      <c r="I54" s="11">
        <v>26230</v>
      </c>
      <c r="J54" s="11">
        <v>26230</v>
      </c>
      <c r="K54" s="11">
        <v>17658</v>
      </c>
      <c r="L54" s="11">
        <v>139219</v>
      </c>
      <c r="M54" s="11">
        <v>145416</v>
      </c>
      <c r="N54" s="11">
        <v>302293</v>
      </c>
      <c r="O54" s="11">
        <v>268519</v>
      </c>
      <c r="P54" s="11">
        <v>55585</v>
      </c>
      <c r="Q54" s="11">
        <v>13993</v>
      </c>
      <c r="R54" s="11">
        <v>338097</v>
      </c>
      <c r="S54" s="11"/>
      <c r="T54" s="11"/>
      <c r="U54" s="11"/>
      <c r="V54" s="11"/>
      <c r="W54" s="11">
        <v>666620</v>
      </c>
      <c r="X54" s="11">
        <v>922995</v>
      </c>
      <c r="Y54" s="11">
        <v>-256375</v>
      </c>
      <c r="Z54" s="2">
        <v>-27.78</v>
      </c>
      <c r="AA54" s="15">
        <v>1230660</v>
      </c>
    </row>
    <row r="55" spans="1:27" ht="12.75">
      <c r="A55" s="87" t="s">
        <v>35</v>
      </c>
      <c r="B55" s="50"/>
      <c r="C55" s="9">
        <v>19329</v>
      </c>
      <c r="D55" s="10"/>
      <c r="E55" s="11">
        <v>66414</v>
      </c>
      <c r="F55" s="11">
        <v>66414</v>
      </c>
      <c r="G55" s="11"/>
      <c r="H55" s="11">
        <v>2948</v>
      </c>
      <c r="I55" s="11"/>
      <c r="J55" s="11">
        <v>2948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2948</v>
      </c>
      <c r="X55" s="11">
        <v>49811</v>
      </c>
      <c r="Y55" s="11">
        <v>-46863</v>
      </c>
      <c r="Z55" s="2">
        <v>-94.08</v>
      </c>
      <c r="AA55" s="15">
        <v>66414</v>
      </c>
    </row>
    <row r="56" spans="1:27" ht="12.75">
      <c r="A56" s="87" t="s">
        <v>36</v>
      </c>
      <c r="B56" s="50"/>
      <c r="C56" s="9">
        <v>3058743</v>
      </c>
      <c r="D56" s="10"/>
      <c r="E56" s="11"/>
      <c r="F56" s="11"/>
      <c r="G56" s="11"/>
      <c r="H56" s="11">
        <v>4930</v>
      </c>
      <c r="I56" s="11"/>
      <c r="J56" s="11">
        <v>4930</v>
      </c>
      <c r="K56" s="11">
        <v>87553</v>
      </c>
      <c r="L56" s="11"/>
      <c r="M56" s="11"/>
      <c r="N56" s="11">
        <v>87553</v>
      </c>
      <c r="O56" s="11">
        <v>14875</v>
      </c>
      <c r="P56" s="11"/>
      <c r="Q56" s="11">
        <v>6120</v>
      </c>
      <c r="R56" s="11">
        <v>20995</v>
      </c>
      <c r="S56" s="11"/>
      <c r="T56" s="11"/>
      <c r="U56" s="11"/>
      <c r="V56" s="11"/>
      <c r="W56" s="11">
        <v>113478</v>
      </c>
      <c r="X56" s="11"/>
      <c r="Y56" s="11">
        <v>113478</v>
      </c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8202227</v>
      </c>
      <c r="D57" s="53">
        <f t="shared" si="11"/>
        <v>0</v>
      </c>
      <c r="E57" s="54">
        <f t="shared" si="11"/>
        <v>3470180</v>
      </c>
      <c r="F57" s="54">
        <f t="shared" si="11"/>
        <v>3470180</v>
      </c>
      <c r="G57" s="54">
        <f t="shared" si="11"/>
        <v>45642</v>
      </c>
      <c r="H57" s="54">
        <f t="shared" si="11"/>
        <v>17472</v>
      </c>
      <c r="I57" s="54">
        <f t="shared" si="11"/>
        <v>64712</v>
      </c>
      <c r="J57" s="54">
        <f t="shared" si="11"/>
        <v>127826</v>
      </c>
      <c r="K57" s="54">
        <f t="shared" si="11"/>
        <v>341677</v>
      </c>
      <c r="L57" s="54">
        <f t="shared" si="11"/>
        <v>189885</v>
      </c>
      <c r="M57" s="54">
        <f t="shared" si="11"/>
        <v>331806</v>
      </c>
      <c r="N57" s="54">
        <f t="shared" si="11"/>
        <v>863368</v>
      </c>
      <c r="O57" s="54">
        <f t="shared" si="11"/>
        <v>475328</v>
      </c>
      <c r="P57" s="54">
        <f t="shared" si="11"/>
        <v>169290</v>
      </c>
      <c r="Q57" s="54">
        <f t="shared" si="11"/>
        <v>136502</v>
      </c>
      <c r="R57" s="54">
        <f t="shared" si="11"/>
        <v>781120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1772314</v>
      </c>
      <c r="X57" s="54">
        <f t="shared" si="11"/>
        <v>2602636</v>
      </c>
      <c r="Y57" s="54">
        <f t="shared" si="11"/>
        <v>-830322</v>
      </c>
      <c r="Z57" s="55">
        <f>+IF(X57&lt;&gt;0,+(Y57/X57)*100,0)</f>
        <v>-31.903116686313414</v>
      </c>
      <c r="AA57" s="56">
        <f>SUM(AA52:AA56)</f>
        <v>3470180</v>
      </c>
    </row>
    <row r="58" spans="1:27" ht="12.75">
      <c r="A58" s="89" t="s">
        <v>38</v>
      </c>
      <c r="B58" s="38"/>
      <c r="C58" s="9">
        <v>407542</v>
      </c>
      <c r="D58" s="10"/>
      <c r="E58" s="11">
        <v>2037021</v>
      </c>
      <c r="F58" s="11">
        <v>2037021</v>
      </c>
      <c r="G58" s="11">
        <v>158548</v>
      </c>
      <c r="H58" s="11">
        <v>244187</v>
      </c>
      <c r="I58" s="11">
        <v>35424</v>
      </c>
      <c r="J58" s="11">
        <v>438159</v>
      </c>
      <c r="K58" s="11">
        <v>14365</v>
      </c>
      <c r="L58" s="11">
        <v>287037</v>
      </c>
      <c r="M58" s="11">
        <v>61130</v>
      </c>
      <c r="N58" s="11">
        <v>362532</v>
      </c>
      <c r="O58" s="11">
        <v>200601</v>
      </c>
      <c r="P58" s="11">
        <v>327810</v>
      </c>
      <c r="Q58" s="11">
        <v>575235</v>
      </c>
      <c r="R58" s="11">
        <v>1103646</v>
      </c>
      <c r="S58" s="11"/>
      <c r="T58" s="11"/>
      <c r="U58" s="11"/>
      <c r="V58" s="11"/>
      <c r="W58" s="11">
        <v>1904337</v>
      </c>
      <c r="X58" s="11">
        <v>1527766</v>
      </c>
      <c r="Y58" s="11">
        <v>376571</v>
      </c>
      <c r="Z58" s="2">
        <v>24.65</v>
      </c>
      <c r="AA58" s="15">
        <v>2037021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3354948</v>
      </c>
      <c r="D61" s="10"/>
      <c r="E61" s="11">
        <v>11263783</v>
      </c>
      <c r="F61" s="11">
        <v>11263783</v>
      </c>
      <c r="G61" s="11">
        <v>141850</v>
      </c>
      <c r="H61" s="11">
        <v>71593</v>
      </c>
      <c r="I61" s="11">
        <v>524923</v>
      </c>
      <c r="J61" s="11">
        <v>738366</v>
      </c>
      <c r="K61" s="11">
        <v>565749</v>
      </c>
      <c r="L61" s="11">
        <v>422848</v>
      </c>
      <c r="M61" s="11">
        <v>646441</v>
      </c>
      <c r="N61" s="11">
        <v>1635038</v>
      </c>
      <c r="O61" s="11">
        <v>614327</v>
      </c>
      <c r="P61" s="11">
        <v>249250</v>
      </c>
      <c r="Q61" s="11">
        <v>1159048</v>
      </c>
      <c r="R61" s="11">
        <v>2022625</v>
      </c>
      <c r="S61" s="11"/>
      <c r="T61" s="11"/>
      <c r="U61" s="11"/>
      <c r="V61" s="11"/>
      <c r="W61" s="11">
        <v>4396029</v>
      </c>
      <c r="X61" s="11">
        <v>8447837</v>
      </c>
      <c r="Y61" s="11">
        <v>-4051808</v>
      </c>
      <c r="Z61" s="2">
        <v>-47.96</v>
      </c>
      <c r="AA61" s="15">
        <v>11263783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8538123</v>
      </c>
      <c r="F66" s="14"/>
      <c r="G66" s="14">
        <v>112452</v>
      </c>
      <c r="H66" s="14">
        <v>46209</v>
      </c>
      <c r="I66" s="14">
        <v>230874</v>
      </c>
      <c r="J66" s="14">
        <v>389535</v>
      </c>
      <c r="K66" s="14">
        <v>338511</v>
      </c>
      <c r="L66" s="14">
        <v>434514</v>
      </c>
      <c r="M66" s="14">
        <v>583537</v>
      </c>
      <c r="N66" s="14">
        <v>1356562</v>
      </c>
      <c r="O66" s="14">
        <v>675914</v>
      </c>
      <c r="P66" s="14">
        <v>429052</v>
      </c>
      <c r="Q66" s="14">
        <v>487160</v>
      </c>
      <c r="R66" s="14">
        <v>1592126</v>
      </c>
      <c r="S66" s="14"/>
      <c r="T66" s="14"/>
      <c r="U66" s="14"/>
      <c r="V66" s="14"/>
      <c r="W66" s="14">
        <v>3338223</v>
      </c>
      <c r="X66" s="14"/>
      <c r="Y66" s="14">
        <v>3338223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>
        <v>8232861</v>
      </c>
      <c r="F67" s="11"/>
      <c r="G67" s="11">
        <v>233590</v>
      </c>
      <c r="H67" s="11">
        <v>287043</v>
      </c>
      <c r="I67" s="11">
        <v>394186</v>
      </c>
      <c r="J67" s="11">
        <v>914819</v>
      </c>
      <c r="K67" s="11">
        <v>583281</v>
      </c>
      <c r="L67" s="11">
        <v>465255</v>
      </c>
      <c r="M67" s="11">
        <v>455840</v>
      </c>
      <c r="N67" s="11">
        <v>1504376</v>
      </c>
      <c r="O67" s="11">
        <v>614343</v>
      </c>
      <c r="P67" s="11">
        <v>317297</v>
      </c>
      <c r="Q67" s="11">
        <v>1383624</v>
      </c>
      <c r="R67" s="11">
        <v>2315264</v>
      </c>
      <c r="S67" s="11"/>
      <c r="T67" s="11"/>
      <c r="U67" s="11"/>
      <c r="V67" s="11"/>
      <c r="W67" s="11">
        <v>4734459</v>
      </c>
      <c r="X67" s="11"/>
      <c r="Y67" s="11">
        <v>4734459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16770984</v>
      </c>
      <c r="F69" s="82">
        <f t="shared" si="12"/>
        <v>0</v>
      </c>
      <c r="G69" s="82">
        <f t="shared" si="12"/>
        <v>346042</v>
      </c>
      <c r="H69" s="82">
        <f t="shared" si="12"/>
        <v>333252</v>
      </c>
      <c r="I69" s="82">
        <f t="shared" si="12"/>
        <v>625060</v>
      </c>
      <c r="J69" s="82">
        <f t="shared" si="12"/>
        <v>1304354</v>
      </c>
      <c r="K69" s="82">
        <f t="shared" si="12"/>
        <v>921792</v>
      </c>
      <c r="L69" s="82">
        <f t="shared" si="12"/>
        <v>899769</v>
      </c>
      <c r="M69" s="82">
        <f t="shared" si="12"/>
        <v>1039377</v>
      </c>
      <c r="N69" s="82">
        <f t="shared" si="12"/>
        <v>2860938</v>
      </c>
      <c r="O69" s="82">
        <f t="shared" si="12"/>
        <v>1290257</v>
      </c>
      <c r="P69" s="82">
        <f t="shared" si="12"/>
        <v>746349</v>
      </c>
      <c r="Q69" s="82">
        <f t="shared" si="12"/>
        <v>1870784</v>
      </c>
      <c r="R69" s="82">
        <f t="shared" si="12"/>
        <v>3907390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8072682</v>
      </c>
      <c r="X69" s="82">
        <f t="shared" si="12"/>
        <v>0</v>
      </c>
      <c r="Y69" s="82">
        <f t="shared" si="12"/>
        <v>8072682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11371478</v>
      </c>
      <c r="D5" s="45">
        <f t="shared" si="0"/>
        <v>0</v>
      </c>
      <c r="E5" s="46">
        <f t="shared" si="0"/>
        <v>15000000</v>
      </c>
      <c r="F5" s="46">
        <f t="shared" si="0"/>
        <v>15000000</v>
      </c>
      <c r="G5" s="46">
        <f t="shared" si="0"/>
        <v>0</v>
      </c>
      <c r="H5" s="46">
        <f t="shared" si="0"/>
        <v>0</v>
      </c>
      <c r="I5" s="46">
        <f t="shared" si="0"/>
        <v>0</v>
      </c>
      <c r="J5" s="46">
        <f t="shared" si="0"/>
        <v>0</v>
      </c>
      <c r="K5" s="46">
        <f t="shared" si="0"/>
        <v>0</v>
      </c>
      <c r="L5" s="46">
        <f t="shared" si="0"/>
        <v>0</v>
      </c>
      <c r="M5" s="46">
        <f t="shared" si="0"/>
        <v>0</v>
      </c>
      <c r="N5" s="46">
        <f t="shared" si="0"/>
        <v>0</v>
      </c>
      <c r="O5" s="46">
        <f t="shared" si="0"/>
        <v>0</v>
      </c>
      <c r="P5" s="46">
        <f t="shared" si="0"/>
        <v>0</v>
      </c>
      <c r="Q5" s="46">
        <f t="shared" si="0"/>
        <v>0</v>
      </c>
      <c r="R5" s="46">
        <f t="shared" si="0"/>
        <v>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0</v>
      </c>
      <c r="X5" s="46">
        <f t="shared" si="0"/>
        <v>11250000</v>
      </c>
      <c r="Y5" s="46">
        <f t="shared" si="0"/>
        <v>-11250000</v>
      </c>
      <c r="Z5" s="47">
        <f>+IF(X5&lt;&gt;0,+(Y5/X5)*100,0)</f>
        <v>-100</v>
      </c>
      <c r="AA5" s="48">
        <f>SUM(AA11:AA18)</f>
        <v>15000000</v>
      </c>
    </row>
    <row r="6" spans="1:27" ht="12.75">
      <c r="A6" s="49" t="s">
        <v>32</v>
      </c>
      <c r="B6" s="50"/>
      <c r="C6" s="9">
        <v>1458250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>
        <v>408966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>
        <v>3295755</v>
      </c>
      <c r="D8" s="10"/>
      <c r="E8" s="11">
        <v>15000000</v>
      </c>
      <c r="F8" s="11">
        <v>15000000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11250000</v>
      </c>
      <c r="Y8" s="11">
        <v>-11250000</v>
      </c>
      <c r="Z8" s="2">
        <v>-100</v>
      </c>
      <c r="AA8" s="15">
        <v>15000000</v>
      </c>
    </row>
    <row r="9" spans="1:27" ht="12.75">
      <c r="A9" s="49" t="s">
        <v>35</v>
      </c>
      <c r="B9" s="50"/>
      <c r="C9" s="9">
        <v>77936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>
        <v>101733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5342640</v>
      </c>
      <c r="D11" s="53">
        <f t="shared" si="1"/>
        <v>0</v>
      </c>
      <c r="E11" s="54">
        <f t="shared" si="1"/>
        <v>15000000</v>
      </c>
      <c r="F11" s="54">
        <f t="shared" si="1"/>
        <v>15000000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0</v>
      </c>
      <c r="X11" s="54">
        <f t="shared" si="1"/>
        <v>11250000</v>
      </c>
      <c r="Y11" s="54">
        <f t="shared" si="1"/>
        <v>-11250000</v>
      </c>
      <c r="Z11" s="55">
        <f>+IF(X11&lt;&gt;0,+(Y11/X11)*100,0)</f>
        <v>-100</v>
      </c>
      <c r="AA11" s="56">
        <f>SUM(AA6:AA10)</f>
        <v>15000000</v>
      </c>
    </row>
    <row r="12" spans="1:27" ht="12.75">
      <c r="A12" s="57" t="s">
        <v>38</v>
      </c>
      <c r="B12" s="38"/>
      <c r="C12" s="9">
        <v>3957483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2065039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6316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5610030</v>
      </c>
      <c r="D20" s="62">
        <f t="shared" si="2"/>
        <v>0</v>
      </c>
      <c r="E20" s="63">
        <f t="shared" si="2"/>
        <v>8669000</v>
      </c>
      <c r="F20" s="63">
        <f t="shared" si="2"/>
        <v>8669000</v>
      </c>
      <c r="G20" s="63">
        <f t="shared" si="2"/>
        <v>0</v>
      </c>
      <c r="H20" s="63">
        <f t="shared" si="2"/>
        <v>59193</v>
      </c>
      <c r="I20" s="63">
        <f t="shared" si="2"/>
        <v>0</v>
      </c>
      <c r="J20" s="63">
        <f t="shared" si="2"/>
        <v>59193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59193</v>
      </c>
      <c r="X20" s="63">
        <f t="shared" si="2"/>
        <v>6501750</v>
      </c>
      <c r="Y20" s="63">
        <f t="shared" si="2"/>
        <v>-6442557</v>
      </c>
      <c r="Z20" s="64">
        <f>+IF(X20&lt;&gt;0,+(Y20/X20)*100,0)</f>
        <v>-99.08958357365324</v>
      </c>
      <c r="AA20" s="65">
        <f>SUM(AA26:AA33)</f>
        <v>8669000</v>
      </c>
    </row>
    <row r="21" spans="1:27" ht="12.75">
      <c r="A21" s="49" t="s">
        <v>32</v>
      </c>
      <c r="B21" s="50"/>
      <c r="C21" s="9">
        <v>1443652</v>
      </c>
      <c r="D21" s="10"/>
      <c r="E21" s="11">
        <v>4150000</v>
      </c>
      <c r="F21" s="11">
        <v>4150000</v>
      </c>
      <c r="G21" s="11"/>
      <c r="H21" s="11">
        <v>38014</v>
      </c>
      <c r="I21" s="11"/>
      <c r="J21" s="11">
        <v>38014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38014</v>
      </c>
      <c r="X21" s="11">
        <v>3112500</v>
      </c>
      <c r="Y21" s="11">
        <v>-3074486</v>
      </c>
      <c r="Z21" s="2">
        <v>-98.78</v>
      </c>
      <c r="AA21" s="15">
        <v>4150000</v>
      </c>
    </row>
    <row r="22" spans="1:27" ht="12.75">
      <c r="A22" s="49" t="s">
        <v>33</v>
      </c>
      <c r="B22" s="50"/>
      <c r="C22" s="9"/>
      <c r="D22" s="10"/>
      <c r="E22" s="11">
        <v>1000000</v>
      </c>
      <c r="F22" s="11">
        <v>1000000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750000</v>
      </c>
      <c r="Y22" s="11">
        <v>-750000</v>
      </c>
      <c r="Z22" s="2">
        <v>-100</v>
      </c>
      <c r="AA22" s="15">
        <v>1000000</v>
      </c>
    </row>
    <row r="23" spans="1:27" ht="12.75">
      <c r="A23" s="49" t="s">
        <v>34</v>
      </c>
      <c r="B23" s="50"/>
      <c r="C23" s="9">
        <v>36983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>
        <v>8715</v>
      </c>
      <c r="D24" s="10"/>
      <c r="E24" s="11">
        <v>2277000</v>
      </c>
      <c r="F24" s="11">
        <v>2277000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1707750</v>
      </c>
      <c r="Y24" s="11">
        <v>-1707750</v>
      </c>
      <c r="Z24" s="2">
        <v>-100</v>
      </c>
      <c r="AA24" s="15">
        <v>2277000</v>
      </c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1489350</v>
      </c>
      <c r="D26" s="53">
        <f t="shared" si="3"/>
        <v>0</v>
      </c>
      <c r="E26" s="54">
        <f t="shared" si="3"/>
        <v>7427000</v>
      </c>
      <c r="F26" s="54">
        <f t="shared" si="3"/>
        <v>7427000</v>
      </c>
      <c r="G26" s="54">
        <f t="shared" si="3"/>
        <v>0</v>
      </c>
      <c r="H26" s="54">
        <f t="shared" si="3"/>
        <v>38014</v>
      </c>
      <c r="I26" s="54">
        <f t="shared" si="3"/>
        <v>0</v>
      </c>
      <c r="J26" s="54">
        <f t="shared" si="3"/>
        <v>38014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38014</v>
      </c>
      <c r="X26" s="54">
        <f t="shared" si="3"/>
        <v>5570250</v>
      </c>
      <c r="Y26" s="54">
        <f t="shared" si="3"/>
        <v>-5532236</v>
      </c>
      <c r="Z26" s="55">
        <f>+IF(X26&lt;&gt;0,+(Y26/X26)*100,0)</f>
        <v>-99.31755307212423</v>
      </c>
      <c r="AA26" s="56">
        <f>SUM(AA21:AA25)</f>
        <v>7427000</v>
      </c>
    </row>
    <row r="27" spans="1:27" ht="12.75">
      <c r="A27" s="57" t="s">
        <v>38</v>
      </c>
      <c r="B27" s="67"/>
      <c r="C27" s="9">
        <v>3809425</v>
      </c>
      <c r="D27" s="10"/>
      <c r="E27" s="11">
        <v>1242000</v>
      </c>
      <c r="F27" s="11">
        <v>1242000</v>
      </c>
      <c r="G27" s="11"/>
      <c r="H27" s="11">
        <v>21179</v>
      </c>
      <c r="I27" s="11"/>
      <c r="J27" s="11">
        <v>21179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21179</v>
      </c>
      <c r="X27" s="11">
        <v>931500</v>
      </c>
      <c r="Y27" s="11">
        <v>-910321</v>
      </c>
      <c r="Z27" s="2">
        <v>-97.73</v>
      </c>
      <c r="AA27" s="15">
        <v>1242000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311255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2901902</v>
      </c>
      <c r="D36" s="10">
        <f t="shared" si="4"/>
        <v>0</v>
      </c>
      <c r="E36" s="11">
        <f t="shared" si="4"/>
        <v>4150000</v>
      </c>
      <c r="F36" s="11">
        <f t="shared" si="4"/>
        <v>4150000</v>
      </c>
      <c r="G36" s="11">
        <f t="shared" si="4"/>
        <v>0</v>
      </c>
      <c r="H36" s="11">
        <f t="shared" si="4"/>
        <v>38014</v>
      </c>
      <c r="I36" s="11">
        <f t="shared" si="4"/>
        <v>0</v>
      </c>
      <c r="J36" s="11">
        <f t="shared" si="4"/>
        <v>38014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38014</v>
      </c>
      <c r="X36" s="11">
        <f t="shared" si="4"/>
        <v>3112500</v>
      </c>
      <c r="Y36" s="11">
        <f t="shared" si="4"/>
        <v>-3074486</v>
      </c>
      <c r="Z36" s="2">
        <f aca="true" t="shared" si="5" ref="Z36:Z49">+IF(X36&lt;&gt;0,+(Y36/X36)*100,0)</f>
        <v>-98.77866666666667</v>
      </c>
      <c r="AA36" s="15">
        <f>AA6+AA21</f>
        <v>4150000</v>
      </c>
    </row>
    <row r="37" spans="1:27" ht="12.75">
      <c r="A37" s="49" t="s">
        <v>33</v>
      </c>
      <c r="B37" s="50"/>
      <c r="C37" s="9">
        <f t="shared" si="4"/>
        <v>408966</v>
      </c>
      <c r="D37" s="10">
        <f t="shared" si="4"/>
        <v>0</v>
      </c>
      <c r="E37" s="11">
        <f t="shared" si="4"/>
        <v>1000000</v>
      </c>
      <c r="F37" s="11">
        <f t="shared" si="4"/>
        <v>1000000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750000</v>
      </c>
      <c r="Y37" s="11">
        <f t="shared" si="4"/>
        <v>-750000</v>
      </c>
      <c r="Z37" s="2">
        <f t="shared" si="5"/>
        <v>-100</v>
      </c>
      <c r="AA37" s="15">
        <f>AA7+AA22</f>
        <v>1000000</v>
      </c>
    </row>
    <row r="38" spans="1:27" ht="12.75">
      <c r="A38" s="49" t="s">
        <v>34</v>
      </c>
      <c r="B38" s="50"/>
      <c r="C38" s="9">
        <f t="shared" si="4"/>
        <v>3332738</v>
      </c>
      <c r="D38" s="10">
        <f t="shared" si="4"/>
        <v>0</v>
      </c>
      <c r="E38" s="11">
        <f t="shared" si="4"/>
        <v>15000000</v>
      </c>
      <c r="F38" s="11">
        <f t="shared" si="4"/>
        <v>15000000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11250000</v>
      </c>
      <c r="Y38" s="11">
        <f t="shared" si="4"/>
        <v>-11250000</v>
      </c>
      <c r="Z38" s="2">
        <f t="shared" si="5"/>
        <v>-100</v>
      </c>
      <c r="AA38" s="15">
        <f>AA8+AA23</f>
        <v>15000000</v>
      </c>
    </row>
    <row r="39" spans="1:27" ht="12.75">
      <c r="A39" s="49" t="s">
        <v>35</v>
      </c>
      <c r="B39" s="50"/>
      <c r="C39" s="9">
        <f t="shared" si="4"/>
        <v>86651</v>
      </c>
      <c r="D39" s="10">
        <f t="shared" si="4"/>
        <v>0</v>
      </c>
      <c r="E39" s="11">
        <f t="shared" si="4"/>
        <v>2277000</v>
      </c>
      <c r="F39" s="11">
        <f t="shared" si="4"/>
        <v>2277000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1707750</v>
      </c>
      <c r="Y39" s="11">
        <f t="shared" si="4"/>
        <v>-1707750</v>
      </c>
      <c r="Z39" s="2">
        <f t="shared" si="5"/>
        <v>-100</v>
      </c>
      <c r="AA39" s="15">
        <f>AA9+AA24</f>
        <v>2277000</v>
      </c>
    </row>
    <row r="40" spans="1:27" ht="12.75">
      <c r="A40" s="49" t="s">
        <v>36</v>
      </c>
      <c r="B40" s="50"/>
      <c r="C40" s="9">
        <f t="shared" si="4"/>
        <v>101733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6831990</v>
      </c>
      <c r="D41" s="53">
        <f t="shared" si="6"/>
        <v>0</v>
      </c>
      <c r="E41" s="54">
        <f t="shared" si="6"/>
        <v>22427000</v>
      </c>
      <c r="F41" s="54">
        <f t="shared" si="6"/>
        <v>22427000</v>
      </c>
      <c r="G41" s="54">
        <f t="shared" si="6"/>
        <v>0</v>
      </c>
      <c r="H41" s="54">
        <f t="shared" si="6"/>
        <v>38014</v>
      </c>
      <c r="I41" s="54">
        <f t="shared" si="6"/>
        <v>0</v>
      </c>
      <c r="J41" s="54">
        <f t="shared" si="6"/>
        <v>38014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38014</v>
      </c>
      <c r="X41" s="54">
        <f t="shared" si="6"/>
        <v>16820250</v>
      </c>
      <c r="Y41" s="54">
        <f t="shared" si="6"/>
        <v>-16782236</v>
      </c>
      <c r="Z41" s="55">
        <f t="shared" si="5"/>
        <v>-99.77399860287451</v>
      </c>
      <c r="AA41" s="56">
        <f>SUM(AA36:AA40)</f>
        <v>22427000</v>
      </c>
    </row>
    <row r="42" spans="1:27" ht="12.75">
      <c r="A42" s="57" t="s">
        <v>38</v>
      </c>
      <c r="B42" s="38"/>
      <c r="C42" s="68">
        <f aca="true" t="shared" si="7" ref="C42:Y48">C12+C27</f>
        <v>7766908</v>
      </c>
      <c r="D42" s="69">
        <f t="shared" si="7"/>
        <v>0</v>
      </c>
      <c r="E42" s="70">
        <f t="shared" si="7"/>
        <v>1242000</v>
      </c>
      <c r="F42" s="70">
        <f t="shared" si="7"/>
        <v>1242000</v>
      </c>
      <c r="G42" s="70">
        <f t="shared" si="7"/>
        <v>0</v>
      </c>
      <c r="H42" s="70">
        <f t="shared" si="7"/>
        <v>21179</v>
      </c>
      <c r="I42" s="70">
        <f t="shared" si="7"/>
        <v>0</v>
      </c>
      <c r="J42" s="70">
        <f t="shared" si="7"/>
        <v>21179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21179</v>
      </c>
      <c r="X42" s="70">
        <f t="shared" si="7"/>
        <v>931500</v>
      </c>
      <c r="Y42" s="70">
        <f t="shared" si="7"/>
        <v>-910321</v>
      </c>
      <c r="Z42" s="72">
        <f t="shared" si="5"/>
        <v>-97.72635534084809</v>
      </c>
      <c r="AA42" s="71">
        <f aca="true" t="shared" si="8" ref="AA42:AA48">AA12+AA27</f>
        <v>1242000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2376294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0</v>
      </c>
      <c r="Y45" s="70">
        <f t="shared" si="7"/>
        <v>0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6316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16981508</v>
      </c>
      <c r="D49" s="81">
        <f t="shared" si="9"/>
        <v>0</v>
      </c>
      <c r="E49" s="82">
        <f t="shared" si="9"/>
        <v>23669000</v>
      </c>
      <c r="F49" s="82">
        <f t="shared" si="9"/>
        <v>23669000</v>
      </c>
      <c r="G49" s="82">
        <f t="shared" si="9"/>
        <v>0</v>
      </c>
      <c r="H49" s="82">
        <f t="shared" si="9"/>
        <v>59193</v>
      </c>
      <c r="I49" s="82">
        <f t="shared" si="9"/>
        <v>0</v>
      </c>
      <c r="J49" s="82">
        <f t="shared" si="9"/>
        <v>59193</v>
      </c>
      <c r="K49" s="82">
        <f t="shared" si="9"/>
        <v>0</v>
      </c>
      <c r="L49" s="82">
        <f t="shared" si="9"/>
        <v>0</v>
      </c>
      <c r="M49" s="82">
        <f t="shared" si="9"/>
        <v>0</v>
      </c>
      <c r="N49" s="82">
        <f t="shared" si="9"/>
        <v>0</v>
      </c>
      <c r="O49" s="82">
        <f t="shared" si="9"/>
        <v>0</v>
      </c>
      <c r="P49" s="82">
        <f t="shared" si="9"/>
        <v>0</v>
      </c>
      <c r="Q49" s="82">
        <f t="shared" si="9"/>
        <v>0</v>
      </c>
      <c r="R49" s="82">
        <f t="shared" si="9"/>
        <v>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59193</v>
      </c>
      <c r="X49" s="82">
        <f t="shared" si="9"/>
        <v>17751750</v>
      </c>
      <c r="Y49" s="82">
        <f t="shared" si="9"/>
        <v>-17692557</v>
      </c>
      <c r="Z49" s="83">
        <f t="shared" si="5"/>
        <v>-99.66655118509443</v>
      </c>
      <c r="AA49" s="84">
        <f>SUM(AA41:AA48)</f>
        <v>23669000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2030382</v>
      </c>
      <c r="D51" s="69">
        <f t="shared" si="10"/>
        <v>0</v>
      </c>
      <c r="E51" s="70">
        <f t="shared" si="10"/>
        <v>2771350</v>
      </c>
      <c r="F51" s="70">
        <f t="shared" si="10"/>
        <v>2771350</v>
      </c>
      <c r="G51" s="70">
        <f t="shared" si="10"/>
        <v>159313</v>
      </c>
      <c r="H51" s="70">
        <f t="shared" si="10"/>
        <v>51623</v>
      </c>
      <c r="I51" s="70">
        <f t="shared" si="10"/>
        <v>0</v>
      </c>
      <c r="J51" s="70">
        <f t="shared" si="10"/>
        <v>210936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210936</v>
      </c>
      <c r="X51" s="70">
        <f t="shared" si="10"/>
        <v>2078513</v>
      </c>
      <c r="Y51" s="70">
        <f t="shared" si="10"/>
        <v>-1867577</v>
      </c>
      <c r="Z51" s="72">
        <f>+IF(X51&lt;&gt;0,+(Y51/X51)*100,0)</f>
        <v>-89.85159101723204</v>
      </c>
      <c r="AA51" s="71">
        <f>SUM(AA57:AA61)</f>
        <v>2771350</v>
      </c>
    </row>
    <row r="52" spans="1:27" ht="12.75">
      <c r="A52" s="87" t="s">
        <v>32</v>
      </c>
      <c r="B52" s="50"/>
      <c r="C52" s="9">
        <v>14598</v>
      </c>
      <c r="D52" s="10"/>
      <c r="E52" s="11">
        <v>62000</v>
      </c>
      <c r="F52" s="11">
        <v>62000</v>
      </c>
      <c r="G52" s="11">
        <v>147</v>
      </c>
      <c r="H52" s="11">
        <v>365</v>
      </c>
      <c r="I52" s="11"/>
      <c r="J52" s="11">
        <v>512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512</v>
      </c>
      <c r="X52" s="11">
        <v>46500</v>
      </c>
      <c r="Y52" s="11">
        <v>-45988</v>
      </c>
      <c r="Z52" s="2">
        <v>-98.9</v>
      </c>
      <c r="AA52" s="15">
        <v>62000</v>
      </c>
    </row>
    <row r="53" spans="1:27" ht="12.75">
      <c r="A53" s="87" t="s">
        <v>33</v>
      </c>
      <c r="B53" s="50"/>
      <c r="C53" s="9">
        <v>408966</v>
      </c>
      <c r="D53" s="10"/>
      <c r="E53" s="11">
        <v>136000</v>
      </c>
      <c r="F53" s="11">
        <v>136000</v>
      </c>
      <c r="G53" s="11">
        <v>18205</v>
      </c>
      <c r="H53" s="11">
        <v>32030</v>
      </c>
      <c r="I53" s="11"/>
      <c r="J53" s="11">
        <v>50235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50235</v>
      </c>
      <c r="X53" s="11">
        <v>102000</v>
      </c>
      <c r="Y53" s="11">
        <v>-51765</v>
      </c>
      <c r="Z53" s="2">
        <v>-50.75</v>
      </c>
      <c r="AA53" s="15">
        <v>136000</v>
      </c>
    </row>
    <row r="54" spans="1:27" ht="12.75">
      <c r="A54" s="87" t="s">
        <v>34</v>
      </c>
      <c r="B54" s="50"/>
      <c r="C54" s="9">
        <v>393712</v>
      </c>
      <c r="D54" s="10"/>
      <c r="E54" s="11">
        <v>309564</v>
      </c>
      <c r="F54" s="11">
        <v>309564</v>
      </c>
      <c r="G54" s="11">
        <v>2965</v>
      </c>
      <c r="H54" s="11">
        <v>5260</v>
      </c>
      <c r="I54" s="11"/>
      <c r="J54" s="11">
        <v>8225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8225</v>
      </c>
      <c r="X54" s="11">
        <v>232173</v>
      </c>
      <c r="Y54" s="11">
        <v>-223948</v>
      </c>
      <c r="Z54" s="2">
        <v>-96.46</v>
      </c>
      <c r="AA54" s="15">
        <v>309564</v>
      </c>
    </row>
    <row r="55" spans="1:27" ht="12.75">
      <c r="A55" s="87" t="s">
        <v>35</v>
      </c>
      <c r="B55" s="50"/>
      <c r="C55" s="9">
        <v>69221</v>
      </c>
      <c r="D55" s="10"/>
      <c r="E55" s="11">
        <v>155000</v>
      </c>
      <c r="F55" s="11">
        <v>155000</v>
      </c>
      <c r="G55" s="11"/>
      <c r="H55" s="11">
        <v>1890</v>
      </c>
      <c r="I55" s="11"/>
      <c r="J55" s="11">
        <v>1890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1890</v>
      </c>
      <c r="X55" s="11">
        <v>116250</v>
      </c>
      <c r="Y55" s="11">
        <v>-114360</v>
      </c>
      <c r="Z55" s="2">
        <v>-98.37</v>
      </c>
      <c r="AA55" s="15">
        <v>155000</v>
      </c>
    </row>
    <row r="56" spans="1:27" ht="12.75">
      <c r="A56" s="87" t="s">
        <v>36</v>
      </c>
      <c r="B56" s="50"/>
      <c r="C56" s="9">
        <v>101733</v>
      </c>
      <c r="D56" s="10"/>
      <c r="E56" s="11">
        <v>9000</v>
      </c>
      <c r="F56" s="11">
        <v>9000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6750</v>
      </c>
      <c r="Y56" s="11">
        <v>-6750</v>
      </c>
      <c r="Z56" s="2">
        <v>-100</v>
      </c>
      <c r="AA56" s="15">
        <v>9000</v>
      </c>
    </row>
    <row r="57" spans="1:27" ht="12.75">
      <c r="A57" s="88" t="s">
        <v>37</v>
      </c>
      <c r="B57" s="50"/>
      <c r="C57" s="52">
        <f aca="true" t="shared" si="11" ref="C57:Y57">SUM(C52:C56)</f>
        <v>988230</v>
      </c>
      <c r="D57" s="53">
        <f t="shared" si="11"/>
        <v>0</v>
      </c>
      <c r="E57" s="54">
        <f t="shared" si="11"/>
        <v>671564</v>
      </c>
      <c r="F57" s="54">
        <f t="shared" si="11"/>
        <v>671564</v>
      </c>
      <c r="G57" s="54">
        <f t="shared" si="11"/>
        <v>21317</v>
      </c>
      <c r="H57" s="54">
        <f t="shared" si="11"/>
        <v>39545</v>
      </c>
      <c r="I57" s="54">
        <f t="shared" si="11"/>
        <v>0</v>
      </c>
      <c r="J57" s="54">
        <f t="shared" si="11"/>
        <v>60862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60862</v>
      </c>
      <c r="X57" s="54">
        <f t="shared" si="11"/>
        <v>503673</v>
      </c>
      <c r="Y57" s="54">
        <f t="shared" si="11"/>
        <v>-442811</v>
      </c>
      <c r="Z57" s="55">
        <f>+IF(X57&lt;&gt;0,+(Y57/X57)*100,0)</f>
        <v>-87.91636637262668</v>
      </c>
      <c r="AA57" s="56">
        <f>SUM(AA52:AA56)</f>
        <v>671564</v>
      </c>
    </row>
    <row r="58" spans="1:27" ht="12.75">
      <c r="A58" s="89" t="s">
        <v>38</v>
      </c>
      <c r="B58" s="38"/>
      <c r="C58" s="9">
        <v>33614</v>
      </c>
      <c r="D58" s="10"/>
      <c r="E58" s="11">
        <v>605065</v>
      </c>
      <c r="F58" s="11">
        <v>605065</v>
      </c>
      <c r="G58" s="11">
        <v>1360</v>
      </c>
      <c r="H58" s="11">
        <v>737</v>
      </c>
      <c r="I58" s="11"/>
      <c r="J58" s="11">
        <v>2097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2097</v>
      </c>
      <c r="X58" s="11">
        <v>453799</v>
      </c>
      <c r="Y58" s="11">
        <v>-451702</v>
      </c>
      <c r="Z58" s="2">
        <v>-99.54</v>
      </c>
      <c r="AA58" s="15">
        <v>605065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1008538</v>
      </c>
      <c r="D61" s="10"/>
      <c r="E61" s="11">
        <v>1494721</v>
      </c>
      <c r="F61" s="11">
        <v>1494721</v>
      </c>
      <c r="G61" s="11">
        <v>136636</v>
      </c>
      <c r="H61" s="11">
        <v>11341</v>
      </c>
      <c r="I61" s="11"/>
      <c r="J61" s="11">
        <v>147977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147977</v>
      </c>
      <c r="X61" s="11">
        <v>1121041</v>
      </c>
      <c r="Y61" s="11">
        <v>-973064</v>
      </c>
      <c r="Z61" s="2">
        <v>-86.8</v>
      </c>
      <c r="AA61" s="15">
        <v>1494721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803132</v>
      </c>
      <c r="F66" s="14"/>
      <c r="G66" s="14">
        <v>11481</v>
      </c>
      <c r="H66" s="14">
        <v>16172</v>
      </c>
      <c r="I66" s="14"/>
      <c r="J66" s="14">
        <v>27653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27653</v>
      </c>
      <c r="X66" s="14"/>
      <c r="Y66" s="14">
        <v>27653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>
        <v>1968218</v>
      </c>
      <c r="F67" s="11"/>
      <c r="G67" s="11">
        <v>147833</v>
      </c>
      <c r="H67" s="11">
        <v>38389</v>
      </c>
      <c r="I67" s="11"/>
      <c r="J67" s="11">
        <v>186222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186222</v>
      </c>
      <c r="X67" s="11"/>
      <c r="Y67" s="11">
        <v>186222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2771350</v>
      </c>
      <c r="F69" s="82">
        <f t="shared" si="12"/>
        <v>0</v>
      </c>
      <c r="G69" s="82">
        <f t="shared" si="12"/>
        <v>159314</v>
      </c>
      <c r="H69" s="82">
        <f t="shared" si="12"/>
        <v>54561</v>
      </c>
      <c r="I69" s="82">
        <f t="shared" si="12"/>
        <v>0</v>
      </c>
      <c r="J69" s="82">
        <f t="shared" si="12"/>
        <v>213875</v>
      </c>
      <c r="K69" s="82">
        <f t="shared" si="12"/>
        <v>0</v>
      </c>
      <c r="L69" s="82">
        <f t="shared" si="12"/>
        <v>0</v>
      </c>
      <c r="M69" s="82">
        <f t="shared" si="12"/>
        <v>0</v>
      </c>
      <c r="N69" s="82">
        <f t="shared" si="12"/>
        <v>0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213875</v>
      </c>
      <c r="X69" s="82">
        <f t="shared" si="12"/>
        <v>0</v>
      </c>
      <c r="Y69" s="82">
        <f t="shared" si="12"/>
        <v>213875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9137000</v>
      </c>
      <c r="F5" s="46">
        <f t="shared" si="0"/>
        <v>9137000</v>
      </c>
      <c r="G5" s="46">
        <f t="shared" si="0"/>
        <v>0</v>
      </c>
      <c r="H5" s="46">
        <f t="shared" si="0"/>
        <v>2730759</v>
      </c>
      <c r="I5" s="46">
        <f t="shared" si="0"/>
        <v>0</v>
      </c>
      <c r="J5" s="46">
        <f t="shared" si="0"/>
        <v>2730759</v>
      </c>
      <c r="K5" s="46">
        <f t="shared" si="0"/>
        <v>0</v>
      </c>
      <c r="L5" s="46">
        <f t="shared" si="0"/>
        <v>519145</v>
      </c>
      <c r="M5" s="46">
        <f t="shared" si="0"/>
        <v>1347016</v>
      </c>
      <c r="N5" s="46">
        <f t="shared" si="0"/>
        <v>1866161</v>
      </c>
      <c r="O5" s="46">
        <f t="shared" si="0"/>
        <v>0</v>
      </c>
      <c r="P5" s="46">
        <f t="shared" si="0"/>
        <v>0</v>
      </c>
      <c r="Q5" s="46">
        <f t="shared" si="0"/>
        <v>235843</v>
      </c>
      <c r="R5" s="46">
        <f t="shared" si="0"/>
        <v>235843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4832763</v>
      </c>
      <c r="X5" s="46">
        <f t="shared" si="0"/>
        <v>6852750</v>
      </c>
      <c r="Y5" s="46">
        <f t="shared" si="0"/>
        <v>-2019987</v>
      </c>
      <c r="Z5" s="47">
        <f>+IF(X5&lt;&gt;0,+(Y5/X5)*100,0)</f>
        <v>-29.47702747072343</v>
      </c>
      <c r="AA5" s="48">
        <f>SUM(AA11:AA18)</f>
        <v>9137000</v>
      </c>
    </row>
    <row r="6" spans="1:27" ht="12.75">
      <c r="A6" s="49" t="s">
        <v>32</v>
      </c>
      <c r="B6" s="50"/>
      <c r="C6" s="9"/>
      <c r="D6" s="10"/>
      <c r="E6" s="11">
        <v>8137000</v>
      </c>
      <c r="F6" s="11">
        <v>8137000</v>
      </c>
      <c r="G6" s="11"/>
      <c r="H6" s="11">
        <v>2730759</v>
      </c>
      <c r="I6" s="11"/>
      <c r="J6" s="11">
        <v>2730759</v>
      </c>
      <c r="K6" s="11"/>
      <c r="L6" s="11">
        <v>519145</v>
      </c>
      <c r="M6" s="11">
        <v>1024396</v>
      </c>
      <c r="N6" s="11">
        <v>1543541</v>
      </c>
      <c r="O6" s="11"/>
      <c r="P6" s="11"/>
      <c r="Q6" s="11"/>
      <c r="R6" s="11"/>
      <c r="S6" s="11"/>
      <c r="T6" s="11"/>
      <c r="U6" s="11"/>
      <c r="V6" s="11"/>
      <c r="W6" s="11">
        <v>4274300</v>
      </c>
      <c r="X6" s="11">
        <v>6102750</v>
      </c>
      <c r="Y6" s="11">
        <v>-1828450</v>
      </c>
      <c r="Z6" s="2">
        <v>-29.96</v>
      </c>
      <c r="AA6" s="15">
        <v>8137000</v>
      </c>
    </row>
    <row r="7" spans="1:27" ht="12.75">
      <c r="A7" s="49" t="s">
        <v>33</v>
      </c>
      <c r="B7" s="50"/>
      <c r="C7" s="9"/>
      <c r="D7" s="10"/>
      <c r="E7" s="11">
        <v>1000000</v>
      </c>
      <c r="F7" s="11">
        <v>1000000</v>
      </c>
      <c r="G7" s="11"/>
      <c r="H7" s="11"/>
      <c r="I7" s="11"/>
      <c r="J7" s="11"/>
      <c r="K7" s="11"/>
      <c r="L7" s="11"/>
      <c r="M7" s="11">
        <v>322620</v>
      </c>
      <c r="N7" s="11">
        <v>322620</v>
      </c>
      <c r="O7" s="11"/>
      <c r="P7" s="11"/>
      <c r="Q7" s="11">
        <v>235843</v>
      </c>
      <c r="R7" s="11">
        <v>235843</v>
      </c>
      <c r="S7" s="11"/>
      <c r="T7" s="11"/>
      <c r="U7" s="11"/>
      <c r="V7" s="11"/>
      <c r="W7" s="11">
        <v>558463</v>
      </c>
      <c r="X7" s="11">
        <v>750000</v>
      </c>
      <c r="Y7" s="11">
        <v>-191537</v>
      </c>
      <c r="Z7" s="2">
        <v>-25.54</v>
      </c>
      <c r="AA7" s="15">
        <v>1000000</v>
      </c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9137000</v>
      </c>
      <c r="F11" s="54">
        <f t="shared" si="1"/>
        <v>9137000</v>
      </c>
      <c r="G11" s="54">
        <f t="shared" si="1"/>
        <v>0</v>
      </c>
      <c r="H11" s="54">
        <f t="shared" si="1"/>
        <v>2730759</v>
      </c>
      <c r="I11" s="54">
        <f t="shared" si="1"/>
        <v>0</v>
      </c>
      <c r="J11" s="54">
        <f t="shared" si="1"/>
        <v>2730759</v>
      </c>
      <c r="K11" s="54">
        <f t="shared" si="1"/>
        <v>0</v>
      </c>
      <c r="L11" s="54">
        <f t="shared" si="1"/>
        <v>519145</v>
      </c>
      <c r="M11" s="54">
        <f t="shared" si="1"/>
        <v>1347016</v>
      </c>
      <c r="N11" s="54">
        <f t="shared" si="1"/>
        <v>1866161</v>
      </c>
      <c r="O11" s="54">
        <f t="shared" si="1"/>
        <v>0</v>
      </c>
      <c r="P11" s="54">
        <f t="shared" si="1"/>
        <v>0</v>
      </c>
      <c r="Q11" s="54">
        <f t="shared" si="1"/>
        <v>235843</v>
      </c>
      <c r="R11" s="54">
        <f t="shared" si="1"/>
        <v>235843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4832763</v>
      </c>
      <c r="X11" s="54">
        <f t="shared" si="1"/>
        <v>6852750</v>
      </c>
      <c r="Y11" s="54">
        <f t="shared" si="1"/>
        <v>-2019987</v>
      </c>
      <c r="Z11" s="55">
        <f>+IF(X11&lt;&gt;0,+(Y11/X11)*100,0)</f>
        <v>-29.47702747072343</v>
      </c>
      <c r="AA11" s="56">
        <f>SUM(AA6:AA10)</f>
        <v>9137000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8137000</v>
      </c>
      <c r="F36" s="11">
        <f t="shared" si="4"/>
        <v>8137000</v>
      </c>
      <c r="G36" s="11">
        <f t="shared" si="4"/>
        <v>0</v>
      </c>
      <c r="H36" s="11">
        <f t="shared" si="4"/>
        <v>2730759</v>
      </c>
      <c r="I36" s="11">
        <f t="shared" si="4"/>
        <v>0</v>
      </c>
      <c r="J36" s="11">
        <f t="shared" si="4"/>
        <v>2730759</v>
      </c>
      <c r="K36" s="11">
        <f t="shared" si="4"/>
        <v>0</v>
      </c>
      <c r="L36" s="11">
        <f t="shared" si="4"/>
        <v>519145</v>
      </c>
      <c r="M36" s="11">
        <f t="shared" si="4"/>
        <v>1024396</v>
      </c>
      <c r="N36" s="11">
        <f t="shared" si="4"/>
        <v>1543541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4274300</v>
      </c>
      <c r="X36" s="11">
        <f t="shared" si="4"/>
        <v>6102750</v>
      </c>
      <c r="Y36" s="11">
        <f t="shared" si="4"/>
        <v>-1828450</v>
      </c>
      <c r="Z36" s="2">
        <f aca="true" t="shared" si="5" ref="Z36:Z49">+IF(X36&lt;&gt;0,+(Y36/X36)*100,0)</f>
        <v>-29.96108311826636</v>
      </c>
      <c r="AA36" s="15">
        <f>AA6+AA21</f>
        <v>8137000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1000000</v>
      </c>
      <c r="F37" s="11">
        <f t="shared" si="4"/>
        <v>1000000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322620</v>
      </c>
      <c r="N37" s="11">
        <f t="shared" si="4"/>
        <v>322620</v>
      </c>
      <c r="O37" s="11">
        <f t="shared" si="4"/>
        <v>0</v>
      </c>
      <c r="P37" s="11">
        <f t="shared" si="4"/>
        <v>0</v>
      </c>
      <c r="Q37" s="11">
        <f t="shared" si="4"/>
        <v>235843</v>
      </c>
      <c r="R37" s="11">
        <f t="shared" si="4"/>
        <v>235843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558463</v>
      </c>
      <c r="X37" s="11">
        <f t="shared" si="4"/>
        <v>750000</v>
      </c>
      <c r="Y37" s="11">
        <f t="shared" si="4"/>
        <v>-191537</v>
      </c>
      <c r="Z37" s="2">
        <f t="shared" si="5"/>
        <v>-25.538266666666665</v>
      </c>
      <c r="AA37" s="15">
        <f>AA7+AA22</f>
        <v>1000000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9137000</v>
      </c>
      <c r="F41" s="54">
        <f t="shared" si="6"/>
        <v>9137000</v>
      </c>
      <c r="G41" s="54">
        <f t="shared" si="6"/>
        <v>0</v>
      </c>
      <c r="H41" s="54">
        <f t="shared" si="6"/>
        <v>2730759</v>
      </c>
      <c r="I41" s="54">
        <f t="shared" si="6"/>
        <v>0</v>
      </c>
      <c r="J41" s="54">
        <f t="shared" si="6"/>
        <v>2730759</v>
      </c>
      <c r="K41" s="54">
        <f t="shared" si="6"/>
        <v>0</v>
      </c>
      <c r="L41" s="54">
        <f t="shared" si="6"/>
        <v>519145</v>
      </c>
      <c r="M41" s="54">
        <f t="shared" si="6"/>
        <v>1347016</v>
      </c>
      <c r="N41" s="54">
        <f t="shared" si="6"/>
        <v>1866161</v>
      </c>
      <c r="O41" s="54">
        <f t="shared" si="6"/>
        <v>0</v>
      </c>
      <c r="P41" s="54">
        <f t="shared" si="6"/>
        <v>0</v>
      </c>
      <c r="Q41" s="54">
        <f t="shared" si="6"/>
        <v>235843</v>
      </c>
      <c r="R41" s="54">
        <f t="shared" si="6"/>
        <v>235843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4832763</v>
      </c>
      <c r="X41" s="54">
        <f t="shared" si="6"/>
        <v>6852750</v>
      </c>
      <c r="Y41" s="54">
        <f t="shared" si="6"/>
        <v>-2019987</v>
      </c>
      <c r="Z41" s="55">
        <f t="shared" si="5"/>
        <v>-29.47702747072343</v>
      </c>
      <c r="AA41" s="56">
        <f>SUM(AA36:AA40)</f>
        <v>9137000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0</v>
      </c>
      <c r="Y45" s="70">
        <f t="shared" si="7"/>
        <v>0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9137000</v>
      </c>
      <c r="F49" s="82">
        <f t="shared" si="9"/>
        <v>9137000</v>
      </c>
      <c r="G49" s="82">
        <f t="shared" si="9"/>
        <v>0</v>
      </c>
      <c r="H49" s="82">
        <f t="shared" si="9"/>
        <v>2730759</v>
      </c>
      <c r="I49" s="82">
        <f t="shared" si="9"/>
        <v>0</v>
      </c>
      <c r="J49" s="82">
        <f t="shared" si="9"/>
        <v>2730759</v>
      </c>
      <c r="K49" s="82">
        <f t="shared" si="9"/>
        <v>0</v>
      </c>
      <c r="L49" s="82">
        <f t="shared" si="9"/>
        <v>519145</v>
      </c>
      <c r="M49" s="82">
        <f t="shared" si="9"/>
        <v>1347016</v>
      </c>
      <c r="N49" s="82">
        <f t="shared" si="9"/>
        <v>1866161</v>
      </c>
      <c r="O49" s="82">
        <f t="shared" si="9"/>
        <v>0</v>
      </c>
      <c r="P49" s="82">
        <f t="shared" si="9"/>
        <v>0</v>
      </c>
      <c r="Q49" s="82">
        <f t="shared" si="9"/>
        <v>235843</v>
      </c>
      <c r="R49" s="82">
        <f t="shared" si="9"/>
        <v>235843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4832763</v>
      </c>
      <c r="X49" s="82">
        <f t="shared" si="9"/>
        <v>6852750</v>
      </c>
      <c r="Y49" s="82">
        <f t="shared" si="9"/>
        <v>-2019987</v>
      </c>
      <c r="Z49" s="83">
        <f t="shared" si="5"/>
        <v>-29.47702747072343</v>
      </c>
      <c r="AA49" s="84">
        <f>SUM(AA41:AA48)</f>
        <v>9137000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1640000</v>
      </c>
      <c r="F51" s="70">
        <f t="shared" si="10"/>
        <v>1640000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1230000</v>
      </c>
      <c r="Y51" s="70">
        <f t="shared" si="10"/>
        <v>-1230000</v>
      </c>
      <c r="Z51" s="72">
        <f>+IF(X51&lt;&gt;0,+(Y51/X51)*100,0)</f>
        <v>-100</v>
      </c>
      <c r="AA51" s="71">
        <f>SUM(AA57:AA61)</f>
        <v>1640000</v>
      </c>
    </row>
    <row r="52" spans="1:27" ht="12.75">
      <c r="A52" s="87" t="s">
        <v>32</v>
      </c>
      <c r="B52" s="50"/>
      <c r="C52" s="9"/>
      <c r="D52" s="10"/>
      <c r="E52" s="11">
        <v>80000</v>
      </c>
      <c r="F52" s="11">
        <v>80000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60000</v>
      </c>
      <c r="Y52" s="11">
        <v>-60000</v>
      </c>
      <c r="Z52" s="2">
        <v>-100</v>
      </c>
      <c r="AA52" s="15">
        <v>80000</v>
      </c>
    </row>
    <row r="53" spans="1:27" ht="12.75">
      <c r="A53" s="87" t="s">
        <v>33</v>
      </c>
      <c r="B53" s="50"/>
      <c r="C53" s="9"/>
      <c r="D53" s="10"/>
      <c r="E53" s="11">
        <v>310000</v>
      </c>
      <c r="F53" s="11">
        <v>310000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232500</v>
      </c>
      <c r="Y53" s="11">
        <v>-232500</v>
      </c>
      <c r="Z53" s="2">
        <v>-100</v>
      </c>
      <c r="AA53" s="15">
        <v>310000</v>
      </c>
    </row>
    <row r="54" spans="1:27" ht="12.75">
      <c r="A54" s="87" t="s">
        <v>34</v>
      </c>
      <c r="B54" s="50"/>
      <c r="C54" s="9"/>
      <c r="D54" s="10"/>
      <c r="E54" s="11">
        <v>550000</v>
      </c>
      <c r="F54" s="11">
        <v>550000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412500</v>
      </c>
      <c r="Y54" s="11">
        <v>-412500</v>
      </c>
      <c r="Z54" s="2">
        <v>-100</v>
      </c>
      <c r="AA54" s="15">
        <v>550000</v>
      </c>
    </row>
    <row r="55" spans="1:27" ht="12.75">
      <c r="A55" s="87" t="s">
        <v>35</v>
      </c>
      <c r="B55" s="50"/>
      <c r="C55" s="9"/>
      <c r="D55" s="10"/>
      <c r="E55" s="11">
        <v>200000</v>
      </c>
      <c r="F55" s="11">
        <v>200000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150000</v>
      </c>
      <c r="Y55" s="11">
        <v>-150000</v>
      </c>
      <c r="Z55" s="2">
        <v>-100</v>
      </c>
      <c r="AA55" s="15">
        <v>200000</v>
      </c>
    </row>
    <row r="56" spans="1:27" ht="12.75">
      <c r="A56" s="87" t="s">
        <v>36</v>
      </c>
      <c r="B56" s="50"/>
      <c r="C56" s="9"/>
      <c r="D56" s="10"/>
      <c r="E56" s="11">
        <v>500000</v>
      </c>
      <c r="F56" s="11">
        <v>500000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375000</v>
      </c>
      <c r="Y56" s="11">
        <v>-375000</v>
      </c>
      <c r="Z56" s="2">
        <v>-100</v>
      </c>
      <c r="AA56" s="15">
        <v>500000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1640000</v>
      </c>
      <c r="F57" s="54">
        <f t="shared" si="11"/>
        <v>1640000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1230000</v>
      </c>
      <c r="Y57" s="54">
        <f t="shared" si="11"/>
        <v>-1230000</v>
      </c>
      <c r="Z57" s="55">
        <f>+IF(X57&lt;&gt;0,+(Y57/X57)*100,0)</f>
        <v>-100</v>
      </c>
      <c r="AA57" s="56">
        <f>SUM(AA52:AA56)</f>
        <v>1640000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112401</v>
      </c>
      <c r="H66" s="14">
        <v>85812</v>
      </c>
      <c r="I66" s="14">
        <v>4290</v>
      </c>
      <c r="J66" s="14">
        <v>202503</v>
      </c>
      <c r="K66" s="14">
        <v>424</v>
      </c>
      <c r="L66" s="14">
        <v>43838</v>
      </c>
      <c r="M66" s="14">
        <v>412</v>
      </c>
      <c r="N66" s="14">
        <v>44674</v>
      </c>
      <c r="O66" s="14"/>
      <c r="P66" s="14">
        <v>5818</v>
      </c>
      <c r="Q66" s="14"/>
      <c r="R66" s="14">
        <v>5818</v>
      </c>
      <c r="S66" s="14"/>
      <c r="T66" s="14"/>
      <c r="U66" s="14"/>
      <c r="V66" s="14"/>
      <c r="W66" s="14">
        <v>252995</v>
      </c>
      <c r="X66" s="14"/>
      <c r="Y66" s="14">
        <v>252995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112401</v>
      </c>
      <c r="H69" s="82">
        <f t="shared" si="12"/>
        <v>85812</v>
      </c>
      <c r="I69" s="82">
        <f t="shared" si="12"/>
        <v>4290</v>
      </c>
      <c r="J69" s="82">
        <f t="shared" si="12"/>
        <v>202503</v>
      </c>
      <c r="K69" s="82">
        <f t="shared" si="12"/>
        <v>424</v>
      </c>
      <c r="L69" s="82">
        <f t="shared" si="12"/>
        <v>43838</v>
      </c>
      <c r="M69" s="82">
        <f t="shared" si="12"/>
        <v>412</v>
      </c>
      <c r="N69" s="82">
        <f t="shared" si="12"/>
        <v>44674</v>
      </c>
      <c r="O69" s="82">
        <f t="shared" si="12"/>
        <v>0</v>
      </c>
      <c r="P69" s="82">
        <f t="shared" si="12"/>
        <v>5818</v>
      </c>
      <c r="Q69" s="82">
        <f t="shared" si="12"/>
        <v>0</v>
      </c>
      <c r="R69" s="82">
        <f t="shared" si="12"/>
        <v>5818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252995</v>
      </c>
      <c r="X69" s="82">
        <f t="shared" si="12"/>
        <v>0</v>
      </c>
      <c r="Y69" s="82">
        <f t="shared" si="12"/>
        <v>252995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14323000</v>
      </c>
      <c r="F5" s="46">
        <f t="shared" si="0"/>
        <v>14323000</v>
      </c>
      <c r="G5" s="46">
        <f t="shared" si="0"/>
        <v>0</v>
      </c>
      <c r="H5" s="46">
        <f t="shared" si="0"/>
        <v>0</v>
      </c>
      <c r="I5" s="46">
        <f t="shared" si="0"/>
        <v>0</v>
      </c>
      <c r="J5" s="46">
        <f t="shared" si="0"/>
        <v>0</v>
      </c>
      <c r="K5" s="46">
        <f t="shared" si="0"/>
        <v>0</v>
      </c>
      <c r="L5" s="46">
        <f t="shared" si="0"/>
        <v>0</v>
      </c>
      <c r="M5" s="46">
        <f t="shared" si="0"/>
        <v>481843</v>
      </c>
      <c r="N5" s="46">
        <f t="shared" si="0"/>
        <v>481843</v>
      </c>
      <c r="O5" s="46">
        <f t="shared" si="0"/>
        <v>0</v>
      </c>
      <c r="P5" s="46">
        <f t="shared" si="0"/>
        <v>383878</v>
      </c>
      <c r="Q5" s="46">
        <f t="shared" si="0"/>
        <v>2385081</v>
      </c>
      <c r="R5" s="46">
        <f t="shared" si="0"/>
        <v>2768959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3250802</v>
      </c>
      <c r="X5" s="46">
        <f t="shared" si="0"/>
        <v>10742250</v>
      </c>
      <c r="Y5" s="46">
        <f t="shared" si="0"/>
        <v>-7491448</v>
      </c>
      <c r="Z5" s="47">
        <f>+IF(X5&lt;&gt;0,+(Y5/X5)*100,0)</f>
        <v>-69.73816472340525</v>
      </c>
      <c r="AA5" s="48">
        <f>SUM(AA11:AA18)</f>
        <v>14323000</v>
      </c>
    </row>
    <row r="6" spans="1:27" ht="12.75">
      <c r="A6" s="49" t="s">
        <v>32</v>
      </c>
      <c r="B6" s="50"/>
      <c r="C6" s="9"/>
      <c r="D6" s="10"/>
      <c r="E6" s="11">
        <v>8567000</v>
      </c>
      <c r="F6" s="11">
        <v>8567000</v>
      </c>
      <c r="G6" s="11"/>
      <c r="H6" s="11"/>
      <c r="I6" s="11"/>
      <c r="J6" s="11"/>
      <c r="K6" s="11"/>
      <c r="L6" s="11"/>
      <c r="M6" s="11">
        <v>481843</v>
      </c>
      <c r="N6" s="11">
        <v>481843</v>
      </c>
      <c r="O6" s="11"/>
      <c r="P6" s="11">
        <v>383878</v>
      </c>
      <c r="Q6" s="11">
        <v>2385081</v>
      </c>
      <c r="R6" s="11">
        <v>2768959</v>
      </c>
      <c r="S6" s="11"/>
      <c r="T6" s="11"/>
      <c r="U6" s="11"/>
      <c r="V6" s="11"/>
      <c r="W6" s="11">
        <v>3250802</v>
      </c>
      <c r="X6" s="11">
        <v>6425250</v>
      </c>
      <c r="Y6" s="11">
        <v>-3174448</v>
      </c>
      <c r="Z6" s="2">
        <v>-49.41</v>
      </c>
      <c r="AA6" s="15">
        <v>8567000</v>
      </c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>
        <v>5716000</v>
      </c>
      <c r="F8" s="11">
        <v>5716000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4287000</v>
      </c>
      <c r="Y8" s="11">
        <v>-4287000</v>
      </c>
      <c r="Z8" s="2">
        <v>-100</v>
      </c>
      <c r="AA8" s="15">
        <v>5716000</v>
      </c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>
        <v>40000</v>
      </c>
      <c r="F10" s="11">
        <v>40000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30000</v>
      </c>
      <c r="Y10" s="11">
        <v>-30000</v>
      </c>
      <c r="Z10" s="2">
        <v>-100</v>
      </c>
      <c r="AA10" s="15">
        <v>40000</v>
      </c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14323000</v>
      </c>
      <c r="F11" s="54">
        <f t="shared" si="1"/>
        <v>14323000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481843</v>
      </c>
      <c r="N11" s="54">
        <f t="shared" si="1"/>
        <v>481843</v>
      </c>
      <c r="O11" s="54">
        <f t="shared" si="1"/>
        <v>0</v>
      </c>
      <c r="P11" s="54">
        <f t="shared" si="1"/>
        <v>383878</v>
      </c>
      <c r="Q11" s="54">
        <f t="shared" si="1"/>
        <v>2385081</v>
      </c>
      <c r="R11" s="54">
        <f t="shared" si="1"/>
        <v>2768959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3250802</v>
      </c>
      <c r="X11" s="54">
        <f t="shared" si="1"/>
        <v>10742250</v>
      </c>
      <c r="Y11" s="54">
        <f t="shared" si="1"/>
        <v>-7491448</v>
      </c>
      <c r="Z11" s="55">
        <f>+IF(X11&lt;&gt;0,+(Y11/X11)*100,0)</f>
        <v>-69.73816472340525</v>
      </c>
      <c r="AA11" s="56">
        <f>SUM(AA6:AA10)</f>
        <v>14323000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258483</v>
      </c>
      <c r="H20" s="63">
        <f t="shared" si="2"/>
        <v>1984347</v>
      </c>
      <c r="I20" s="63">
        <f t="shared" si="2"/>
        <v>0</v>
      </c>
      <c r="J20" s="63">
        <f t="shared" si="2"/>
        <v>2242830</v>
      </c>
      <c r="K20" s="63">
        <f t="shared" si="2"/>
        <v>729779</v>
      </c>
      <c r="L20" s="63">
        <f t="shared" si="2"/>
        <v>0</v>
      </c>
      <c r="M20" s="63">
        <f t="shared" si="2"/>
        <v>0</v>
      </c>
      <c r="N20" s="63">
        <f t="shared" si="2"/>
        <v>729779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2972609</v>
      </c>
      <c r="X20" s="63">
        <f t="shared" si="2"/>
        <v>0</v>
      </c>
      <c r="Y20" s="63">
        <f t="shared" si="2"/>
        <v>2972609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>
        <v>1671236</v>
      </c>
      <c r="I21" s="11"/>
      <c r="J21" s="11">
        <v>1671236</v>
      </c>
      <c r="K21" s="11">
        <v>164417</v>
      </c>
      <c r="L21" s="11"/>
      <c r="M21" s="11"/>
      <c r="N21" s="11">
        <v>164417</v>
      </c>
      <c r="O21" s="11"/>
      <c r="P21" s="11"/>
      <c r="Q21" s="11"/>
      <c r="R21" s="11"/>
      <c r="S21" s="11"/>
      <c r="T21" s="11"/>
      <c r="U21" s="11"/>
      <c r="V21" s="11"/>
      <c r="W21" s="11">
        <v>1835653</v>
      </c>
      <c r="X21" s="11"/>
      <c r="Y21" s="11">
        <v>1835653</v>
      </c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>
        <v>258483</v>
      </c>
      <c r="H23" s="11">
        <v>313111</v>
      </c>
      <c r="I23" s="11"/>
      <c r="J23" s="11">
        <v>571594</v>
      </c>
      <c r="K23" s="11">
        <v>565362</v>
      </c>
      <c r="L23" s="11"/>
      <c r="M23" s="11"/>
      <c r="N23" s="11">
        <v>565362</v>
      </c>
      <c r="O23" s="11"/>
      <c r="P23" s="11"/>
      <c r="Q23" s="11"/>
      <c r="R23" s="11"/>
      <c r="S23" s="11"/>
      <c r="T23" s="11"/>
      <c r="U23" s="11"/>
      <c r="V23" s="11"/>
      <c r="W23" s="11">
        <v>1136956</v>
      </c>
      <c r="X23" s="11"/>
      <c r="Y23" s="11">
        <v>1136956</v>
      </c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258483</v>
      </c>
      <c r="H26" s="54">
        <f t="shared" si="3"/>
        <v>1984347</v>
      </c>
      <c r="I26" s="54">
        <f t="shared" si="3"/>
        <v>0</v>
      </c>
      <c r="J26" s="54">
        <f t="shared" si="3"/>
        <v>2242830</v>
      </c>
      <c r="K26" s="54">
        <f t="shared" si="3"/>
        <v>729779</v>
      </c>
      <c r="L26" s="54">
        <f t="shared" si="3"/>
        <v>0</v>
      </c>
      <c r="M26" s="54">
        <f t="shared" si="3"/>
        <v>0</v>
      </c>
      <c r="N26" s="54">
        <f t="shared" si="3"/>
        <v>729779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2972609</v>
      </c>
      <c r="X26" s="54">
        <f t="shared" si="3"/>
        <v>0</v>
      </c>
      <c r="Y26" s="54">
        <f t="shared" si="3"/>
        <v>2972609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8567000</v>
      </c>
      <c r="F36" s="11">
        <f t="shared" si="4"/>
        <v>8567000</v>
      </c>
      <c r="G36" s="11">
        <f t="shared" si="4"/>
        <v>0</v>
      </c>
      <c r="H36" s="11">
        <f t="shared" si="4"/>
        <v>1671236</v>
      </c>
      <c r="I36" s="11">
        <f t="shared" si="4"/>
        <v>0</v>
      </c>
      <c r="J36" s="11">
        <f t="shared" si="4"/>
        <v>1671236</v>
      </c>
      <c r="K36" s="11">
        <f t="shared" si="4"/>
        <v>164417</v>
      </c>
      <c r="L36" s="11">
        <f t="shared" si="4"/>
        <v>0</v>
      </c>
      <c r="M36" s="11">
        <f t="shared" si="4"/>
        <v>481843</v>
      </c>
      <c r="N36" s="11">
        <f t="shared" si="4"/>
        <v>646260</v>
      </c>
      <c r="O36" s="11">
        <f t="shared" si="4"/>
        <v>0</v>
      </c>
      <c r="P36" s="11">
        <f t="shared" si="4"/>
        <v>383878</v>
      </c>
      <c r="Q36" s="11">
        <f t="shared" si="4"/>
        <v>2385081</v>
      </c>
      <c r="R36" s="11">
        <f t="shared" si="4"/>
        <v>2768959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5086455</v>
      </c>
      <c r="X36" s="11">
        <f t="shared" si="4"/>
        <v>6425250</v>
      </c>
      <c r="Y36" s="11">
        <f t="shared" si="4"/>
        <v>-1338795</v>
      </c>
      <c r="Z36" s="2">
        <f aca="true" t="shared" si="5" ref="Z36:Z49">+IF(X36&lt;&gt;0,+(Y36/X36)*100,0)</f>
        <v>-20.83646550717871</v>
      </c>
      <c r="AA36" s="15">
        <f>AA6+AA21</f>
        <v>8567000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5716000</v>
      </c>
      <c r="F38" s="11">
        <f t="shared" si="4"/>
        <v>5716000</v>
      </c>
      <c r="G38" s="11">
        <f t="shared" si="4"/>
        <v>258483</v>
      </c>
      <c r="H38" s="11">
        <f t="shared" si="4"/>
        <v>313111</v>
      </c>
      <c r="I38" s="11">
        <f t="shared" si="4"/>
        <v>0</v>
      </c>
      <c r="J38" s="11">
        <f t="shared" si="4"/>
        <v>571594</v>
      </c>
      <c r="K38" s="11">
        <f t="shared" si="4"/>
        <v>565362</v>
      </c>
      <c r="L38" s="11">
        <f t="shared" si="4"/>
        <v>0</v>
      </c>
      <c r="M38" s="11">
        <f t="shared" si="4"/>
        <v>0</v>
      </c>
      <c r="N38" s="11">
        <f t="shared" si="4"/>
        <v>565362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1136956</v>
      </c>
      <c r="X38" s="11">
        <f t="shared" si="4"/>
        <v>4287000</v>
      </c>
      <c r="Y38" s="11">
        <f t="shared" si="4"/>
        <v>-3150044</v>
      </c>
      <c r="Z38" s="2">
        <f t="shared" si="5"/>
        <v>-73.47898297177512</v>
      </c>
      <c r="AA38" s="15">
        <f>AA8+AA23</f>
        <v>5716000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40000</v>
      </c>
      <c r="F40" s="11">
        <f t="shared" si="4"/>
        <v>40000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30000</v>
      </c>
      <c r="Y40" s="11">
        <f t="shared" si="4"/>
        <v>-30000</v>
      </c>
      <c r="Z40" s="2">
        <f t="shared" si="5"/>
        <v>-100</v>
      </c>
      <c r="AA40" s="15">
        <f>AA10+AA25</f>
        <v>40000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14323000</v>
      </c>
      <c r="F41" s="54">
        <f t="shared" si="6"/>
        <v>14323000</v>
      </c>
      <c r="G41" s="54">
        <f t="shared" si="6"/>
        <v>258483</v>
      </c>
      <c r="H41" s="54">
        <f t="shared" si="6"/>
        <v>1984347</v>
      </c>
      <c r="I41" s="54">
        <f t="shared" si="6"/>
        <v>0</v>
      </c>
      <c r="J41" s="54">
        <f t="shared" si="6"/>
        <v>2242830</v>
      </c>
      <c r="K41" s="54">
        <f t="shared" si="6"/>
        <v>729779</v>
      </c>
      <c r="L41" s="54">
        <f t="shared" si="6"/>
        <v>0</v>
      </c>
      <c r="M41" s="54">
        <f t="shared" si="6"/>
        <v>481843</v>
      </c>
      <c r="N41" s="54">
        <f t="shared" si="6"/>
        <v>1211622</v>
      </c>
      <c r="O41" s="54">
        <f t="shared" si="6"/>
        <v>0</v>
      </c>
      <c r="P41" s="54">
        <f t="shared" si="6"/>
        <v>383878</v>
      </c>
      <c r="Q41" s="54">
        <f t="shared" si="6"/>
        <v>2385081</v>
      </c>
      <c r="R41" s="54">
        <f t="shared" si="6"/>
        <v>2768959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6223411</v>
      </c>
      <c r="X41" s="54">
        <f t="shared" si="6"/>
        <v>10742250</v>
      </c>
      <c r="Y41" s="54">
        <f t="shared" si="6"/>
        <v>-4518839</v>
      </c>
      <c r="Z41" s="55">
        <f t="shared" si="5"/>
        <v>-42.06603830668622</v>
      </c>
      <c r="AA41" s="56">
        <f>SUM(AA36:AA40)</f>
        <v>14323000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0</v>
      </c>
      <c r="Y45" s="70">
        <f t="shared" si="7"/>
        <v>0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14323000</v>
      </c>
      <c r="F49" s="82">
        <f t="shared" si="9"/>
        <v>14323000</v>
      </c>
      <c r="G49" s="82">
        <f t="shared" si="9"/>
        <v>258483</v>
      </c>
      <c r="H49" s="82">
        <f t="shared" si="9"/>
        <v>1984347</v>
      </c>
      <c r="I49" s="82">
        <f t="shared" si="9"/>
        <v>0</v>
      </c>
      <c r="J49" s="82">
        <f t="shared" si="9"/>
        <v>2242830</v>
      </c>
      <c r="K49" s="82">
        <f t="shared" si="9"/>
        <v>729779</v>
      </c>
      <c r="L49" s="82">
        <f t="shared" si="9"/>
        <v>0</v>
      </c>
      <c r="M49" s="82">
        <f t="shared" si="9"/>
        <v>481843</v>
      </c>
      <c r="N49" s="82">
        <f t="shared" si="9"/>
        <v>1211622</v>
      </c>
      <c r="O49" s="82">
        <f t="shared" si="9"/>
        <v>0</v>
      </c>
      <c r="P49" s="82">
        <f t="shared" si="9"/>
        <v>383878</v>
      </c>
      <c r="Q49" s="82">
        <f t="shared" si="9"/>
        <v>2385081</v>
      </c>
      <c r="R49" s="82">
        <f t="shared" si="9"/>
        <v>2768959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6223411</v>
      </c>
      <c r="X49" s="82">
        <f t="shared" si="9"/>
        <v>10742250</v>
      </c>
      <c r="Y49" s="82">
        <f t="shared" si="9"/>
        <v>-4518839</v>
      </c>
      <c r="Z49" s="83">
        <f t="shared" si="5"/>
        <v>-42.06603830668622</v>
      </c>
      <c r="AA49" s="84">
        <f>SUM(AA41:AA48)</f>
        <v>14323000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1836000</v>
      </c>
      <c r="F51" s="70">
        <f t="shared" si="10"/>
        <v>1836000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1377000</v>
      </c>
      <c r="Y51" s="70">
        <f t="shared" si="10"/>
        <v>-1377000</v>
      </c>
      <c r="Z51" s="72">
        <f>+IF(X51&lt;&gt;0,+(Y51/X51)*100,0)</f>
        <v>-100</v>
      </c>
      <c r="AA51" s="71">
        <f>SUM(AA57:AA61)</f>
        <v>1836000</v>
      </c>
    </row>
    <row r="52" spans="1:27" ht="12.75">
      <c r="A52" s="87" t="s">
        <v>32</v>
      </c>
      <c r="B52" s="50"/>
      <c r="C52" s="9"/>
      <c r="D52" s="10"/>
      <c r="E52" s="11">
        <v>5000</v>
      </c>
      <c r="F52" s="11">
        <v>5000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3750</v>
      </c>
      <c r="Y52" s="11">
        <v>-3750</v>
      </c>
      <c r="Z52" s="2">
        <v>-100</v>
      </c>
      <c r="AA52" s="15">
        <v>5000</v>
      </c>
    </row>
    <row r="53" spans="1:27" ht="12.75">
      <c r="A53" s="87" t="s">
        <v>33</v>
      </c>
      <c r="B53" s="50"/>
      <c r="C53" s="9"/>
      <c r="D53" s="10"/>
      <c r="E53" s="11">
        <v>489000</v>
      </c>
      <c r="F53" s="11">
        <v>489000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366750</v>
      </c>
      <c r="Y53" s="11">
        <v>-366750</v>
      </c>
      <c r="Z53" s="2">
        <v>-100</v>
      </c>
      <c r="AA53" s="15">
        <v>489000</v>
      </c>
    </row>
    <row r="54" spans="1:27" ht="12.75">
      <c r="A54" s="87" t="s">
        <v>34</v>
      </c>
      <c r="B54" s="50"/>
      <c r="C54" s="9"/>
      <c r="D54" s="10"/>
      <c r="E54" s="11">
        <v>270000</v>
      </c>
      <c r="F54" s="11">
        <v>270000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202500</v>
      </c>
      <c r="Y54" s="11">
        <v>-202500</v>
      </c>
      <c r="Z54" s="2">
        <v>-100</v>
      </c>
      <c r="AA54" s="15">
        <v>270000</v>
      </c>
    </row>
    <row r="55" spans="1:27" ht="12.75">
      <c r="A55" s="87" t="s">
        <v>35</v>
      </c>
      <c r="B55" s="50"/>
      <c r="C55" s="9"/>
      <c r="D55" s="10"/>
      <c r="E55" s="11">
        <v>168000</v>
      </c>
      <c r="F55" s="11">
        <v>168000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126000</v>
      </c>
      <c r="Y55" s="11">
        <v>-126000</v>
      </c>
      <c r="Z55" s="2">
        <v>-100</v>
      </c>
      <c r="AA55" s="15">
        <v>168000</v>
      </c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932000</v>
      </c>
      <c r="F57" s="54">
        <f t="shared" si="11"/>
        <v>932000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699000</v>
      </c>
      <c r="Y57" s="54">
        <f t="shared" si="11"/>
        <v>-699000</v>
      </c>
      <c r="Z57" s="55">
        <f>+IF(X57&lt;&gt;0,+(Y57/X57)*100,0)</f>
        <v>-100</v>
      </c>
      <c r="AA57" s="56">
        <f>SUM(AA52:AA56)</f>
        <v>932000</v>
      </c>
    </row>
    <row r="58" spans="1:27" ht="12.75">
      <c r="A58" s="89" t="s">
        <v>38</v>
      </c>
      <c r="B58" s="38"/>
      <c r="C58" s="9"/>
      <c r="D58" s="10"/>
      <c r="E58" s="11">
        <v>3000</v>
      </c>
      <c r="F58" s="11">
        <v>3000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2250</v>
      </c>
      <c r="Y58" s="11">
        <v>-2250</v>
      </c>
      <c r="Z58" s="2">
        <v>-100</v>
      </c>
      <c r="AA58" s="15">
        <v>3000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901000</v>
      </c>
      <c r="F61" s="11">
        <v>901000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675750</v>
      </c>
      <c r="Y61" s="11">
        <v>-675750</v>
      </c>
      <c r="Z61" s="2">
        <v>-100</v>
      </c>
      <c r="AA61" s="15">
        <v>901000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>
        <v>505963</v>
      </c>
      <c r="D66" s="13">
        <v>2363487</v>
      </c>
      <c r="E66" s="14">
        <v>1836029</v>
      </c>
      <c r="F66" s="14">
        <v>2363487</v>
      </c>
      <c r="G66" s="14">
        <v>58868</v>
      </c>
      <c r="H66" s="14">
        <v>41640</v>
      </c>
      <c r="I66" s="14">
        <v>109050</v>
      </c>
      <c r="J66" s="14">
        <v>209558</v>
      </c>
      <c r="K66" s="14">
        <v>225172</v>
      </c>
      <c r="L66" s="14">
        <v>316217</v>
      </c>
      <c r="M66" s="14">
        <v>146491</v>
      </c>
      <c r="N66" s="14">
        <v>687880</v>
      </c>
      <c r="O66" s="14">
        <v>161021</v>
      </c>
      <c r="P66" s="14"/>
      <c r="Q66" s="14"/>
      <c r="R66" s="14">
        <v>161021</v>
      </c>
      <c r="S66" s="14"/>
      <c r="T66" s="14"/>
      <c r="U66" s="14"/>
      <c r="V66" s="14"/>
      <c r="W66" s="14">
        <v>1058459</v>
      </c>
      <c r="X66" s="14">
        <v>1772615</v>
      </c>
      <c r="Y66" s="14">
        <v>-714156</v>
      </c>
      <c r="Z66" s="2">
        <v>-40.29</v>
      </c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505963</v>
      </c>
      <c r="D69" s="81">
        <f t="shared" si="12"/>
        <v>2363487</v>
      </c>
      <c r="E69" s="82">
        <f t="shared" si="12"/>
        <v>1836029</v>
      </c>
      <c r="F69" s="82">
        <f t="shared" si="12"/>
        <v>2363487</v>
      </c>
      <c r="G69" s="82">
        <f t="shared" si="12"/>
        <v>58868</v>
      </c>
      <c r="H69" s="82">
        <f t="shared" si="12"/>
        <v>41640</v>
      </c>
      <c r="I69" s="82">
        <f t="shared" si="12"/>
        <v>109050</v>
      </c>
      <c r="J69" s="82">
        <f t="shared" si="12"/>
        <v>209558</v>
      </c>
      <c r="K69" s="82">
        <f t="shared" si="12"/>
        <v>225172</v>
      </c>
      <c r="L69" s="82">
        <f t="shared" si="12"/>
        <v>316217</v>
      </c>
      <c r="M69" s="82">
        <f t="shared" si="12"/>
        <v>146491</v>
      </c>
      <c r="N69" s="82">
        <f t="shared" si="12"/>
        <v>687880</v>
      </c>
      <c r="O69" s="82">
        <f t="shared" si="12"/>
        <v>161021</v>
      </c>
      <c r="P69" s="82">
        <f t="shared" si="12"/>
        <v>0</v>
      </c>
      <c r="Q69" s="82">
        <f t="shared" si="12"/>
        <v>0</v>
      </c>
      <c r="R69" s="82">
        <f t="shared" si="12"/>
        <v>161021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1058459</v>
      </c>
      <c r="X69" s="82">
        <f t="shared" si="12"/>
        <v>1772615</v>
      </c>
      <c r="Y69" s="82">
        <f t="shared" si="12"/>
        <v>-714156</v>
      </c>
      <c r="Z69" s="83">
        <f>+IF(X69&lt;&gt;0,+(Y69/X69)*100,0)</f>
        <v>-40.28827466765203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2411233</v>
      </c>
      <c r="D5" s="45">
        <f t="shared" si="0"/>
        <v>0</v>
      </c>
      <c r="E5" s="46">
        <f t="shared" si="0"/>
        <v>25579000</v>
      </c>
      <c r="F5" s="46">
        <f t="shared" si="0"/>
        <v>25579000</v>
      </c>
      <c r="G5" s="46">
        <f t="shared" si="0"/>
        <v>0</v>
      </c>
      <c r="H5" s="46">
        <f t="shared" si="0"/>
        <v>0</v>
      </c>
      <c r="I5" s="46">
        <f t="shared" si="0"/>
        <v>0</v>
      </c>
      <c r="J5" s="46">
        <f t="shared" si="0"/>
        <v>0</v>
      </c>
      <c r="K5" s="46">
        <f t="shared" si="0"/>
        <v>0</v>
      </c>
      <c r="L5" s="46">
        <f t="shared" si="0"/>
        <v>0</v>
      </c>
      <c r="M5" s="46">
        <f t="shared" si="0"/>
        <v>0</v>
      </c>
      <c r="N5" s="46">
        <f t="shared" si="0"/>
        <v>0</v>
      </c>
      <c r="O5" s="46">
        <f t="shared" si="0"/>
        <v>0</v>
      </c>
      <c r="P5" s="46">
        <f t="shared" si="0"/>
        <v>0</v>
      </c>
      <c r="Q5" s="46">
        <f t="shared" si="0"/>
        <v>0</v>
      </c>
      <c r="R5" s="46">
        <f t="shared" si="0"/>
        <v>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0</v>
      </c>
      <c r="X5" s="46">
        <f t="shared" si="0"/>
        <v>19184250</v>
      </c>
      <c r="Y5" s="46">
        <f t="shared" si="0"/>
        <v>-19184250</v>
      </c>
      <c r="Z5" s="47">
        <f>+IF(X5&lt;&gt;0,+(Y5/X5)*100,0)</f>
        <v>-100</v>
      </c>
      <c r="AA5" s="48">
        <f>SUM(AA11:AA18)</f>
        <v>25579000</v>
      </c>
    </row>
    <row r="6" spans="1:27" ht="12.75">
      <c r="A6" s="49" t="s">
        <v>32</v>
      </c>
      <c r="B6" s="50"/>
      <c r="C6" s="9"/>
      <c r="D6" s="10"/>
      <c r="E6" s="11">
        <v>7405000</v>
      </c>
      <c r="F6" s="11">
        <v>7405000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5553750</v>
      </c>
      <c r="Y6" s="11">
        <v>-5553750</v>
      </c>
      <c r="Z6" s="2">
        <v>-100</v>
      </c>
      <c r="AA6" s="15">
        <v>7405000</v>
      </c>
    </row>
    <row r="7" spans="1:27" ht="12.75">
      <c r="A7" s="49" t="s">
        <v>33</v>
      </c>
      <c r="B7" s="50"/>
      <c r="C7" s="9"/>
      <c r="D7" s="10"/>
      <c r="E7" s="11">
        <v>5000000</v>
      </c>
      <c r="F7" s="11">
        <v>5000000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3750000</v>
      </c>
      <c r="Y7" s="11">
        <v>-3750000</v>
      </c>
      <c r="Z7" s="2">
        <v>-100</v>
      </c>
      <c r="AA7" s="15">
        <v>5000000</v>
      </c>
    </row>
    <row r="8" spans="1:27" ht="12.75">
      <c r="A8" s="49" t="s">
        <v>34</v>
      </c>
      <c r="B8" s="50"/>
      <c r="C8" s="9"/>
      <c r="D8" s="10"/>
      <c r="E8" s="11">
        <v>11200000</v>
      </c>
      <c r="F8" s="11">
        <v>11200000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8400000</v>
      </c>
      <c r="Y8" s="11">
        <v>-8400000</v>
      </c>
      <c r="Z8" s="2">
        <v>-100</v>
      </c>
      <c r="AA8" s="15">
        <v>11200000</v>
      </c>
    </row>
    <row r="9" spans="1:27" ht="12.75">
      <c r="A9" s="49" t="s">
        <v>35</v>
      </c>
      <c r="B9" s="50"/>
      <c r="C9" s="9">
        <v>2015610</v>
      </c>
      <c r="D9" s="10"/>
      <c r="E9" s="11">
        <v>1974000</v>
      </c>
      <c r="F9" s="11">
        <v>1974000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1480500</v>
      </c>
      <c r="Y9" s="11">
        <v>-1480500</v>
      </c>
      <c r="Z9" s="2">
        <v>-100</v>
      </c>
      <c r="AA9" s="15">
        <v>1974000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2015610</v>
      </c>
      <c r="D11" s="53">
        <f t="shared" si="1"/>
        <v>0</v>
      </c>
      <c r="E11" s="54">
        <f t="shared" si="1"/>
        <v>25579000</v>
      </c>
      <c r="F11" s="54">
        <f t="shared" si="1"/>
        <v>25579000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0</v>
      </c>
      <c r="X11" s="54">
        <f t="shared" si="1"/>
        <v>19184250</v>
      </c>
      <c r="Y11" s="54">
        <f t="shared" si="1"/>
        <v>-19184250</v>
      </c>
      <c r="Z11" s="55">
        <f>+IF(X11&lt;&gt;0,+(Y11/X11)*100,0)</f>
        <v>-100</v>
      </c>
      <c r="AA11" s="56">
        <f>SUM(AA6:AA10)</f>
        <v>25579000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395623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7405000</v>
      </c>
      <c r="F36" s="11">
        <f t="shared" si="4"/>
        <v>7405000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5553750</v>
      </c>
      <c r="Y36" s="11">
        <f t="shared" si="4"/>
        <v>-5553750</v>
      </c>
      <c r="Z36" s="2">
        <f aca="true" t="shared" si="5" ref="Z36:Z49">+IF(X36&lt;&gt;0,+(Y36/X36)*100,0)</f>
        <v>-100</v>
      </c>
      <c r="AA36" s="15">
        <f>AA6+AA21</f>
        <v>7405000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5000000</v>
      </c>
      <c r="F37" s="11">
        <f t="shared" si="4"/>
        <v>5000000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3750000</v>
      </c>
      <c r="Y37" s="11">
        <f t="shared" si="4"/>
        <v>-3750000</v>
      </c>
      <c r="Z37" s="2">
        <f t="shared" si="5"/>
        <v>-100</v>
      </c>
      <c r="AA37" s="15">
        <f>AA7+AA22</f>
        <v>5000000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11200000</v>
      </c>
      <c r="F38" s="11">
        <f t="shared" si="4"/>
        <v>11200000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8400000</v>
      </c>
      <c r="Y38" s="11">
        <f t="shared" si="4"/>
        <v>-8400000</v>
      </c>
      <c r="Z38" s="2">
        <f t="shared" si="5"/>
        <v>-100</v>
      </c>
      <c r="AA38" s="15">
        <f>AA8+AA23</f>
        <v>11200000</v>
      </c>
    </row>
    <row r="39" spans="1:27" ht="12.75">
      <c r="A39" s="49" t="s">
        <v>35</v>
      </c>
      <c r="B39" s="50"/>
      <c r="C39" s="9">
        <f t="shared" si="4"/>
        <v>2015610</v>
      </c>
      <c r="D39" s="10">
        <f t="shared" si="4"/>
        <v>0</v>
      </c>
      <c r="E39" s="11">
        <f t="shared" si="4"/>
        <v>1974000</v>
      </c>
      <c r="F39" s="11">
        <f t="shared" si="4"/>
        <v>1974000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1480500</v>
      </c>
      <c r="Y39" s="11">
        <f t="shared" si="4"/>
        <v>-1480500</v>
      </c>
      <c r="Z39" s="2">
        <f t="shared" si="5"/>
        <v>-100</v>
      </c>
      <c r="AA39" s="15">
        <f>AA9+AA24</f>
        <v>1974000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2015610</v>
      </c>
      <c r="D41" s="53">
        <f t="shared" si="6"/>
        <v>0</v>
      </c>
      <c r="E41" s="54">
        <f t="shared" si="6"/>
        <v>25579000</v>
      </c>
      <c r="F41" s="54">
        <f t="shared" si="6"/>
        <v>25579000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0</v>
      </c>
      <c r="X41" s="54">
        <f t="shared" si="6"/>
        <v>19184250</v>
      </c>
      <c r="Y41" s="54">
        <f t="shared" si="6"/>
        <v>-19184250</v>
      </c>
      <c r="Z41" s="55">
        <f t="shared" si="5"/>
        <v>-100</v>
      </c>
      <c r="AA41" s="56">
        <f>SUM(AA36:AA40)</f>
        <v>25579000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395623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0</v>
      </c>
      <c r="Y45" s="70">
        <f t="shared" si="7"/>
        <v>0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2411233</v>
      </c>
      <c r="D49" s="81">
        <f t="shared" si="9"/>
        <v>0</v>
      </c>
      <c r="E49" s="82">
        <f t="shared" si="9"/>
        <v>25579000</v>
      </c>
      <c r="F49" s="82">
        <f t="shared" si="9"/>
        <v>25579000</v>
      </c>
      <c r="G49" s="82">
        <f t="shared" si="9"/>
        <v>0</v>
      </c>
      <c r="H49" s="82">
        <f t="shared" si="9"/>
        <v>0</v>
      </c>
      <c r="I49" s="82">
        <f t="shared" si="9"/>
        <v>0</v>
      </c>
      <c r="J49" s="82">
        <f t="shared" si="9"/>
        <v>0</v>
      </c>
      <c r="K49" s="82">
        <f t="shared" si="9"/>
        <v>0</v>
      </c>
      <c r="L49" s="82">
        <f t="shared" si="9"/>
        <v>0</v>
      </c>
      <c r="M49" s="82">
        <f t="shared" si="9"/>
        <v>0</v>
      </c>
      <c r="N49" s="82">
        <f t="shared" si="9"/>
        <v>0</v>
      </c>
      <c r="O49" s="82">
        <f t="shared" si="9"/>
        <v>0</v>
      </c>
      <c r="P49" s="82">
        <f t="shared" si="9"/>
        <v>0</v>
      </c>
      <c r="Q49" s="82">
        <f t="shared" si="9"/>
        <v>0</v>
      </c>
      <c r="R49" s="82">
        <f t="shared" si="9"/>
        <v>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0</v>
      </c>
      <c r="X49" s="82">
        <f t="shared" si="9"/>
        <v>19184250</v>
      </c>
      <c r="Y49" s="82">
        <f t="shared" si="9"/>
        <v>-19184250</v>
      </c>
      <c r="Z49" s="83">
        <f t="shared" si="5"/>
        <v>-100</v>
      </c>
      <c r="AA49" s="84">
        <f>SUM(AA41:AA48)</f>
        <v>25579000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2804000</v>
      </c>
      <c r="F51" s="70">
        <f t="shared" si="10"/>
        <v>2804000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2103000</v>
      </c>
      <c r="Y51" s="70">
        <f t="shared" si="10"/>
        <v>-2103000</v>
      </c>
      <c r="Z51" s="72">
        <f>+IF(X51&lt;&gt;0,+(Y51/X51)*100,0)</f>
        <v>-100</v>
      </c>
      <c r="AA51" s="71">
        <f>SUM(AA57:AA61)</f>
        <v>2804000</v>
      </c>
    </row>
    <row r="52" spans="1:27" ht="12.75">
      <c r="A52" s="87" t="s">
        <v>32</v>
      </c>
      <c r="B52" s="50"/>
      <c r="C52" s="9"/>
      <c r="D52" s="10"/>
      <c r="E52" s="11">
        <v>792000</v>
      </c>
      <c r="F52" s="11">
        <v>792000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594000</v>
      </c>
      <c r="Y52" s="11">
        <v>-594000</v>
      </c>
      <c r="Z52" s="2">
        <v>-100</v>
      </c>
      <c r="AA52" s="15">
        <v>792000</v>
      </c>
    </row>
    <row r="53" spans="1:27" ht="12.75">
      <c r="A53" s="87" t="s">
        <v>33</v>
      </c>
      <c r="B53" s="50"/>
      <c r="C53" s="9"/>
      <c r="D53" s="10"/>
      <c r="E53" s="11">
        <v>145000</v>
      </c>
      <c r="F53" s="11">
        <v>145000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108750</v>
      </c>
      <c r="Y53" s="11">
        <v>-108750</v>
      </c>
      <c r="Z53" s="2">
        <v>-100</v>
      </c>
      <c r="AA53" s="15">
        <v>145000</v>
      </c>
    </row>
    <row r="54" spans="1:27" ht="12.75">
      <c r="A54" s="87" t="s">
        <v>34</v>
      </c>
      <c r="B54" s="50"/>
      <c r="C54" s="9"/>
      <c r="D54" s="10"/>
      <c r="E54" s="11">
        <v>817000</v>
      </c>
      <c r="F54" s="11">
        <v>817000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612750</v>
      </c>
      <c r="Y54" s="11">
        <v>-612750</v>
      </c>
      <c r="Z54" s="2">
        <v>-100</v>
      </c>
      <c r="AA54" s="15">
        <v>817000</v>
      </c>
    </row>
    <row r="55" spans="1:27" ht="12.75">
      <c r="A55" s="87" t="s">
        <v>35</v>
      </c>
      <c r="B55" s="50"/>
      <c r="C55" s="9"/>
      <c r="D55" s="10"/>
      <c r="E55" s="11">
        <v>367000</v>
      </c>
      <c r="F55" s="11">
        <v>367000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275250</v>
      </c>
      <c r="Y55" s="11">
        <v>-275250</v>
      </c>
      <c r="Z55" s="2">
        <v>-100</v>
      </c>
      <c r="AA55" s="15">
        <v>367000</v>
      </c>
    </row>
    <row r="56" spans="1:27" ht="12.75">
      <c r="A56" s="87" t="s">
        <v>36</v>
      </c>
      <c r="B56" s="50"/>
      <c r="C56" s="9"/>
      <c r="D56" s="10"/>
      <c r="E56" s="11">
        <v>79000</v>
      </c>
      <c r="F56" s="11">
        <v>79000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59250</v>
      </c>
      <c r="Y56" s="11">
        <v>-59250</v>
      </c>
      <c r="Z56" s="2">
        <v>-100</v>
      </c>
      <c r="AA56" s="15">
        <v>79000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2200000</v>
      </c>
      <c r="F57" s="54">
        <f t="shared" si="11"/>
        <v>2200000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1650000</v>
      </c>
      <c r="Y57" s="54">
        <f t="shared" si="11"/>
        <v>-1650000</v>
      </c>
      <c r="Z57" s="55">
        <f>+IF(X57&lt;&gt;0,+(Y57/X57)*100,0)</f>
        <v>-100</v>
      </c>
      <c r="AA57" s="56">
        <f>SUM(AA52:AA56)</f>
        <v>2200000</v>
      </c>
    </row>
    <row r="58" spans="1:27" ht="12.75">
      <c r="A58" s="89" t="s">
        <v>38</v>
      </c>
      <c r="B58" s="38"/>
      <c r="C58" s="9"/>
      <c r="D58" s="10"/>
      <c r="E58" s="11">
        <v>68000</v>
      </c>
      <c r="F58" s="11">
        <v>68000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51000</v>
      </c>
      <c r="Y58" s="11">
        <v>-51000</v>
      </c>
      <c r="Z58" s="2">
        <v>-100</v>
      </c>
      <c r="AA58" s="15">
        <v>68000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536000</v>
      </c>
      <c r="F61" s="11">
        <v>536000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402000</v>
      </c>
      <c r="Y61" s="11">
        <v>-402000</v>
      </c>
      <c r="Z61" s="2">
        <v>-100</v>
      </c>
      <c r="AA61" s="15">
        <v>536000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>
        <v>2938078</v>
      </c>
      <c r="J65" s="11">
        <v>2938078</v>
      </c>
      <c r="K65" s="11">
        <v>3207048</v>
      </c>
      <c r="L65" s="11">
        <v>3026685</v>
      </c>
      <c r="M65" s="11">
        <v>3153562</v>
      </c>
      <c r="N65" s="11">
        <v>9387295</v>
      </c>
      <c r="O65" s="11">
        <v>2972413</v>
      </c>
      <c r="P65" s="11">
        <v>2901586</v>
      </c>
      <c r="Q65" s="11">
        <v>3010783</v>
      </c>
      <c r="R65" s="11">
        <v>8884782</v>
      </c>
      <c r="S65" s="11"/>
      <c r="T65" s="11"/>
      <c r="U65" s="11"/>
      <c r="V65" s="11"/>
      <c r="W65" s="11">
        <v>21210155</v>
      </c>
      <c r="X65" s="11"/>
      <c r="Y65" s="11">
        <v>21210155</v>
      </c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>
        <v>498925</v>
      </c>
      <c r="J66" s="14">
        <v>498925</v>
      </c>
      <c r="K66" s="14">
        <v>354115</v>
      </c>
      <c r="L66" s="14">
        <v>571461</v>
      </c>
      <c r="M66" s="14">
        <v>6428</v>
      </c>
      <c r="N66" s="14">
        <v>932004</v>
      </c>
      <c r="O66" s="14">
        <v>185438</v>
      </c>
      <c r="P66" s="14">
        <v>264744</v>
      </c>
      <c r="Q66" s="14">
        <v>361731</v>
      </c>
      <c r="R66" s="14">
        <v>811913</v>
      </c>
      <c r="S66" s="14"/>
      <c r="T66" s="14"/>
      <c r="U66" s="14"/>
      <c r="V66" s="14"/>
      <c r="W66" s="14">
        <v>2242842</v>
      </c>
      <c r="X66" s="14"/>
      <c r="Y66" s="14">
        <v>2242842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>
        <v>1077050</v>
      </c>
      <c r="J67" s="11">
        <v>1077050</v>
      </c>
      <c r="K67" s="11">
        <v>135050</v>
      </c>
      <c r="L67" s="11">
        <v>728233</v>
      </c>
      <c r="M67" s="11">
        <v>208765</v>
      </c>
      <c r="N67" s="11">
        <v>1072048</v>
      </c>
      <c r="O67" s="11">
        <v>280208</v>
      </c>
      <c r="P67" s="11">
        <v>320801</v>
      </c>
      <c r="Q67" s="11">
        <v>1136219</v>
      </c>
      <c r="R67" s="11">
        <v>1737228</v>
      </c>
      <c r="S67" s="11"/>
      <c r="T67" s="11"/>
      <c r="U67" s="11"/>
      <c r="V67" s="11"/>
      <c r="W67" s="11">
        <v>3886326</v>
      </c>
      <c r="X67" s="11"/>
      <c r="Y67" s="11">
        <v>3886326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>
        <v>2803780</v>
      </c>
      <c r="F68" s="11"/>
      <c r="G68" s="11"/>
      <c r="H68" s="11"/>
      <c r="I68" s="11">
        <v>1183207</v>
      </c>
      <c r="J68" s="11">
        <v>1183207</v>
      </c>
      <c r="K68" s="11">
        <v>444109</v>
      </c>
      <c r="L68" s="11">
        <v>1029305</v>
      </c>
      <c r="M68" s="11">
        <v>719818</v>
      </c>
      <c r="N68" s="11">
        <v>2193232</v>
      </c>
      <c r="O68" s="11">
        <v>426732</v>
      </c>
      <c r="P68" s="11">
        <v>562944</v>
      </c>
      <c r="Q68" s="11">
        <v>439945</v>
      </c>
      <c r="R68" s="11">
        <v>1429621</v>
      </c>
      <c r="S68" s="11"/>
      <c r="T68" s="11"/>
      <c r="U68" s="11"/>
      <c r="V68" s="11"/>
      <c r="W68" s="11">
        <v>4806060</v>
      </c>
      <c r="X68" s="11"/>
      <c r="Y68" s="11">
        <v>4806060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2803780</v>
      </c>
      <c r="F69" s="82">
        <f t="shared" si="12"/>
        <v>0</v>
      </c>
      <c r="G69" s="82">
        <f t="shared" si="12"/>
        <v>0</v>
      </c>
      <c r="H69" s="82">
        <f t="shared" si="12"/>
        <v>0</v>
      </c>
      <c r="I69" s="82">
        <f t="shared" si="12"/>
        <v>5697260</v>
      </c>
      <c r="J69" s="82">
        <f t="shared" si="12"/>
        <v>5697260</v>
      </c>
      <c r="K69" s="82">
        <f t="shared" si="12"/>
        <v>4140322</v>
      </c>
      <c r="L69" s="82">
        <f t="shared" si="12"/>
        <v>5355684</v>
      </c>
      <c r="M69" s="82">
        <f t="shared" si="12"/>
        <v>4088573</v>
      </c>
      <c r="N69" s="82">
        <f t="shared" si="12"/>
        <v>13584579</v>
      </c>
      <c r="O69" s="82">
        <f t="shared" si="12"/>
        <v>3864791</v>
      </c>
      <c r="P69" s="82">
        <f t="shared" si="12"/>
        <v>4050075</v>
      </c>
      <c r="Q69" s="82">
        <f t="shared" si="12"/>
        <v>4948678</v>
      </c>
      <c r="R69" s="82">
        <f t="shared" si="12"/>
        <v>12863544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32145383</v>
      </c>
      <c r="X69" s="82">
        <f t="shared" si="12"/>
        <v>0</v>
      </c>
      <c r="Y69" s="82">
        <f t="shared" si="12"/>
        <v>32145383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35616539</v>
      </c>
      <c r="D5" s="45">
        <f t="shared" si="0"/>
        <v>0</v>
      </c>
      <c r="E5" s="46">
        <f t="shared" si="0"/>
        <v>20631000</v>
      </c>
      <c r="F5" s="46">
        <f t="shared" si="0"/>
        <v>20631000</v>
      </c>
      <c r="G5" s="46">
        <f t="shared" si="0"/>
        <v>3402532</v>
      </c>
      <c r="H5" s="46">
        <f t="shared" si="0"/>
        <v>1977022</v>
      </c>
      <c r="I5" s="46">
        <f t="shared" si="0"/>
        <v>740134</v>
      </c>
      <c r="J5" s="46">
        <f t="shared" si="0"/>
        <v>6119688</v>
      </c>
      <c r="K5" s="46">
        <f t="shared" si="0"/>
        <v>1128968</v>
      </c>
      <c r="L5" s="46">
        <f t="shared" si="0"/>
        <v>5716067</v>
      </c>
      <c r="M5" s="46">
        <f t="shared" si="0"/>
        <v>220943</v>
      </c>
      <c r="N5" s="46">
        <f t="shared" si="0"/>
        <v>7065978</v>
      </c>
      <c r="O5" s="46">
        <f t="shared" si="0"/>
        <v>203734</v>
      </c>
      <c r="P5" s="46">
        <f t="shared" si="0"/>
        <v>119925</v>
      </c>
      <c r="Q5" s="46">
        <f t="shared" si="0"/>
        <v>2204856</v>
      </c>
      <c r="R5" s="46">
        <f t="shared" si="0"/>
        <v>2528515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15714181</v>
      </c>
      <c r="X5" s="46">
        <f t="shared" si="0"/>
        <v>15473250</v>
      </c>
      <c r="Y5" s="46">
        <f t="shared" si="0"/>
        <v>240931</v>
      </c>
      <c r="Z5" s="47">
        <f>+IF(X5&lt;&gt;0,+(Y5/X5)*100,0)</f>
        <v>1.5570807684229235</v>
      </c>
      <c r="AA5" s="48">
        <f>SUM(AA11:AA18)</f>
        <v>20631000</v>
      </c>
    </row>
    <row r="6" spans="1:27" ht="12.75">
      <c r="A6" s="49" t="s">
        <v>32</v>
      </c>
      <c r="B6" s="50"/>
      <c r="C6" s="9">
        <v>9222248</v>
      </c>
      <c r="D6" s="10"/>
      <c r="E6" s="11">
        <v>15851000</v>
      </c>
      <c r="F6" s="11">
        <v>15851000</v>
      </c>
      <c r="G6" s="11"/>
      <c r="H6" s="11"/>
      <c r="I6" s="11"/>
      <c r="J6" s="11"/>
      <c r="K6" s="11"/>
      <c r="L6" s="11">
        <v>662562</v>
      </c>
      <c r="M6" s="11"/>
      <c r="N6" s="11">
        <v>662562</v>
      </c>
      <c r="O6" s="11"/>
      <c r="P6" s="11"/>
      <c r="Q6" s="11"/>
      <c r="R6" s="11"/>
      <c r="S6" s="11"/>
      <c r="T6" s="11"/>
      <c r="U6" s="11"/>
      <c r="V6" s="11"/>
      <c r="W6" s="11">
        <v>662562</v>
      </c>
      <c r="X6" s="11">
        <v>11888250</v>
      </c>
      <c r="Y6" s="11">
        <v>-11225688</v>
      </c>
      <c r="Z6" s="2">
        <v>-94.43</v>
      </c>
      <c r="AA6" s="15">
        <v>15851000</v>
      </c>
    </row>
    <row r="7" spans="1:27" ht="12.75">
      <c r="A7" s="49" t="s">
        <v>33</v>
      </c>
      <c r="B7" s="50"/>
      <c r="C7" s="9">
        <v>3619651</v>
      </c>
      <c r="D7" s="10"/>
      <c r="E7" s="11">
        <v>4000000</v>
      </c>
      <c r="F7" s="11">
        <v>4000000</v>
      </c>
      <c r="G7" s="11">
        <v>214355</v>
      </c>
      <c r="H7" s="11">
        <v>1246500</v>
      </c>
      <c r="I7" s="11">
        <v>740134</v>
      </c>
      <c r="J7" s="11">
        <v>2200989</v>
      </c>
      <c r="K7" s="11">
        <v>1128968</v>
      </c>
      <c r="L7" s="11">
        <v>653175</v>
      </c>
      <c r="M7" s="11"/>
      <c r="N7" s="11">
        <v>1782143</v>
      </c>
      <c r="O7" s="11">
        <v>203734</v>
      </c>
      <c r="P7" s="11">
        <v>119925</v>
      </c>
      <c r="Q7" s="11">
        <v>2204856</v>
      </c>
      <c r="R7" s="11">
        <v>2528515</v>
      </c>
      <c r="S7" s="11"/>
      <c r="T7" s="11"/>
      <c r="U7" s="11"/>
      <c r="V7" s="11"/>
      <c r="W7" s="11">
        <v>6511647</v>
      </c>
      <c r="X7" s="11">
        <v>3000000</v>
      </c>
      <c r="Y7" s="11">
        <v>3511647</v>
      </c>
      <c r="Z7" s="2">
        <v>117.05</v>
      </c>
      <c r="AA7" s="15">
        <v>4000000</v>
      </c>
    </row>
    <row r="8" spans="1:27" ht="12.75">
      <c r="A8" s="49" t="s">
        <v>34</v>
      </c>
      <c r="B8" s="50"/>
      <c r="C8" s="9">
        <v>17449206</v>
      </c>
      <c r="D8" s="10"/>
      <c r="E8" s="11"/>
      <c r="F8" s="11"/>
      <c r="G8" s="11">
        <v>3188177</v>
      </c>
      <c r="H8" s="11">
        <v>730522</v>
      </c>
      <c r="I8" s="11"/>
      <c r="J8" s="11">
        <v>3918699</v>
      </c>
      <c r="K8" s="11"/>
      <c r="L8" s="11">
        <v>4400330</v>
      </c>
      <c r="M8" s="11">
        <v>220943</v>
      </c>
      <c r="N8" s="11">
        <v>4621273</v>
      </c>
      <c r="O8" s="11"/>
      <c r="P8" s="11"/>
      <c r="Q8" s="11"/>
      <c r="R8" s="11"/>
      <c r="S8" s="11"/>
      <c r="T8" s="11"/>
      <c r="U8" s="11"/>
      <c r="V8" s="11"/>
      <c r="W8" s="11">
        <v>8539972</v>
      </c>
      <c r="X8" s="11"/>
      <c r="Y8" s="11">
        <v>8539972</v>
      </c>
      <c r="Z8" s="2"/>
      <c r="AA8" s="15"/>
    </row>
    <row r="9" spans="1:27" ht="12.75">
      <c r="A9" s="49" t="s">
        <v>35</v>
      </c>
      <c r="B9" s="50"/>
      <c r="C9" s="9">
        <v>3508614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>
        <v>180000</v>
      </c>
      <c r="F10" s="11">
        <v>180000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135000</v>
      </c>
      <c r="Y10" s="11">
        <v>-135000</v>
      </c>
      <c r="Z10" s="2">
        <v>-100</v>
      </c>
      <c r="AA10" s="15">
        <v>180000</v>
      </c>
    </row>
    <row r="11" spans="1:27" ht="12.75">
      <c r="A11" s="51" t="s">
        <v>37</v>
      </c>
      <c r="B11" s="50"/>
      <c r="C11" s="52">
        <f aca="true" t="shared" si="1" ref="C11:Y11">SUM(C6:C10)</f>
        <v>33799719</v>
      </c>
      <c r="D11" s="53">
        <f t="shared" si="1"/>
        <v>0</v>
      </c>
      <c r="E11" s="54">
        <f t="shared" si="1"/>
        <v>20031000</v>
      </c>
      <c r="F11" s="54">
        <f t="shared" si="1"/>
        <v>20031000</v>
      </c>
      <c r="G11" s="54">
        <f t="shared" si="1"/>
        <v>3402532</v>
      </c>
      <c r="H11" s="54">
        <f t="shared" si="1"/>
        <v>1977022</v>
      </c>
      <c r="I11" s="54">
        <f t="shared" si="1"/>
        <v>740134</v>
      </c>
      <c r="J11" s="54">
        <f t="shared" si="1"/>
        <v>6119688</v>
      </c>
      <c r="K11" s="54">
        <f t="shared" si="1"/>
        <v>1128968</v>
      </c>
      <c r="L11" s="54">
        <f t="shared" si="1"/>
        <v>5716067</v>
      </c>
      <c r="M11" s="54">
        <f t="shared" si="1"/>
        <v>220943</v>
      </c>
      <c r="N11" s="54">
        <f t="shared" si="1"/>
        <v>7065978</v>
      </c>
      <c r="O11" s="54">
        <f t="shared" si="1"/>
        <v>203734</v>
      </c>
      <c r="P11" s="54">
        <f t="shared" si="1"/>
        <v>119925</v>
      </c>
      <c r="Q11" s="54">
        <f t="shared" si="1"/>
        <v>2204856</v>
      </c>
      <c r="R11" s="54">
        <f t="shared" si="1"/>
        <v>2528515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15714181</v>
      </c>
      <c r="X11" s="54">
        <f t="shared" si="1"/>
        <v>15023250</v>
      </c>
      <c r="Y11" s="54">
        <f t="shared" si="1"/>
        <v>690931</v>
      </c>
      <c r="Z11" s="55">
        <f>+IF(X11&lt;&gt;0,+(Y11/X11)*100,0)</f>
        <v>4.599078095618458</v>
      </c>
      <c r="AA11" s="56">
        <f>SUM(AA6:AA10)</f>
        <v>20031000</v>
      </c>
    </row>
    <row r="12" spans="1:27" ht="12.75">
      <c r="A12" s="57" t="s">
        <v>38</v>
      </c>
      <c r="B12" s="38"/>
      <c r="C12" s="9"/>
      <c r="D12" s="10"/>
      <c r="E12" s="11">
        <v>600000</v>
      </c>
      <c r="F12" s="11">
        <v>600000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450000</v>
      </c>
      <c r="Y12" s="11">
        <v>-450000</v>
      </c>
      <c r="Z12" s="2">
        <v>-100</v>
      </c>
      <c r="AA12" s="15">
        <v>600000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1757522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59298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9222248</v>
      </c>
      <c r="D36" s="10">
        <f t="shared" si="4"/>
        <v>0</v>
      </c>
      <c r="E36" s="11">
        <f t="shared" si="4"/>
        <v>15851000</v>
      </c>
      <c r="F36" s="11">
        <f t="shared" si="4"/>
        <v>15851000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662562</v>
      </c>
      <c r="M36" s="11">
        <f t="shared" si="4"/>
        <v>0</v>
      </c>
      <c r="N36" s="11">
        <f t="shared" si="4"/>
        <v>662562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662562</v>
      </c>
      <c r="X36" s="11">
        <f t="shared" si="4"/>
        <v>11888250</v>
      </c>
      <c r="Y36" s="11">
        <f t="shared" si="4"/>
        <v>-11225688</v>
      </c>
      <c r="Z36" s="2">
        <f aca="true" t="shared" si="5" ref="Z36:Z49">+IF(X36&lt;&gt;0,+(Y36/X36)*100,0)</f>
        <v>-94.4267491010031</v>
      </c>
      <c r="AA36" s="15">
        <f>AA6+AA21</f>
        <v>15851000</v>
      </c>
    </row>
    <row r="37" spans="1:27" ht="12.75">
      <c r="A37" s="49" t="s">
        <v>33</v>
      </c>
      <c r="B37" s="50"/>
      <c r="C37" s="9">
        <f t="shared" si="4"/>
        <v>3619651</v>
      </c>
      <c r="D37" s="10">
        <f t="shared" si="4"/>
        <v>0</v>
      </c>
      <c r="E37" s="11">
        <f t="shared" si="4"/>
        <v>4000000</v>
      </c>
      <c r="F37" s="11">
        <f t="shared" si="4"/>
        <v>4000000</v>
      </c>
      <c r="G37" s="11">
        <f t="shared" si="4"/>
        <v>214355</v>
      </c>
      <c r="H37" s="11">
        <f t="shared" si="4"/>
        <v>1246500</v>
      </c>
      <c r="I37" s="11">
        <f t="shared" si="4"/>
        <v>740134</v>
      </c>
      <c r="J37" s="11">
        <f t="shared" si="4"/>
        <v>2200989</v>
      </c>
      <c r="K37" s="11">
        <f t="shared" si="4"/>
        <v>1128968</v>
      </c>
      <c r="L37" s="11">
        <f t="shared" si="4"/>
        <v>653175</v>
      </c>
      <c r="M37" s="11">
        <f t="shared" si="4"/>
        <v>0</v>
      </c>
      <c r="N37" s="11">
        <f t="shared" si="4"/>
        <v>1782143</v>
      </c>
      <c r="O37" s="11">
        <f t="shared" si="4"/>
        <v>203734</v>
      </c>
      <c r="P37" s="11">
        <f t="shared" si="4"/>
        <v>119925</v>
      </c>
      <c r="Q37" s="11">
        <f t="shared" si="4"/>
        <v>2204856</v>
      </c>
      <c r="R37" s="11">
        <f t="shared" si="4"/>
        <v>2528515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6511647</v>
      </c>
      <c r="X37" s="11">
        <f t="shared" si="4"/>
        <v>3000000</v>
      </c>
      <c r="Y37" s="11">
        <f t="shared" si="4"/>
        <v>3511647</v>
      </c>
      <c r="Z37" s="2">
        <f t="shared" si="5"/>
        <v>117.0549</v>
      </c>
      <c r="AA37" s="15">
        <f>AA7+AA22</f>
        <v>4000000</v>
      </c>
    </row>
    <row r="38" spans="1:27" ht="12.75">
      <c r="A38" s="49" t="s">
        <v>34</v>
      </c>
      <c r="B38" s="50"/>
      <c r="C38" s="9">
        <f t="shared" si="4"/>
        <v>17449206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3188177</v>
      </c>
      <c r="H38" s="11">
        <f t="shared" si="4"/>
        <v>730522</v>
      </c>
      <c r="I38" s="11">
        <f t="shared" si="4"/>
        <v>0</v>
      </c>
      <c r="J38" s="11">
        <f t="shared" si="4"/>
        <v>3918699</v>
      </c>
      <c r="K38" s="11">
        <f t="shared" si="4"/>
        <v>0</v>
      </c>
      <c r="L38" s="11">
        <f t="shared" si="4"/>
        <v>4400330</v>
      </c>
      <c r="M38" s="11">
        <f t="shared" si="4"/>
        <v>220943</v>
      </c>
      <c r="N38" s="11">
        <f t="shared" si="4"/>
        <v>4621273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8539972</v>
      </c>
      <c r="X38" s="11">
        <f t="shared" si="4"/>
        <v>0</v>
      </c>
      <c r="Y38" s="11">
        <f t="shared" si="4"/>
        <v>8539972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3508614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180000</v>
      </c>
      <c r="F40" s="11">
        <f t="shared" si="4"/>
        <v>180000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135000</v>
      </c>
      <c r="Y40" s="11">
        <f t="shared" si="4"/>
        <v>-135000</v>
      </c>
      <c r="Z40" s="2">
        <f t="shared" si="5"/>
        <v>-100</v>
      </c>
      <c r="AA40" s="15">
        <f>AA10+AA25</f>
        <v>180000</v>
      </c>
    </row>
    <row r="41" spans="1:27" ht="12.75">
      <c r="A41" s="51" t="s">
        <v>37</v>
      </c>
      <c r="B41" s="50"/>
      <c r="C41" s="52">
        <f aca="true" t="shared" si="6" ref="C41:Y41">SUM(C36:C40)</f>
        <v>33799719</v>
      </c>
      <c r="D41" s="53">
        <f t="shared" si="6"/>
        <v>0</v>
      </c>
      <c r="E41" s="54">
        <f t="shared" si="6"/>
        <v>20031000</v>
      </c>
      <c r="F41" s="54">
        <f t="shared" si="6"/>
        <v>20031000</v>
      </c>
      <c r="G41" s="54">
        <f t="shared" si="6"/>
        <v>3402532</v>
      </c>
      <c r="H41" s="54">
        <f t="shared" si="6"/>
        <v>1977022</v>
      </c>
      <c r="I41" s="54">
        <f t="shared" si="6"/>
        <v>740134</v>
      </c>
      <c r="J41" s="54">
        <f t="shared" si="6"/>
        <v>6119688</v>
      </c>
      <c r="K41" s="54">
        <f t="shared" si="6"/>
        <v>1128968</v>
      </c>
      <c r="L41" s="54">
        <f t="shared" si="6"/>
        <v>5716067</v>
      </c>
      <c r="M41" s="54">
        <f t="shared" si="6"/>
        <v>220943</v>
      </c>
      <c r="N41" s="54">
        <f t="shared" si="6"/>
        <v>7065978</v>
      </c>
      <c r="O41" s="54">
        <f t="shared" si="6"/>
        <v>203734</v>
      </c>
      <c r="P41" s="54">
        <f t="shared" si="6"/>
        <v>119925</v>
      </c>
      <c r="Q41" s="54">
        <f t="shared" si="6"/>
        <v>2204856</v>
      </c>
      <c r="R41" s="54">
        <f t="shared" si="6"/>
        <v>2528515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15714181</v>
      </c>
      <c r="X41" s="54">
        <f t="shared" si="6"/>
        <v>15023250</v>
      </c>
      <c r="Y41" s="54">
        <f t="shared" si="6"/>
        <v>690931</v>
      </c>
      <c r="Z41" s="55">
        <f t="shared" si="5"/>
        <v>4.599078095618458</v>
      </c>
      <c r="AA41" s="56">
        <f>SUM(AA36:AA40)</f>
        <v>20031000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600000</v>
      </c>
      <c r="F42" s="70">
        <f t="shared" si="7"/>
        <v>600000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450000</v>
      </c>
      <c r="Y42" s="70">
        <f t="shared" si="7"/>
        <v>-450000</v>
      </c>
      <c r="Z42" s="72">
        <f t="shared" si="5"/>
        <v>-100</v>
      </c>
      <c r="AA42" s="71">
        <f aca="true" t="shared" si="8" ref="AA42:AA48">AA12+AA27</f>
        <v>600000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1757522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0</v>
      </c>
      <c r="Y45" s="70">
        <f t="shared" si="7"/>
        <v>0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59298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35616539</v>
      </c>
      <c r="D49" s="81">
        <f t="shared" si="9"/>
        <v>0</v>
      </c>
      <c r="E49" s="82">
        <f t="shared" si="9"/>
        <v>20631000</v>
      </c>
      <c r="F49" s="82">
        <f t="shared" si="9"/>
        <v>20631000</v>
      </c>
      <c r="G49" s="82">
        <f t="shared" si="9"/>
        <v>3402532</v>
      </c>
      <c r="H49" s="82">
        <f t="shared" si="9"/>
        <v>1977022</v>
      </c>
      <c r="I49" s="82">
        <f t="shared" si="9"/>
        <v>740134</v>
      </c>
      <c r="J49" s="82">
        <f t="shared" si="9"/>
        <v>6119688</v>
      </c>
      <c r="K49" s="82">
        <f t="shared" si="9"/>
        <v>1128968</v>
      </c>
      <c r="L49" s="82">
        <f t="shared" si="9"/>
        <v>5716067</v>
      </c>
      <c r="M49" s="82">
        <f t="shared" si="9"/>
        <v>220943</v>
      </c>
      <c r="N49" s="82">
        <f t="shared" si="9"/>
        <v>7065978</v>
      </c>
      <c r="O49" s="82">
        <f t="shared" si="9"/>
        <v>203734</v>
      </c>
      <c r="P49" s="82">
        <f t="shared" si="9"/>
        <v>119925</v>
      </c>
      <c r="Q49" s="82">
        <f t="shared" si="9"/>
        <v>2204856</v>
      </c>
      <c r="R49" s="82">
        <f t="shared" si="9"/>
        <v>2528515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15714181</v>
      </c>
      <c r="X49" s="82">
        <f t="shared" si="9"/>
        <v>15473250</v>
      </c>
      <c r="Y49" s="82">
        <f t="shared" si="9"/>
        <v>240931</v>
      </c>
      <c r="Z49" s="83">
        <f t="shared" si="5"/>
        <v>1.5570807684229235</v>
      </c>
      <c r="AA49" s="84">
        <f>SUM(AA41:AA48)</f>
        <v>20631000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6067000</v>
      </c>
      <c r="F51" s="70">
        <f t="shared" si="10"/>
        <v>6067000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4550250</v>
      </c>
      <c r="Y51" s="70">
        <f t="shared" si="10"/>
        <v>-4550250</v>
      </c>
      <c r="Z51" s="72">
        <f>+IF(X51&lt;&gt;0,+(Y51/X51)*100,0)</f>
        <v>-100</v>
      </c>
      <c r="AA51" s="71">
        <f>SUM(AA57:AA61)</f>
        <v>6067000</v>
      </c>
    </row>
    <row r="52" spans="1:27" ht="12.75">
      <c r="A52" s="87" t="s">
        <v>32</v>
      </c>
      <c r="B52" s="50"/>
      <c r="C52" s="9"/>
      <c r="D52" s="10"/>
      <c r="E52" s="11">
        <v>1300000</v>
      </c>
      <c r="F52" s="11">
        <v>1300000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975000</v>
      </c>
      <c r="Y52" s="11">
        <v>-975000</v>
      </c>
      <c r="Z52" s="2">
        <v>-100</v>
      </c>
      <c r="AA52" s="15">
        <v>1300000</v>
      </c>
    </row>
    <row r="53" spans="1:27" ht="12.75">
      <c r="A53" s="87" t="s">
        <v>33</v>
      </c>
      <c r="B53" s="50"/>
      <c r="C53" s="9"/>
      <c r="D53" s="10"/>
      <c r="E53" s="11">
        <v>720000</v>
      </c>
      <c r="F53" s="11">
        <v>720000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540000</v>
      </c>
      <c r="Y53" s="11">
        <v>-540000</v>
      </c>
      <c r="Z53" s="2">
        <v>-100</v>
      </c>
      <c r="AA53" s="15">
        <v>720000</v>
      </c>
    </row>
    <row r="54" spans="1:27" ht="12.75">
      <c r="A54" s="87" t="s">
        <v>34</v>
      </c>
      <c r="B54" s="50"/>
      <c r="C54" s="9"/>
      <c r="D54" s="10"/>
      <c r="E54" s="11">
        <v>1430000</v>
      </c>
      <c r="F54" s="11">
        <v>1430000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1072500</v>
      </c>
      <c r="Y54" s="11">
        <v>-1072500</v>
      </c>
      <c r="Z54" s="2">
        <v>-100</v>
      </c>
      <c r="AA54" s="15">
        <v>1430000</v>
      </c>
    </row>
    <row r="55" spans="1:27" ht="12.75">
      <c r="A55" s="87" t="s">
        <v>35</v>
      </c>
      <c r="B55" s="50"/>
      <c r="C55" s="9"/>
      <c r="D55" s="10"/>
      <c r="E55" s="11">
        <v>880000</v>
      </c>
      <c r="F55" s="11">
        <v>880000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660000</v>
      </c>
      <c r="Y55" s="11">
        <v>-660000</v>
      </c>
      <c r="Z55" s="2">
        <v>-100</v>
      </c>
      <c r="AA55" s="15">
        <v>880000</v>
      </c>
    </row>
    <row r="56" spans="1:27" ht="12.75">
      <c r="A56" s="87" t="s">
        <v>36</v>
      </c>
      <c r="B56" s="50"/>
      <c r="C56" s="9"/>
      <c r="D56" s="10"/>
      <c r="E56" s="11">
        <v>483000</v>
      </c>
      <c r="F56" s="11">
        <v>483000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362250</v>
      </c>
      <c r="Y56" s="11">
        <v>-362250</v>
      </c>
      <c r="Z56" s="2">
        <v>-100</v>
      </c>
      <c r="AA56" s="15">
        <v>483000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4813000</v>
      </c>
      <c r="F57" s="54">
        <f t="shared" si="11"/>
        <v>4813000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3609750</v>
      </c>
      <c r="Y57" s="54">
        <f t="shared" si="11"/>
        <v>-3609750</v>
      </c>
      <c r="Z57" s="55">
        <f>+IF(X57&lt;&gt;0,+(Y57/X57)*100,0)</f>
        <v>-100</v>
      </c>
      <c r="AA57" s="56">
        <f>SUM(AA52:AA56)</f>
        <v>4813000</v>
      </c>
    </row>
    <row r="58" spans="1:27" ht="12.75">
      <c r="A58" s="89" t="s">
        <v>38</v>
      </c>
      <c r="B58" s="38"/>
      <c r="C58" s="9"/>
      <c r="D58" s="10"/>
      <c r="E58" s="11">
        <v>741000</v>
      </c>
      <c r="F58" s="11">
        <v>741000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555750</v>
      </c>
      <c r="Y58" s="11">
        <v>-555750</v>
      </c>
      <c r="Z58" s="2">
        <v>-100</v>
      </c>
      <c r="AA58" s="15">
        <v>741000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513000</v>
      </c>
      <c r="F61" s="11">
        <v>513000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384750</v>
      </c>
      <c r="Y61" s="11">
        <v>-384750</v>
      </c>
      <c r="Z61" s="2">
        <v>-100</v>
      </c>
      <c r="AA61" s="15">
        <v>513000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161934</v>
      </c>
      <c r="H66" s="14">
        <v>133214</v>
      </c>
      <c r="I66" s="14">
        <v>121463</v>
      </c>
      <c r="J66" s="14">
        <v>416611</v>
      </c>
      <c r="K66" s="14">
        <v>222400</v>
      </c>
      <c r="L66" s="14">
        <v>66874</v>
      </c>
      <c r="M66" s="14">
        <v>127713</v>
      </c>
      <c r="N66" s="14">
        <v>416987</v>
      </c>
      <c r="O66" s="14">
        <v>80801</v>
      </c>
      <c r="P66" s="14">
        <v>386151</v>
      </c>
      <c r="Q66" s="14">
        <v>35900</v>
      </c>
      <c r="R66" s="14">
        <v>502852</v>
      </c>
      <c r="S66" s="14"/>
      <c r="T66" s="14"/>
      <c r="U66" s="14"/>
      <c r="V66" s="14"/>
      <c r="W66" s="14">
        <v>1336450</v>
      </c>
      <c r="X66" s="14"/>
      <c r="Y66" s="14">
        <v>1336450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>
        <v>11877</v>
      </c>
      <c r="H67" s="11">
        <v>7877</v>
      </c>
      <c r="I67" s="11">
        <v>7677</v>
      </c>
      <c r="J67" s="11">
        <v>27431</v>
      </c>
      <c r="K67" s="11">
        <v>17277</v>
      </c>
      <c r="L67" s="11">
        <v>36255</v>
      </c>
      <c r="M67" s="11">
        <v>14026</v>
      </c>
      <c r="N67" s="11">
        <v>67558</v>
      </c>
      <c r="O67" s="11"/>
      <c r="P67" s="11">
        <v>8912</v>
      </c>
      <c r="Q67" s="11">
        <v>13248</v>
      </c>
      <c r="R67" s="11">
        <v>22160</v>
      </c>
      <c r="S67" s="11"/>
      <c r="T67" s="11"/>
      <c r="U67" s="11"/>
      <c r="V67" s="11"/>
      <c r="W67" s="11">
        <v>117149</v>
      </c>
      <c r="X67" s="11"/>
      <c r="Y67" s="11">
        <v>117149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30516</v>
      </c>
      <c r="H68" s="11">
        <v>30516</v>
      </c>
      <c r="I68" s="11">
        <v>172646</v>
      </c>
      <c r="J68" s="11">
        <v>233678</v>
      </c>
      <c r="K68" s="11">
        <v>24829</v>
      </c>
      <c r="L68" s="11">
        <v>43636</v>
      </c>
      <c r="M68" s="11">
        <v>25537</v>
      </c>
      <c r="N68" s="11">
        <v>94002</v>
      </c>
      <c r="O68" s="11">
        <v>36241</v>
      </c>
      <c r="P68" s="11">
        <v>65783</v>
      </c>
      <c r="Q68" s="11">
        <v>75629</v>
      </c>
      <c r="R68" s="11">
        <v>177653</v>
      </c>
      <c r="S68" s="11"/>
      <c r="T68" s="11"/>
      <c r="U68" s="11"/>
      <c r="V68" s="11"/>
      <c r="W68" s="11">
        <v>505333</v>
      </c>
      <c r="X68" s="11"/>
      <c r="Y68" s="11">
        <v>505333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204327</v>
      </c>
      <c r="H69" s="82">
        <f t="shared" si="12"/>
        <v>171607</v>
      </c>
      <c r="I69" s="82">
        <f t="shared" si="12"/>
        <v>301786</v>
      </c>
      <c r="J69" s="82">
        <f t="shared" si="12"/>
        <v>677720</v>
      </c>
      <c r="K69" s="82">
        <f t="shared" si="12"/>
        <v>264506</v>
      </c>
      <c r="L69" s="82">
        <f t="shared" si="12"/>
        <v>146765</v>
      </c>
      <c r="M69" s="82">
        <f t="shared" si="12"/>
        <v>167276</v>
      </c>
      <c r="N69" s="82">
        <f t="shared" si="12"/>
        <v>578547</v>
      </c>
      <c r="O69" s="82">
        <f t="shared" si="12"/>
        <v>117042</v>
      </c>
      <c r="P69" s="82">
        <f t="shared" si="12"/>
        <v>460846</v>
      </c>
      <c r="Q69" s="82">
        <f t="shared" si="12"/>
        <v>124777</v>
      </c>
      <c r="R69" s="82">
        <f t="shared" si="12"/>
        <v>702665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1958932</v>
      </c>
      <c r="X69" s="82">
        <f t="shared" si="12"/>
        <v>0</v>
      </c>
      <c r="Y69" s="82">
        <f t="shared" si="12"/>
        <v>1958932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119057325</v>
      </c>
      <c r="D5" s="45">
        <f t="shared" si="0"/>
        <v>0</v>
      </c>
      <c r="E5" s="46">
        <f t="shared" si="0"/>
        <v>127434800</v>
      </c>
      <c r="F5" s="46">
        <f t="shared" si="0"/>
        <v>130063800</v>
      </c>
      <c r="G5" s="46">
        <f t="shared" si="0"/>
        <v>77348</v>
      </c>
      <c r="H5" s="46">
        <f t="shared" si="0"/>
        <v>11049003</v>
      </c>
      <c r="I5" s="46">
        <f t="shared" si="0"/>
        <v>9017064</v>
      </c>
      <c r="J5" s="46">
        <f t="shared" si="0"/>
        <v>20143415</v>
      </c>
      <c r="K5" s="46">
        <f t="shared" si="0"/>
        <v>19318861</v>
      </c>
      <c r="L5" s="46">
        <f t="shared" si="0"/>
        <v>742009</v>
      </c>
      <c r="M5" s="46">
        <f t="shared" si="0"/>
        <v>23507908</v>
      </c>
      <c r="N5" s="46">
        <f t="shared" si="0"/>
        <v>43568778</v>
      </c>
      <c r="O5" s="46">
        <f t="shared" si="0"/>
        <v>12820647</v>
      </c>
      <c r="P5" s="46">
        <f t="shared" si="0"/>
        <v>1554829</v>
      </c>
      <c r="Q5" s="46">
        <f t="shared" si="0"/>
        <v>15869462</v>
      </c>
      <c r="R5" s="46">
        <f t="shared" si="0"/>
        <v>30244938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93957131</v>
      </c>
      <c r="X5" s="46">
        <f t="shared" si="0"/>
        <v>97547850</v>
      </c>
      <c r="Y5" s="46">
        <f t="shared" si="0"/>
        <v>-3590719</v>
      </c>
      <c r="Z5" s="47">
        <f>+IF(X5&lt;&gt;0,+(Y5/X5)*100,0)</f>
        <v>-3.6809822051434247</v>
      </c>
      <c r="AA5" s="48">
        <f>SUM(AA11:AA18)</f>
        <v>130063800</v>
      </c>
    </row>
    <row r="6" spans="1:27" ht="12.75">
      <c r="A6" s="49" t="s">
        <v>32</v>
      </c>
      <c r="B6" s="50"/>
      <c r="C6" s="9">
        <v>36453164</v>
      </c>
      <c r="D6" s="10"/>
      <c r="E6" s="11">
        <v>26860341</v>
      </c>
      <c r="F6" s="11">
        <v>31356184</v>
      </c>
      <c r="G6" s="11"/>
      <c r="H6" s="11">
        <v>4469522</v>
      </c>
      <c r="I6" s="11">
        <v>252639</v>
      </c>
      <c r="J6" s="11">
        <v>4722161</v>
      </c>
      <c r="K6" s="11">
        <v>4015856</v>
      </c>
      <c r="L6" s="11">
        <v>-774625</v>
      </c>
      <c r="M6" s="11">
        <v>1427999</v>
      </c>
      <c r="N6" s="11">
        <v>4669230</v>
      </c>
      <c r="O6" s="11">
        <v>5051415</v>
      </c>
      <c r="P6" s="11"/>
      <c r="Q6" s="11">
        <v>4573735</v>
      </c>
      <c r="R6" s="11">
        <v>9625150</v>
      </c>
      <c r="S6" s="11"/>
      <c r="T6" s="11"/>
      <c r="U6" s="11"/>
      <c r="V6" s="11"/>
      <c r="W6" s="11">
        <v>19016541</v>
      </c>
      <c r="X6" s="11">
        <v>23517138</v>
      </c>
      <c r="Y6" s="11">
        <v>-4500597</v>
      </c>
      <c r="Z6" s="2">
        <v>-19.14</v>
      </c>
      <c r="AA6" s="15">
        <v>31356184</v>
      </c>
    </row>
    <row r="7" spans="1:27" ht="12.75">
      <c r="A7" s="49" t="s">
        <v>33</v>
      </c>
      <c r="B7" s="50"/>
      <c r="C7" s="9">
        <v>1500000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>
        <v>66692252</v>
      </c>
      <c r="D8" s="10"/>
      <c r="E8" s="11">
        <v>68899962</v>
      </c>
      <c r="F8" s="11">
        <v>72601481</v>
      </c>
      <c r="G8" s="11"/>
      <c r="H8" s="11">
        <v>2234968</v>
      </c>
      <c r="I8" s="11">
        <v>6946888</v>
      </c>
      <c r="J8" s="11">
        <v>9181856</v>
      </c>
      <c r="K8" s="11">
        <v>14480444</v>
      </c>
      <c r="L8" s="11">
        <v>1385598</v>
      </c>
      <c r="M8" s="11">
        <v>21987822</v>
      </c>
      <c r="N8" s="11">
        <v>37853864</v>
      </c>
      <c r="O8" s="11">
        <v>6625510</v>
      </c>
      <c r="P8" s="11">
        <v>1474137</v>
      </c>
      <c r="Q8" s="11">
        <v>10972951</v>
      </c>
      <c r="R8" s="11">
        <v>19072598</v>
      </c>
      <c r="S8" s="11"/>
      <c r="T8" s="11"/>
      <c r="U8" s="11"/>
      <c r="V8" s="11"/>
      <c r="W8" s="11">
        <v>66108318</v>
      </c>
      <c r="X8" s="11">
        <v>54451111</v>
      </c>
      <c r="Y8" s="11">
        <v>11657207</v>
      </c>
      <c r="Z8" s="2">
        <v>21.41</v>
      </c>
      <c r="AA8" s="15">
        <v>72601481</v>
      </c>
    </row>
    <row r="9" spans="1:27" ht="12.75">
      <c r="A9" s="49" t="s">
        <v>35</v>
      </c>
      <c r="B9" s="50"/>
      <c r="C9" s="9">
        <v>11031909</v>
      </c>
      <c r="D9" s="10"/>
      <c r="E9" s="11">
        <v>17520063</v>
      </c>
      <c r="F9" s="11">
        <v>17520063</v>
      </c>
      <c r="G9" s="11"/>
      <c r="H9" s="11">
        <v>4188867</v>
      </c>
      <c r="I9" s="11">
        <v>1457610</v>
      </c>
      <c r="J9" s="11">
        <v>5646477</v>
      </c>
      <c r="K9" s="11">
        <v>740022</v>
      </c>
      <c r="L9" s="11"/>
      <c r="M9" s="11"/>
      <c r="N9" s="11">
        <v>740022</v>
      </c>
      <c r="O9" s="11">
        <v>1032275</v>
      </c>
      <c r="P9" s="11"/>
      <c r="Q9" s="11"/>
      <c r="R9" s="11">
        <v>1032275</v>
      </c>
      <c r="S9" s="11"/>
      <c r="T9" s="11"/>
      <c r="U9" s="11"/>
      <c r="V9" s="11"/>
      <c r="W9" s="11">
        <v>7418774</v>
      </c>
      <c r="X9" s="11">
        <v>13140047</v>
      </c>
      <c r="Y9" s="11">
        <v>-5721273</v>
      </c>
      <c r="Z9" s="2">
        <v>-43.54</v>
      </c>
      <c r="AA9" s="15">
        <v>17520063</v>
      </c>
    </row>
    <row r="10" spans="1:27" ht="12.75">
      <c r="A10" s="49" t="s">
        <v>36</v>
      </c>
      <c r="B10" s="50"/>
      <c r="C10" s="9"/>
      <c r="D10" s="10"/>
      <c r="E10" s="11">
        <v>2500000</v>
      </c>
      <c r="F10" s="11">
        <v>1343272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1007454</v>
      </c>
      <c r="Y10" s="11">
        <v>-1007454</v>
      </c>
      <c r="Z10" s="2">
        <v>-100</v>
      </c>
      <c r="AA10" s="15">
        <v>1343272</v>
      </c>
    </row>
    <row r="11" spans="1:27" ht="12.75">
      <c r="A11" s="51" t="s">
        <v>37</v>
      </c>
      <c r="B11" s="50"/>
      <c r="C11" s="52">
        <f aca="true" t="shared" si="1" ref="C11:Y11">SUM(C6:C10)</f>
        <v>115677325</v>
      </c>
      <c r="D11" s="53">
        <f t="shared" si="1"/>
        <v>0</v>
      </c>
      <c r="E11" s="54">
        <f t="shared" si="1"/>
        <v>115780366</v>
      </c>
      <c r="F11" s="54">
        <f t="shared" si="1"/>
        <v>122821000</v>
      </c>
      <c r="G11" s="54">
        <f t="shared" si="1"/>
        <v>0</v>
      </c>
      <c r="H11" s="54">
        <f t="shared" si="1"/>
        <v>10893357</v>
      </c>
      <c r="I11" s="54">
        <f t="shared" si="1"/>
        <v>8657137</v>
      </c>
      <c r="J11" s="54">
        <f t="shared" si="1"/>
        <v>19550494</v>
      </c>
      <c r="K11" s="54">
        <f t="shared" si="1"/>
        <v>19236322</v>
      </c>
      <c r="L11" s="54">
        <f t="shared" si="1"/>
        <v>610973</v>
      </c>
      <c r="M11" s="54">
        <f t="shared" si="1"/>
        <v>23415821</v>
      </c>
      <c r="N11" s="54">
        <f t="shared" si="1"/>
        <v>43263116</v>
      </c>
      <c r="O11" s="54">
        <f t="shared" si="1"/>
        <v>12709200</v>
      </c>
      <c r="P11" s="54">
        <f t="shared" si="1"/>
        <v>1474137</v>
      </c>
      <c r="Q11" s="54">
        <f t="shared" si="1"/>
        <v>15546686</v>
      </c>
      <c r="R11" s="54">
        <f t="shared" si="1"/>
        <v>29730023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92543633</v>
      </c>
      <c r="X11" s="54">
        <f t="shared" si="1"/>
        <v>92115750</v>
      </c>
      <c r="Y11" s="54">
        <f t="shared" si="1"/>
        <v>427883</v>
      </c>
      <c r="Z11" s="55">
        <f>+IF(X11&lt;&gt;0,+(Y11/X11)*100,0)</f>
        <v>0.464505798411238</v>
      </c>
      <c r="AA11" s="56">
        <f>SUM(AA6:AA10)</f>
        <v>122821000</v>
      </c>
    </row>
    <row r="12" spans="1:27" ht="12.75">
      <c r="A12" s="57" t="s">
        <v>38</v>
      </c>
      <c r="B12" s="38"/>
      <c r="C12" s="9"/>
      <c r="D12" s="10"/>
      <c r="E12" s="11">
        <v>6540634</v>
      </c>
      <c r="F12" s="11">
        <v>2500000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1875000</v>
      </c>
      <c r="Y12" s="11">
        <v>-1875000</v>
      </c>
      <c r="Z12" s="2">
        <v>-100</v>
      </c>
      <c r="AA12" s="15">
        <v>2500000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3248898</v>
      </c>
      <c r="D15" s="10"/>
      <c r="E15" s="11">
        <v>5033800</v>
      </c>
      <c r="F15" s="11">
        <v>4662800</v>
      </c>
      <c r="G15" s="11">
        <v>77348</v>
      </c>
      <c r="H15" s="11">
        <v>155646</v>
      </c>
      <c r="I15" s="11">
        <v>359927</v>
      </c>
      <c r="J15" s="11">
        <v>592921</v>
      </c>
      <c r="K15" s="11">
        <v>82539</v>
      </c>
      <c r="L15" s="11">
        <v>131036</v>
      </c>
      <c r="M15" s="11">
        <v>92087</v>
      </c>
      <c r="N15" s="11">
        <v>305662</v>
      </c>
      <c r="O15" s="11">
        <v>111447</v>
      </c>
      <c r="P15" s="11">
        <v>80692</v>
      </c>
      <c r="Q15" s="11">
        <v>322776</v>
      </c>
      <c r="R15" s="11">
        <v>514915</v>
      </c>
      <c r="S15" s="11"/>
      <c r="T15" s="11"/>
      <c r="U15" s="11"/>
      <c r="V15" s="11"/>
      <c r="W15" s="11">
        <v>1413498</v>
      </c>
      <c r="X15" s="11">
        <v>3497100</v>
      </c>
      <c r="Y15" s="11">
        <v>-2083602</v>
      </c>
      <c r="Z15" s="2">
        <v>-59.58</v>
      </c>
      <c r="AA15" s="15">
        <v>4662800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131102</v>
      </c>
      <c r="D18" s="17"/>
      <c r="E18" s="18">
        <v>80000</v>
      </c>
      <c r="F18" s="18">
        <v>80000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60000</v>
      </c>
      <c r="Y18" s="18">
        <v>-60000</v>
      </c>
      <c r="Z18" s="3">
        <v>-100</v>
      </c>
      <c r="AA18" s="23">
        <v>80000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36453164</v>
      </c>
      <c r="D36" s="10">
        <f t="shared" si="4"/>
        <v>0</v>
      </c>
      <c r="E36" s="11">
        <f t="shared" si="4"/>
        <v>26860341</v>
      </c>
      <c r="F36" s="11">
        <f t="shared" si="4"/>
        <v>31356184</v>
      </c>
      <c r="G36" s="11">
        <f t="shared" si="4"/>
        <v>0</v>
      </c>
      <c r="H36" s="11">
        <f t="shared" si="4"/>
        <v>4469522</v>
      </c>
      <c r="I36" s="11">
        <f t="shared" si="4"/>
        <v>252639</v>
      </c>
      <c r="J36" s="11">
        <f t="shared" si="4"/>
        <v>4722161</v>
      </c>
      <c r="K36" s="11">
        <f t="shared" si="4"/>
        <v>4015856</v>
      </c>
      <c r="L36" s="11">
        <f t="shared" si="4"/>
        <v>-774625</v>
      </c>
      <c r="M36" s="11">
        <f t="shared" si="4"/>
        <v>1427999</v>
      </c>
      <c r="N36" s="11">
        <f t="shared" si="4"/>
        <v>4669230</v>
      </c>
      <c r="O36" s="11">
        <f t="shared" si="4"/>
        <v>5051415</v>
      </c>
      <c r="P36" s="11">
        <f t="shared" si="4"/>
        <v>0</v>
      </c>
      <c r="Q36" s="11">
        <f t="shared" si="4"/>
        <v>4573735</v>
      </c>
      <c r="R36" s="11">
        <f t="shared" si="4"/>
        <v>9625150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19016541</v>
      </c>
      <c r="X36" s="11">
        <f t="shared" si="4"/>
        <v>23517138</v>
      </c>
      <c r="Y36" s="11">
        <f t="shared" si="4"/>
        <v>-4500597</v>
      </c>
      <c r="Z36" s="2">
        <f aca="true" t="shared" si="5" ref="Z36:Z49">+IF(X36&lt;&gt;0,+(Y36/X36)*100,0)</f>
        <v>-19.137520050271423</v>
      </c>
      <c r="AA36" s="15">
        <f>AA6+AA21</f>
        <v>31356184</v>
      </c>
    </row>
    <row r="37" spans="1:27" ht="12.75">
      <c r="A37" s="49" t="s">
        <v>33</v>
      </c>
      <c r="B37" s="50"/>
      <c r="C37" s="9">
        <f t="shared" si="4"/>
        <v>1500000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66692252</v>
      </c>
      <c r="D38" s="10">
        <f t="shared" si="4"/>
        <v>0</v>
      </c>
      <c r="E38" s="11">
        <f t="shared" si="4"/>
        <v>68899962</v>
      </c>
      <c r="F38" s="11">
        <f t="shared" si="4"/>
        <v>72601481</v>
      </c>
      <c r="G38" s="11">
        <f t="shared" si="4"/>
        <v>0</v>
      </c>
      <c r="H38" s="11">
        <f t="shared" si="4"/>
        <v>2234968</v>
      </c>
      <c r="I38" s="11">
        <f t="shared" si="4"/>
        <v>6946888</v>
      </c>
      <c r="J38" s="11">
        <f t="shared" si="4"/>
        <v>9181856</v>
      </c>
      <c r="K38" s="11">
        <f t="shared" si="4"/>
        <v>14480444</v>
      </c>
      <c r="L38" s="11">
        <f t="shared" si="4"/>
        <v>1385598</v>
      </c>
      <c r="M38" s="11">
        <f t="shared" si="4"/>
        <v>21987822</v>
      </c>
      <c r="N38" s="11">
        <f t="shared" si="4"/>
        <v>37853864</v>
      </c>
      <c r="O38" s="11">
        <f t="shared" si="4"/>
        <v>6625510</v>
      </c>
      <c r="P38" s="11">
        <f t="shared" si="4"/>
        <v>1474137</v>
      </c>
      <c r="Q38" s="11">
        <f t="shared" si="4"/>
        <v>10972951</v>
      </c>
      <c r="R38" s="11">
        <f t="shared" si="4"/>
        <v>19072598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66108318</v>
      </c>
      <c r="X38" s="11">
        <f t="shared" si="4"/>
        <v>54451111</v>
      </c>
      <c r="Y38" s="11">
        <f t="shared" si="4"/>
        <v>11657207</v>
      </c>
      <c r="Z38" s="2">
        <f t="shared" si="5"/>
        <v>21.408575116125732</v>
      </c>
      <c r="AA38" s="15">
        <f>AA8+AA23</f>
        <v>72601481</v>
      </c>
    </row>
    <row r="39" spans="1:27" ht="12.75">
      <c r="A39" s="49" t="s">
        <v>35</v>
      </c>
      <c r="B39" s="50"/>
      <c r="C39" s="9">
        <f t="shared" si="4"/>
        <v>11031909</v>
      </c>
      <c r="D39" s="10">
        <f t="shared" si="4"/>
        <v>0</v>
      </c>
      <c r="E39" s="11">
        <f t="shared" si="4"/>
        <v>17520063</v>
      </c>
      <c r="F39" s="11">
        <f t="shared" si="4"/>
        <v>17520063</v>
      </c>
      <c r="G39" s="11">
        <f t="shared" si="4"/>
        <v>0</v>
      </c>
      <c r="H39" s="11">
        <f t="shared" si="4"/>
        <v>4188867</v>
      </c>
      <c r="I39" s="11">
        <f t="shared" si="4"/>
        <v>1457610</v>
      </c>
      <c r="J39" s="11">
        <f t="shared" si="4"/>
        <v>5646477</v>
      </c>
      <c r="K39" s="11">
        <f t="shared" si="4"/>
        <v>740022</v>
      </c>
      <c r="L39" s="11">
        <f t="shared" si="4"/>
        <v>0</v>
      </c>
      <c r="M39" s="11">
        <f t="shared" si="4"/>
        <v>0</v>
      </c>
      <c r="N39" s="11">
        <f t="shared" si="4"/>
        <v>740022</v>
      </c>
      <c r="O39" s="11">
        <f t="shared" si="4"/>
        <v>1032275</v>
      </c>
      <c r="P39" s="11">
        <f t="shared" si="4"/>
        <v>0</v>
      </c>
      <c r="Q39" s="11">
        <f t="shared" si="4"/>
        <v>0</v>
      </c>
      <c r="R39" s="11">
        <f t="shared" si="4"/>
        <v>1032275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7418774</v>
      </c>
      <c r="X39" s="11">
        <f t="shared" si="4"/>
        <v>13140047</v>
      </c>
      <c r="Y39" s="11">
        <f t="shared" si="4"/>
        <v>-5721273</v>
      </c>
      <c r="Z39" s="2">
        <f t="shared" si="5"/>
        <v>-43.5407346716492</v>
      </c>
      <c r="AA39" s="15">
        <f>AA9+AA24</f>
        <v>17520063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2500000</v>
      </c>
      <c r="F40" s="11">
        <f t="shared" si="4"/>
        <v>1343272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1007454</v>
      </c>
      <c r="Y40" s="11">
        <f t="shared" si="4"/>
        <v>-1007454</v>
      </c>
      <c r="Z40" s="2">
        <f t="shared" si="5"/>
        <v>-100</v>
      </c>
      <c r="AA40" s="15">
        <f>AA10+AA25</f>
        <v>1343272</v>
      </c>
    </row>
    <row r="41" spans="1:27" ht="12.75">
      <c r="A41" s="51" t="s">
        <v>37</v>
      </c>
      <c r="B41" s="50"/>
      <c r="C41" s="52">
        <f aca="true" t="shared" si="6" ref="C41:Y41">SUM(C36:C40)</f>
        <v>115677325</v>
      </c>
      <c r="D41" s="53">
        <f t="shared" si="6"/>
        <v>0</v>
      </c>
      <c r="E41" s="54">
        <f t="shared" si="6"/>
        <v>115780366</v>
      </c>
      <c r="F41" s="54">
        <f t="shared" si="6"/>
        <v>122821000</v>
      </c>
      <c r="G41" s="54">
        <f t="shared" si="6"/>
        <v>0</v>
      </c>
      <c r="H41" s="54">
        <f t="shared" si="6"/>
        <v>10893357</v>
      </c>
      <c r="I41" s="54">
        <f t="shared" si="6"/>
        <v>8657137</v>
      </c>
      <c r="J41" s="54">
        <f t="shared" si="6"/>
        <v>19550494</v>
      </c>
      <c r="K41" s="54">
        <f t="shared" si="6"/>
        <v>19236322</v>
      </c>
      <c r="L41" s="54">
        <f t="shared" si="6"/>
        <v>610973</v>
      </c>
      <c r="M41" s="54">
        <f t="shared" si="6"/>
        <v>23415821</v>
      </c>
      <c r="N41" s="54">
        <f t="shared" si="6"/>
        <v>43263116</v>
      </c>
      <c r="O41" s="54">
        <f t="shared" si="6"/>
        <v>12709200</v>
      </c>
      <c r="P41" s="54">
        <f t="shared" si="6"/>
        <v>1474137</v>
      </c>
      <c r="Q41" s="54">
        <f t="shared" si="6"/>
        <v>15546686</v>
      </c>
      <c r="R41" s="54">
        <f t="shared" si="6"/>
        <v>29730023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92543633</v>
      </c>
      <c r="X41" s="54">
        <f t="shared" si="6"/>
        <v>92115750</v>
      </c>
      <c r="Y41" s="54">
        <f t="shared" si="6"/>
        <v>427883</v>
      </c>
      <c r="Z41" s="55">
        <f t="shared" si="5"/>
        <v>0.464505798411238</v>
      </c>
      <c r="AA41" s="56">
        <f>SUM(AA36:AA40)</f>
        <v>122821000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6540634</v>
      </c>
      <c r="F42" s="70">
        <f t="shared" si="7"/>
        <v>2500000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1875000</v>
      </c>
      <c r="Y42" s="70">
        <f t="shared" si="7"/>
        <v>-1875000</v>
      </c>
      <c r="Z42" s="72">
        <f t="shared" si="5"/>
        <v>-100</v>
      </c>
      <c r="AA42" s="71">
        <f aca="true" t="shared" si="8" ref="AA42:AA48">AA12+AA27</f>
        <v>2500000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3248898</v>
      </c>
      <c r="D45" s="69">
        <f t="shared" si="7"/>
        <v>0</v>
      </c>
      <c r="E45" s="70">
        <f t="shared" si="7"/>
        <v>5033800</v>
      </c>
      <c r="F45" s="70">
        <f t="shared" si="7"/>
        <v>4662800</v>
      </c>
      <c r="G45" s="70">
        <f t="shared" si="7"/>
        <v>77348</v>
      </c>
      <c r="H45" s="70">
        <f t="shared" si="7"/>
        <v>155646</v>
      </c>
      <c r="I45" s="70">
        <f t="shared" si="7"/>
        <v>359927</v>
      </c>
      <c r="J45" s="70">
        <f t="shared" si="7"/>
        <v>592921</v>
      </c>
      <c r="K45" s="70">
        <f t="shared" si="7"/>
        <v>82539</v>
      </c>
      <c r="L45" s="70">
        <f t="shared" si="7"/>
        <v>131036</v>
      </c>
      <c r="M45" s="70">
        <f t="shared" si="7"/>
        <v>92087</v>
      </c>
      <c r="N45" s="70">
        <f t="shared" si="7"/>
        <v>305662</v>
      </c>
      <c r="O45" s="70">
        <f t="shared" si="7"/>
        <v>111447</v>
      </c>
      <c r="P45" s="70">
        <f t="shared" si="7"/>
        <v>80692</v>
      </c>
      <c r="Q45" s="70">
        <f t="shared" si="7"/>
        <v>322776</v>
      </c>
      <c r="R45" s="70">
        <f t="shared" si="7"/>
        <v>514915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1413498</v>
      </c>
      <c r="X45" s="70">
        <f t="shared" si="7"/>
        <v>3497100</v>
      </c>
      <c r="Y45" s="70">
        <f t="shared" si="7"/>
        <v>-2083602</v>
      </c>
      <c r="Z45" s="72">
        <f t="shared" si="5"/>
        <v>-59.58085270652826</v>
      </c>
      <c r="AA45" s="71">
        <f t="shared" si="8"/>
        <v>4662800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131102</v>
      </c>
      <c r="D48" s="69">
        <f t="shared" si="7"/>
        <v>0</v>
      </c>
      <c r="E48" s="70">
        <f t="shared" si="7"/>
        <v>80000</v>
      </c>
      <c r="F48" s="70">
        <f t="shared" si="7"/>
        <v>80000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60000</v>
      </c>
      <c r="Y48" s="70">
        <f t="shared" si="7"/>
        <v>-60000</v>
      </c>
      <c r="Z48" s="72">
        <f t="shared" si="5"/>
        <v>-100</v>
      </c>
      <c r="AA48" s="71">
        <f t="shared" si="8"/>
        <v>80000</v>
      </c>
    </row>
    <row r="49" spans="1:27" ht="12.75">
      <c r="A49" s="78" t="s">
        <v>49</v>
      </c>
      <c r="B49" s="79"/>
      <c r="C49" s="80">
        <f aca="true" t="shared" si="9" ref="C49:Y49">SUM(C41:C48)</f>
        <v>119057325</v>
      </c>
      <c r="D49" s="81">
        <f t="shared" si="9"/>
        <v>0</v>
      </c>
      <c r="E49" s="82">
        <f t="shared" si="9"/>
        <v>127434800</v>
      </c>
      <c r="F49" s="82">
        <f t="shared" si="9"/>
        <v>130063800</v>
      </c>
      <c r="G49" s="82">
        <f t="shared" si="9"/>
        <v>77348</v>
      </c>
      <c r="H49" s="82">
        <f t="shared" si="9"/>
        <v>11049003</v>
      </c>
      <c r="I49" s="82">
        <f t="shared" si="9"/>
        <v>9017064</v>
      </c>
      <c r="J49" s="82">
        <f t="shared" si="9"/>
        <v>20143415</v>
      </c>
      <c r="K49" s="82">
        <f t="shared" si="9"/>
        <v>19318861</v>
      </c>
      <c r="L49" s="82">
        <f t="shared" si="9"/>
        <v>742009</v>
      </c>
      <c r="M49" s="82">
        <f t="shared" si="9"/>
        <v>23507908</v>
      </c>
      <c r="N49" s="82">
        <f t="shared" si="9"/>
        <v>43568778</v>
      </c>
      <c r="O49" s="82">
        <f t="shared" si="9"/>
        <v>12820647</v>
      </c>
      <c r="P49" s="82">
        <f t="shared" si="9"/>
        <v>1554829</v>
      </c>
      <c r="Q49" s="82">
        <f t="shared" si="9"/>
        <v>15869462</v>
      </c>
      <c r="R49" s="82">
        <f t="shared" si="9"/>
        <v>30244938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93957131</v>
      </c>
      <c r="X49" s="82">
        <f t="shared" si="9"/>
        <v>97547850</v>
      </c>
      <c r="Y49" s="82">
        <f t="shared" si="9"/>
        <v>-3590719</v>
      </c>
      <c r="Z49" s="83">
        <f t="shared" si="5"/>
        <v>-3.6809822051434247</v>
      </c>
      <c r="AA49" s="84">
        <f>SUM(AA41:AA48)</f>
        <v>130063800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28703283</v>
      </c>
      <c r="D51" s="69">
        <f t="shared" si="10"/>
        <v>0</v>
      </c>
      <c r="E51" s="70">
        <f t="shared" si="10"/>
        <v>43996248</v>
      </c>
      <c r="F51" s="70">
        <f t="shared" si="10"/>
        <v>43793164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32844873</v>
      </c>
      <c r="Y51" s="70">
        <f t="shared" si="10"/>
        <v>-32844873</v>
      </c>
      <c r="Z51" s="72">
        <f>+IF(X51&lt;&gt;0,+(Y51/X51)*100,0)</f>
        <v>-100</v>
      </c>
      <c r="AA51" s="71">
        <f>SUM(AA57:AA61)</f>
        <v>43793164</v>
      </c>
    </row>
    <row r="52" spans="1:27" ht="12.75">
      <c r="A52" s="87" t="s">
        <v>32</v>
      </c>
      <c r="B52" s="50"/>
      <c r="C52" s="9">
        <v>4895321</v>
      </c>
      <c r="D52" s="10"/>
      <c r="E52" s="11">
        <v>3868800</v>
      </c>
      <c r="F52" s="11">
        <v>26974800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20231100</v>
      </c>
      <c r="Y52" s="11">
        <v>-20231100</v>
      </c>
      <c r="Z52" s="2">
        <v>-100</v>
      </c>
      <c r="AA52" s="15">
        <v>26974800</v>
      </c>
    </row>
    <row r="53" spans="1:27" ht="12.75">
      <c r="A53" s="87" t="s">
        <v>33</v>
      </c>
      <c r="B53" s="50"/>
      <c r="C53" s="9">
        <v>6276353</v>
      </c>
      <c r="D53" s="10"/>
      <c r="E53" s="11">
        <v>1612000</v>
      </c>
      <c r="F53" s="11">
        <v>1612000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1209000</v>
      </c>
      <c r="Y53" s="11">
        <v>-1209000</v>
      </c>
      <c r="Z53" s="2">
        <v>-100</v>
      </c>
      <c r="AA53" s="15">
        <v>1612000</v>
      </c>
    </row>
    <row r="54" spans="1:27" ht="12.75">
      <c r="A54" s="87" t="s">
        <v>34</v>
      </c>
      <c r="B54" s="50"/>
      <c r="C54" s="9">
        <v>6890632</v>
      </c>
      <c r="D54" s="10"/>
      <c r="E54" s="11">
        <v>23106000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>
        <v>2589448</v>
      </c>
      <c r="D55" s="10"/>
      <c r="E55" s="11">
        <v>500000</v>
      </c>
      <c r="F55" s="11">
        <v>500000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375000</v>
      </c>
      <c r="Y55" s="11">
        <v>-375000</v>
      </c>
      <c r="Z55" s="2">
        <v>-100</v>
      </c>
      <c r="AA55" s="15">
        <v>500000</v>
      </c>
    </row>
    <row r="56" spans="1:27" ht="12.75">
      <c r="A56" s="87" t="s">
        <v>36</v>
      </c>
      <c r="B56" s="50"/>
      <c r="C56" s="9"/>
      <c r="D56" s="10"/>
      <c r="E56" s="11">
        <v>3700000</v>
      </c>
      <c r="F56" s="11">
        <v>3700000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2775000</v>
      </c>
      <c r="Y56" s="11">
        <v>-2775000</v>
      </c>
      <c r="Z56" s="2">
        <v>-100</v>
      </c>
      <c r="AA56" s="15">
        <v>3700000</v>
      </c>
    </row>
    <row r="57" spans="1:27" ht="12.75">
      <c r="A57" s="88" t="s">
        <v>37</v>
      </c>
      <c r="B57" s="50"/>
      <c r="C57" s="52">
        <f aca="true" t="shared" si="11" ref="C57:Y57">SUM(C52:C56)</f>
        <v>20651754</v>
      </c>
      <c r="D57" s="53">
        <f t="shared" si="11"/>
        <v>0</v>
      </c>
      <c r="E57" s="54">
        <f t="shared" si="11"/>
        <v>32786800</v>
      </c>
      <c r="F57" s="54">
        <f t="shared" si="11"/>
        <v>32786800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24590100</v>
      </c>
      <c r="Y57" s="54">
        <f t="shared" si="11"/>
        <v>-24590100</v>
      </c>
      <c r="Z57" s="55">
        <f>+IF(X57&lt;&gt;0,+(Y57/X57)*100,0)</f>
        <v>-100</v>
      </c>
      <c r="AA57" s="56">
        <f>SUM(AA52:AA56)</f>
        <v>32786800</v>
      </c>
    </row>
    <row r="58" spans="1:27" ht="12.75">
      <c r="A58" s="89" t="s">
        <v>38</v>
      </c>
      <c r="B58" s="38"/>
      <c r="C58" s="9"/>
      <c r="D58" s="10"/>
      <c r="E58" s="11">
        <v>590980</v>
      </c>
      <c r="F58" s="11">
        <v>590980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443235</v>
      </c>
      <c r="Y58" s="11">
        <v>-443235</v>
      </c>
      <c r="Z58" s="2">
        <v>-100</v>
      </c>
      <c r="AA58" s="15">
        <v>590980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8051529</v>
      </c>
      <c r="D61" s="10"/>
      <c r="E61" s="11">
        <v>10618468</v>
      </c>
      <c r="F61" s="11">
        <v>10415384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7811538</v>
      </c>
      <c r="Y61" s="11">
        <v>-7811538</v>
      </c>
      <c r="Z61" s="2">
        <v>-100</v>
      </c>
      <c r="AA61" s="15">
        <v>10415384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>
        <v>2184644</v>
      </c>
      <c r="F65" s="11"/>
      <c r="G65" s="11"/>
      <c r="H65" s="11">
        <v>54833</v>
      </c>
      <c r="I65" s="11">
        <v>156965</v>
      </c>
      <c r="J65" s="11">
        <v>211798</v>
      </c>
      <c r="K65" s="11">
        <v>133679</v>
      </c>
      <c r="L65" s="11">
        <v>303048</v>
      </c>
      <c r="M65" s="11">
        <v>842411</v>
      </c>
      <c r="N65" s="11">
        <v>1279138</v>
      </c>
      <c r="O65" s="11">
        <v>181310</v>
      </c>
      <c r="P65" s="11">
        <v>166223</v>
      </c>
      <c r="Q65" s="11">
        <v>578165</v>
      </c>
      <c r="R65" s="11">
        <v>925698</v>
      </c>
      <c r="S65" s="11"/>
      <c r="T65" s="11"/>
      <c r="U65" s="11"/>
      <c r="V65" s="11"/>
      <c r="W65" s="11">
        <v>2416634</v>
      </c>
      <c r="X65" s="11"/>
      <c r="Y65" s="11">
        <v>2416634</v>
      </c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>
        <v>9431370</v>
      </c>
      <c r="F67" s="11"/>
      <c r="G67" s="11">
        <v>429829</v>
      </c>
      <c r="H67" s="11">
        <v>460101</v>
      </c>
      <c r="I67" s="11">
        <v>738001</v>
      </c>
      <c r="J67" s="11">
        <v>1627931</v>
      </c>
      <c r="K67" s="11">
        <v>766603</v>
      </c>
      <c r="L67" s="11">
        <v>766603</v>
      </c>
      <c r="M67" s="11">
        <v>726650</v>
      </c>
      <c r="N67" s="11">
        <v>2259856</v>
      </c>
      <c r="O67" s="11">
        <v>458750</v>
      </c>
      <c r="P67" s="11">
        <v>458750</v>
      </c>
      <c r="Q67" s="11">
        <v>924144</v>
      </c>
      <c r="R67" s="11">
        <v>1841644</v>
      </c>
      <c r="S67" s="11"/>
      <c r="T67" s="11"/>
      <c r="U67" s="11"/>
      <c r="V67" s="11"/>
      <c r="W67" s="11">
        <v>5729431</v>
      </c>
      <c r="X67" s="11"/>
      <c r="Y67" s="11">
        <v>5729431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>
        <v>10230434</v>
      </c>
      <c r="F68" s="11"/>
      <c r="G68" s="11"/>
      <c r="H68" s="11">
        <v>33395</v>
      </c>
      <c r="I68" s="11">
        <v>674685</v>
      </c>
      <c r="J68" s="11">
        <v>708080</v>
      </c>
      <c r="K68" s="11">
        <v>436509</v>
      </c>
      <c r="L68" s="11">
        <v>1960836</v>
      </c>
      <c r="M68" s="11">
        <v>6855046</v>
      </c>
      <c r="N68" s="11">
        <v>9252391</v>
      </c>
      <c r="O68" s="11">
        <v>1173048</v>
      </c>
      <c r="P68" s="11">
        <v>1037256</v>
      </c>
      <c r="Q68" s="11">
        <v>4279340</v>
      </c>
      <c r="R68" s="11">
        <v>6489644</v>
      </c>
      <c r="S68" s="11"/>
      <c r="T68" s="11"/>
      <c r="U68" s="11"/>
      <c r="V68" s="11"/>
      <c r="W68" s="11">
        <v>16450115</v>
      </c>
      <c r="X68" s="11"/>
      <c r="Y68" s="11">
        <v>16450115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21846448</v>
      </c>
      <c r="F69" s="82">
        <f t="shared" si="12"/>
        <v>0</v>
      </c>
      <c r="G69" s="82">
        <f t="shared" si="12"/>
        <v>429829</v>
      </c>
      <c r="H69" s="82">
        <f t="shared" si="12"/>
        <v>548329</v>
      </c>
      <c r="I69" s="82">
        <f t="shared" si="12"/>
        <v>1569651</v>
      </c>
      <c r="J69" s="82">
        <f t="shared" si="12"/>
        <v>2547809</v>
      </c>
      <c r="K69" s="82">
        <f t="shared" si="12"/>
        <v>1336791</v>
      </c>
      <c r="L69" s="82">
        <f t="shared" si="12"/>
        <v>3030487</v>
      </c>
      <c r="M69" s="82">
        <f t="shared" si="12"/>
        <v>8424107</v>
      </c>
      <c r="N69" s="82">
        <f t="shared" si="12"/>
        <v>12791385</v>
      </c>
      <c r="O69" s="82">
        <f t="shared" si="12"/>
        <v>1813108</v>
      </c>
      <c r="P69" s="82">
        <f t="shared" si="12"/>
        <v>1662229</v>
      </c>
      <c r="Q69" s="82">
        <f t="shared" si="12"/>
        <v>5781649</v>
      </c>
      <c r="R69" s="82">
        <f t="shared" si="12"/>
        <v>9256986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24596180</v>
      </c>
      <c r="X69" s="82">
        <f t="shared" si="12"/>
        <v>0</v>
      </c>
      <c r="Y69" s="82">
        <f t="shared" si="12"/>
        <v>24596180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870592</v>
      </c>
      <c r="D5" s="45">
        <f t="shared" si="0"/>
        <v>0</v>
      </c>
      <c r="E5" s="46">
        <f t="shared" si="0"/>
        <v>1</v>
      </c>
      <c r="F5" s="46">
        <f t="shared" si="0"/>
        <v>1</v>
      </c>
      <c r="G5" s="46">
        <f t="shared" si="0"/>
        <v>0</v>
      </c>
      <c r="H5" s="46">
        <f t="shared" si="0"/>
        <v>0</v>
      </c>
      <c r="I5" s="46">
        <f t="shared" si="0"/>
        <v>0</v>
      </c>
      <c r="J5" s="46">
        <f t="shared" si="0"/>
        <v>0</v>
      </c>
      <c r="K5" s="46">
        <f t="shared" si="0"/>
        <v>982</v>
      </c>
      <c r="L5" s="46">
        <f t="shared" si="0"/>
        <v>0</v>
      </c>
      <c r="M5" s="46">
        <f t="shared" si="0"/>
        <v>0</v>
      </c>
      <c r="N5" s="46">
        <f t="shared" si="0"/>
        <v>982</v>
      </c>
      <c r="O5" s="46">
        <f t="shared" si="0"/>
        <v>0</v>
      </c>
      <c r="P5" s="46">
        <f t="shared" si="0"/>
        <v>0</v>
      </c>
      <c r="Q5" s="46">
        <f t="shared" si="0"/>
        <v>0</v>
      </c>
      <c r="R5" s="46">
        <f t="shared" si="0"/>
        <v>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982</v>
      </c>
      <c r="X5" s="46">
        <f t="shared" si="0"/>
        <v>1</v>
      </c>
      <c r="Y5" s="46">
        <f t="shared" si="0"/>
        <v>981</v>
      </c>
      <c r="Z5" s="47">
        <f>+IF(X5&lt;&gt;0,+(Y5/X5)*100,0)</f>
        <v>98100</v>
      </c>
      <c r="AA5" s="48">
        <f>SUM(AA11:AA18)</f>
        <v>1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>
        <v>1</v>
      </c>
      <c r="F8" s="11">
        <v>1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</v>
      </c>
      <c r="Y8" s="11">
        <v>-1</v>
      </c>
      <c r="Z8" s="2">
        <v>-100</v>
      </c>
      <c r="AA8" s="15">
        <v>1</v>
      </c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>
        <v>982</v>
      </c>
      <c r="L10" s="11"/>
      <c r="M10" s="11"/>
      <c r="N10" s="11">
        <v>982</v>
      </c>
      <c r="O10" s="11"/>
      <c r="P10" s="11"/>
      <c r="Q10" s="11"/>
      <c r="R10" s="11"/>
      <c r="S10" s="11"/>
      <c r="T10" s="11"/>
      <c r="U10" s="11"/>
      <c r="V10" s="11"/>
      <c r="W10" s="11">
        <v>982</v>
      </c>
      <c r="X10" s="11"/>
      <c r="Y10" s="11">
        <v>982</v>
      </c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1</v>
      </c>
      <c r="F11" s="54">
        <f t="shared" si="1"/>
        <v>1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982</v>
      </c>
      <c r="L11" s="54">
        <f t="shared" si="1"/>
        <v>0</v>
      </c>
      <c r="M11" s="54">
        <f t="shared" si="1"/>
        <v>0</v>
      </c>
      <c r="N11" s="54">
        <f t="shared" si="1"/>
        <v>982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982</v>
      </c>
      <c r="X11" s="54">
        <f t="shared" si="1"/>
        <v>1</v>
      </c>
      <c r="Y11" s="54">
        <f t="shared" si="1"/>
        <v>981</v>
      </c>
      <c r="Z11" s="55">
        <f>+IF(X11&lt;&gt;0,+(Y11/X11)*100,0)</f>
        <v>98100</v>
      </c>
      <c r="AA11" s="56">
        <f>SUM(AA6:AA10)</f>
        <v>1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870592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234649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234649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1</v>
      </c>
      <c r="F38" s="11">
        <f t="shared" si="4"/>
        <v>1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</v>
      </c>
      <c r="Y38" s="11">
        <f t="shared" si="4"/>
        <v>-1</v>
      </c>
      <c r="Z38" s="2">
        <f t="shared" si="5"/>
        <v>-100</v>
      </c>
      <c r="AA38" s="15">
        <f>AA8+AA23</f>
        <v>1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982</v>
      </c>
      <c r="L40" s="11">
        <f t="shared" si="4"/>
        <v>0</v>
      </c>
      <c r="M40" s="11">
        <f t="shared" si="4"/>
        <v>0</v>
      </c>
      <c r="N40" s="11">
        <f t="shared" si="4"/>
        <v>982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982</v>
      </c>
      <c r="X40" s="11">
        <f t="shared" si="4"/>
        <v>0</v>
      </c>
      <c r="Y40" s="11">
        <f t="shared" si="4"/>
        <v>982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1</v>
      </c>
      <c r="F41" s="54">
        <f t="shared" si="6"/>
        <v>1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982</v>
      </c>
      <c r="L41" s="54">
        <f t="shared" si="6"/>
        <v>0</v>
      </c>
      <c r="M41" s="54">
        <f t="shared" si="6"/>
        <v>0</v>
      </c>
      <c r="N41" s="54">
        <f t="shared" si="6"/>
        <v>982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982</v>
      </c>
      <c r="X41" s="54">
        <f t="shared" si="6"/>
        <v>1</v>
      </c>
      <c r="Y41" s="54">
        <f t="shared" si="6"/>
        <v>981</v>
      </c>
      <c r="Z41" s="55">
        <f t="shared" si="5"/>
        <v>98100</v>
      </c>
      <c r="AA41" s="56">
        <f>SUM(AA36:AA40)</f>
        <v>1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1105241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0</v>
      </c>
      <c r="Y45" s="70">
        <f t="shared" si="7"/>
        <v>0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1105241</v>
      </c>
      <c r="D49" s="81">
        <f t="shared" si="9"/>
        <v>0</v>
      </c>
      <c r="E49" s="82">
        <f t="shared" si="9"/>
        <v>1</v>
      </c>
      <c r="F49" s="82">
        <f t="shared" si="9"/>
        <v>1</v>
      </c>
      <c r="G49" s="82">
        <f t="shared" si="9"/>
        <v>0</v>
      </c>
      <c r="H49" s="82">
        <f t="shared" si="9"/>
        <v>0</v>
      </c>
      <c r="I49" s="82">
        <f t="shared" si="9"/>
        <v>0</v>
      </c>
      <c r="J49" s="82">
        <f t="shared" si="9"/>
        <v>0</v>
      </c>
      <c r="K49" s="82">
        <f t="shared" si="9"/>
        <v>982</v>
      </c>
      <c r="L49" s="82">
        <f t="shared" si="9"/>
        <v>0</v>
      </c>
      <c r="M49" s="82">
        <f t="shared" si="9"/>
        <v>0</v>
      </c>
      <c r="N49" s="82">
        <f t="shared" si="9"/>
        <v>982</v>
      </c>
      <c r="O49" s="82">
        <f t="shared" si="9"/>
        <v>0</v>
      </c>
      <c r="P49" s="82">
        <f t="shared" si="9"/>
        <v>0</v>
      </c>
      <c r="Q49" s="82">
        <f t="shared" si="9"/>
        <v>0</v>
      </c>
      <c r="R49" s="82">
        <f t="shared" si="9"/>
        <v>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982</v>
      </c>
      <c r="X49" s="82">
        <f t="shared" si="9"/>
        <v>1</v>
      </c>
      <c r="Y49" s="82">
        <f t="shared" si="9"/>
        <v>981</v>
      </c>
      <c r="Z49" s="83">
        <f t="shared" si="5"/>
        <v>98100</v>
      </c>
      <c r="AA49" s="84">
        <f>SUM(AA41:AA48)</f>
        <v>1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0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2330</v>
      </c>
      <c r="J51" s="70">
        <f t="shared" si="10"/>
        <v>2330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2330</v>
      </c>
      <c r="X51" s="70">
        <f t="shared" si="10"/>
        <v>0</v>
      </c>
      <c r="Y51" s="70">
        <f t="shared" si="10"/>
        <v>2330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/>
      <c r="F61" s="11"/>
      <c r="G61" s="11"/>
      <c r="H61" s="11"/>
      <c r="I61" s="11">
        <v>2330</v>
      </c>
      <c r="J61" s="11">
        <v>2330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2330</v>
      </c>
      <c r="X61" s="11"/>
      <c r="Y61" s="11">
        <v>2330</v>
      </c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6489</v>
      </c>
      <c r="H66" s="14">
        <v>14330</v>
      </c>
      <c r="I66" s="14">
        <v>10139</v>
      </c>
      <c r="J66" s="14">
        <v>30958</v>
      </c>
      <c r="K66" s="14">
        <v>6795</v>
      </c>
      <c r="L66" s="14">
        <v>8777</v>
      </c>
      <c r="M66" s="14">
        <v>19190</v>
      </c>
      <c r="N66" s="14">
        <v>34762</v>
      </c>
      <c r="O66" s="14">
        <v>37482</v>
      </c>
      <c r="P66" s="14">
        <v>3147</v>
      </c>
      <c r="Q66" s="14">
        <v>5381</v>
      </c>
      <c r="R66" s="14">
        <v>46010</v>
      </c>
      <c r="S66" s="14"/>
      <c r="T66" s="14"/>
      <c r="U66" s="14"/>
      <c r="V66" s="14"/>
      <c r="W66" s="14">
        <v>111730</v>
      </c>
      <c r="X66" s="14"/>
      <c r="Y66" s="14">
        <v>111730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6489</v>
      </c>
      <c r="H69" s="82">
        <f t="shared" si="12"/>
        <v>14330</v>
      </c>
      <c r="I69" s="82">
        <f t="shared" si="12"/>
        <v>10139</v>
      </c>
      <c r="J69" s="82">
        <f t="shared" si="12"/>
        <v>30958</v>
      </c>
      <c r="K69" s="82">
        <f t="shared" si="12"/>
        <v>6795</v>
      </c>
      <c r="L69" s="82">
        <f t="shared" si="12"/>
        <v>8777</v>
      </c>
      <c r="M69" s="82">
        <f t="shared" si="12"/>
        <v>19190</v>
      </c>
      <c r="N69" s="82">
        <f t="shared" si="12"/>
        <v>34762</v>
      </c>
      <c r="O69" s="82">
        <f t="shared" si="12"/>
        <v>37482</v>
      </c>
      <c r="P69" s="82">
        <f t="shared" si="12"/>
        <v>3147</v>
      </c>
      <c r="Q69" s="82">
        <f t="shared" si="12"/>
        <v>5381</v>
      </c>
      <c r="R69" s="82">
        <f t="shared" si="12"/>
        <v>46010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111730</v>
      </c>
      <c r="X69" s="82">
        <f t="shared" si="12"/>
        <v>0</v>
      </c>
      <c r="Y69" s="82">
        <f t="shared" si="12"/>
        <v>111730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23395000</v>
      </c>
      <c r="F5" s="46">
        <f t="shared" si="0"/>
        <v>23395000</v>
      </c>
      <c r="G5" s="46">
        <f t="shared" si="0"/>
        <v>2320467</v>
      </c>
      <c r="H5" s="46">
        <f t="shared" si="0"/>
        <v>462124</v>
      </c>
      <c r="I5" s="46">
        <f t="shared" si="0"/>
        <v>750692</v>
      </c>
      <c r="J5" s="46">
        <f t="shared" si="0"/>
        <v>3533283</v>
      </c>
      <c r="K5" s="46">
        <f t="shared" si="0"/>
        <v>321123</v>
      </c>
      <c r="L5" s="46">
        <f t="shared" si="0"/>
        <v>2837238</v>
      </c>
      <c r="M5" s="46">
        <f t="shared" si="0"/>
        <v>2892005</v>
      </c>
      <c r="N5" s="46">
        <f t="shared" si="0"/>
        <v>6050366</v>
      </c>
      <c r="O5" s="46">
        <f t="shared" si="0"/>
        <v>340474</v>
      </c>
      <c r="P5" s="46">
        <f t="shared" si="0"/>
        <v>0</v>
      </c>
      <c r="Q5" s="46">
        <f t="shared" si="0"/>
        <v>0</v>
      </c>
      <c r="R5" s="46">
        <f t="shared" si="0"/>
        <v>340474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9924123</v>
      </c>
      <c r="X5" s="46">
        <f t="shared" si="0"/>
        <v>17546250</v>
      </c>
      <c r="Y5" s="46">
        <f t="shared" si="0"/>
        <v>-7622127</v>
      </c>
      <c r="Z5" s="47">
        <f>+IF(X5&lt;&gt;0,+(Y5/X5)*100,0)</f>
        <v>-43.44020517204531</v>
      </c>
      <c r="AA5" s="48">
        <f>SUM(AA11:AA18)</f>
        <v>23395000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>
        <v>119167</v>
      </c>
      <c r="M7" s="11"/>
      <c r="N7" s="11">
        <v>119167</v>
      </c>
      <c r="O7" s="11">
        <v>61512</v>
      </c>
      <c r="P7" s="11"/>
      <c r="Q7" s="11"/>
      <c r="R7" s="11">
        <v>61512</v>
      </c>
      <c r="S7" s="11"/>
      <c r="T7" s="11"/>
      <c r="U7" s="11"/>
      <c r="V7" s="11"/>
      <c r="W7" s="11">
        <v>180679</v>
      </c>
      <c r="X7" s="11"/>
      <c r="Y7" s="11">
        <v>180679</v>
      </c>
      <c r="Z7" s="2"/>
      <c r="AA7" s="15"/>
    </row>
    <row r="8" spans="1:27" ht="12.75">
      <c r="A8" s="49" t="s">
        <v>34</v>
      </c>
      <c r="B8" s="50"/>
      <c r="C8" s="9"/>
      <c r="D8" s="10"/>
      <c r="E8" s="11">
        <v>23395000</v>
      </c>
      <c r="F8" s="11">
        <v>23395000</v>
      </c>
      <c r="G8" s="11">
        <v>1975108</v>
      </c>
      <c r="H8" s="11">
        <v>358103</v>
      </c>
      <c r="I8" s="11">
        <v>750692</v>
      </c>
      <c r="J8" s="11">
        <v>3083903</v>
      </c>
      <c r="K8" s="11">
        <v>294842</v>
      </c>
      <c r="L8" s="11">
        <v>1381736</v>
      </c>
      <c r="M8" s="11">
        <v>1623367</v>
      </c>
      <c r="N8" s="11">
        <v>3299945</v>
      </c>
      <c r="O8" s="11"/>
      <c r="P8" s="11"/>
      <c r="Q8" s="11"/>
      <c r="R8" s="11"/>
      <c r="S8" s="11"/>
      <c r="T8" s="11"/>
      <c r="U8" s="11"/>
      <c r="V8" s="11"/>
      <c r="W8" s="11">
        <v>6383848</v>
      </c>
      <c r="X8" s="11">
        <v>17546250</v>
      </c>
      <c r="Y8" s="11">
        <v>-11162402</v>
      </c>
      <c r="Z8" s="2">
        <v>-63.62</v>
      </c>
      <c r="AA8" s="15">
        <v>23395000</v>
      </c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>
        <v>1336335</v>
      </c>
      <c r="M10" s="11"/>
      <c r="N10" s="11">
        <v>1336335</v>
      </c>
      <c r="O10" s="11"/>
      <c r="P10" s="11"/>
      <c r="Q10" s="11"/>
      <c r="R10" s="11"/>
      <c r="S10" s="11"/>
      <c r="T10" s="11"/>
      <c r="U10" s="11"/>
      <c r="V10" s="11"/>
      <c r="W10" s="11">
        <v>1336335</v>
      </c>
      <c r="X10" s="11"/>
      <c r="Y10" s="11">
        <v>1336335</v>
      </c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23395000</v>
      </c>
      <c r="F11" s="54">
        <f t="shared" si="1"/>
        <v>23395000</v>
      </c>
      <c r="G11" s="54">
        <f t="shared" si="1"/>
        <v>1975108</v>
      </c>
      <c r="H11" s="54">
        <f t="shared" si="1"/>
        <v>358103</v>
      </c>
      <c r="I11" s="54">
        <f t="shared" si="1"/>
        <v>750692</v>
      </c>
      <c r="J11" s="54">
        <f t="shared" si="1"/>
        <v>3083903</v>
      </c>
      <c r="K11" s="54">
        <f t="shared" si="1"/>
        <v>294842</v>
      </c>
      <c r="L11" s="54">
        <f t="shared" si="1"/>
        <v>2837238</v>
      </c>
      <c r="M11" s="54">
        <f t="shared" si="1"/>
        <v>1623367</v>
      </c>
      <c r="N11" s="54">
        <f t="shared" si="1"/>
        <v>4755447</v>
      </c>
      <c r="O11" s="54">
        <f t="shared" si="1"/>
        <v>61512</v>
      </c>
      <c r="P11" s="54">
        <f t="shared" si="1"/>
        <v>0</v>
      </c>
      <c r="Q11" s="54">
        <f t="shared" si="1"/>
        <v>0</v>
      </c>
      <c r="R11" s="54">
        <f t="shared" si="1"/>
        <v>61512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7900862</v>
      </c>
      <c r="X11" s="54">
        <f t="shared" si="1"/>
        <v>17546250</v>
      </c>
      <c r="Y11" s="54">
        <f t="shared" si="1"/>
        <v>-9645388</v>
      </c>
      <c r="Z11" s="55">
        <f>+IF(X11&lt;&gt;0,+(Y11/X11)*100,0)</f>
        <v>-54.9712217710337</v>
      </c>
      <c r="AA11" s="56">
        <f>SUM(AA6:AA10)</f>
        <v>23395000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>
        <v>1268638</v>
      </c>
      <c r="N12" s="11">
        <v>1268638</v>
      </c>
      <c r="O12" s="11"/>
      <c r="P12" s="11"/>
      <c r="Q12" s="11"/>
      <c r="R12" s="11"/>
      <c r="S12" s="11"/>
      <c r="T12" s="11"/>
      <c r="U12" s="11"/>
      <c r="V12" s="11"/>
      <c r="W12" s="11">
        <v>1268638</v>
      </c>
      <c r="X12" s="11"/>
      <c r="Y12" s="11">
        <v>1268638</v>
      </c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>
        <v>257125</v>
      </c>
      <c r="H14" s="11"/>
      <c r="I14" s="11"/>
      <c r="J14" s="11">
        <v>257125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257125</v>
      </c>
      <c r="X14" s="11"/>
      <c r="Y14" s="11">
        <v>257125</v>
      </c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/>
      <c r="F15" s="11"/>
      <c r="G15" s="11">
        <v>88234</v>
      </c>
      <c r="H15" s="11">
        <v>104021</v>
      </c>
      <c r="I15" s="11"/>
      <c r="J15" s="11">
        <v>192255</v>
      </c>
      <c r="K15" s="11">
        <v>26281</v>
      </c>
      <c r="L15" s="11"/>
      <c r="M15" s="11"/>
      <c r="N15" s="11">
        <v>26281</v>
      </c>
      <c r="O15" s="11">
        <v>278962</v>
      </c>
      <c r="P15" s="11"/>
      <c r="Q15" s="11"/>
      <c r="R15" s="11">
        <v>278962</v>
      </c>
      <c r="S15" s="11"/>
      <c r="T15" s="11"/>
      <c r="U15" s="11"/>
      <c r="V15" s="11"/>
      <c r="W15" s="11">
        <v>497498</v>
      </c>
      <c r="X15" s="11"/>
      <c r="Y15" s="11">
        <v>497498</v>
      </c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2436996</v>
      </c>
      <c r="H20" s="63">
        <f t="shared" si="2"/>
        <v>1591319</v>
      </c>
      <c r="I20" s="63">
        <f t="shared" si="2"/>
        <v>625720</v>
      </c>
      <c r="J20" s="63">
        <f t="shared" si="2"/>
        <v>4654035</v>
      </c>
      <c r="K20" s="63">
        <f t="shared" si="2"/>
        <v>71148</v>
      </c>
      <c r="L20" s="63">
        <f t="shared" si="2"/>
        <v>103544</v>
      </c>
      <c r="M20" s="63">
        <f t="shared" si="2"/>
        <v>556372</v>
      </c>
      <c r="N20" s="63">
        <f t="shared" si="2"/>
        <v>731064</v>
      </c>
      <c r="O20" s="63">
        <f t="shared" si="2"/>
        <v>1450585</v>
      </c>
      <c r="P20" s="63">
        <f t="shared" si="2"/>
        <v>0</v>
      </c>
      <c r="Q20" s="63">
        <f t="shared" si="2"/>
        <v>0</v>
      </c>
      <c r="R20" s="63">
        <f t="shared" si="2"/>
        <v>1450585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6835684</v>
      </c>
      <c r="X20" s="63">
        <f t="shared" si="2"/>
        <v>0</v>
      </c>
      <c r="Y20" s="63">
        <f t="shared" si="2"/>
        <v>6835684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>
        <v>109280</v>
      </c>
      <c r="N21" s="11">
        <v>109280</v>
      </c>
      <c r="O21" s="11"/>
      <c r="P21" s="11"/>
      <c r="Q21" s="11"/>
      <c r="R21" s="11"/>
      <c r="S21" s="11"/>
      <c r="T21" s="11"/>
      <c r="U21" s="11"/>
      <c r="V21" s="11"/>
      <c r="W21" s="11">
        <v>109280</v>
      </c>
      <c r="X21" s="11"/>
      <c r="Y21" s="11">
        <v>109280</v>
      </c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>
        <v>2418298</v>
      </c>
      <c r="H23" s="11">
        <v>1409357</v>
      </c>
      <c r="I23" s="11">
        <v>455122</v>
      </c>
      <c r="J23" s="11">
        <v>4282777</v>
      </c>
      <c r="K23" s="11"/>
      <c r="L23" s="11"/>
      <c r="M23" s="11"/>
      <c r="N23" s="11"/>
      <c r="O23" s="11">
        <v>1413871</v>
      </c>
      <c r="P23" s="11"/>
      <c r="Q23" s="11"/>
      <c r="R23" s="11">
        <v>1413871</v>
      </c>
      <c r="S23" s="11"/>
      <c r="T23" s="11"/>
      <c r="U23" s="11"/>
      <c r="V23" s="11"/>
      <c r="W23" s="11">
        <v>5696648</v>
      </c>
      <c r="X23" s="11"/>
      <c r="Y23" s="11">
        <v>5696648</v>
      </c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2418298</v>
      </c>
      <c r="H26" s="54">
        <f t="shared" si="3"/>
        <v>1409357</v>
      </c>
      <c r="I26" s="54">
        <f t="shared" si="3"/>
        <v>455122</v>
      </c>
      <c r="J26" s="54">
        <f t="shared" si="3"/>
        <v>4282777</v>
      </c>
      <c r="K26" s="54">
        <f t="shared" si="3"/>
        <v>0</v>
      </c>
      <c r="L26" s="54">
        <f t="shared" si="3"/>
        <v>0</v>
      </c>
      <c r="M26" s="54">
        <f t="shared" si="3"/>
        <v>109280</v>
      </c>
      <c r="N26" s="54">
        <f t="shared" si="3"/>
        <v>109280</v>
      </c>
      <c r="O26" s="54">
        <f t="shared" si="3"/>
        <v>1413871</v>
      </c>
      <c r="P26" s="54">
        <f t="shared" si="3"/>
        <v>0</v>
      </c>
      <c r="Q26" s="54">
        <f t="shared" si="3"/>
        <v>0</v>
      </c>
      <c r="R26" s="54">
        <f t="shared" si="3"/>
        <v>1413871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5805928</v>
      </c>
      <c r="X26" s="54">
        <f t="shared" si="3"/>
        <v>0</v>
      </c>
      <c r="Y26" s="54">
        <f t="shared" si="3"/>
        <v>5805928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>
        <v>77401</v>
      </c>
      <c r="J27" s="11">
        <v>77401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77401</v>
      </c>
      <c r="X27" s="11"/>
      <c r="Y27" s="11">
        <v>77401</v>
      </c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>
        <v>352495</v>
      </c>
      <c r="N29" s="11">
        <v>352495</v>
      </c>
      <c r="O29" s="11"/>
      <c r="P29" s="11"/>
      <c r="Q29" s="11"/>
      <c r="R29" s="11"/>
      <c r="S29" s="11"/>
      <c r="T29" s="11"/>
      <c r="U29" s="11"/>
      <c r="V29" s="11"/>
      <c r="W29" s="11">
        <v>352495</v>
      </c>
      <c r="X29" s="11"/>
      <c r="Y29" s="11">
        <v>352495</v>
      </c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>
        <v>18698</v>
      </c>
      <c r="H30" s="11">
        <v>181962</v>
      </c>
      <c r="I30" s="11">
        <v>93197</v>
      </c>
      <c r="J30" s="11">
        <v>293857</v>
      </c>
      <c r="K30" s="11">
        <v>71148</v>
      </c>
      <c r="L30" s="11">
        <v>103544</v>
      </c>
      <c r="M30" s="11">
        <v>94597</v>
      </c>
      <c r="N30" s="11">
        <v>269289</v>
      </c>
      <c r="O30" s="11">
        <v>36714</v>
      </c>
      <c r="P30" s="11"/>
      <c r="Q30" s="11"/>
      <c r="R30" s="11">
        <v>36714</v>
      </c>
      <c r="S30" s="11"/>
      <c r="T30" s="11"/>
      <c r="U30" s="11"/>
      <c r="V30" s="11"/>
      <c r="W30" s="11">
        <v>599860</v>
      </c>
      <c r="X30" s="11"/>
      <c r="Y30" s="11">
        <v>599860</v>
      </c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109280</v>
      </c>
      <c r="N36" s="11">
        <f t="shared" si="4"/>
        <v>109280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109280</v>
      </c>
      <c r="X36" s="11">
        <f t="shared" si="4"/>
        <v>0</v>
      </c>
      <c r="Y36" s="11">
        <f t="shared" si="4"/>
        <v>109280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119167</v>
      </c>
      <c r="M37" s="11">
        <f t="shared" si="4"/>
        <v>0</v>
      </c>
      <c r="N37" s="11">
        <f t="shared" si="4"/>
        <v>119167</v>
      </c>
      <c r="O37" s="11">
        <f t="shared" si="4"/>
        <v>61512</v>
      </c>
      <c r="P37" s="11">
        <f t="shared" si="4"/>
        <v>0</v>
      </c>
      <c r="Q37" s="11">
        <f t="shared" si="4"/>
        <v>0</v>
      </c>
      <c r="R37" s="11">
        <f t="shared" si="4"/>
        <v>61512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180679</v>
      </c>
      <c r="X37" s="11">
        <f t="shared" si="4"/>
        <v>0</v>
      </c>
      <c r="Y37" s="11">
        <f t="shared" si="4"/>
        <v>180679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23395000</v>
      </c>
      <c r="F38" s="11">
        <f t="shared" si="4"/>
        <v>23395000</v>
      </c>
      <c r="G38" s="11">
        <f t="shared" si="4"/>
        <v>4393406</v>
      </c>
      <c r="H38" s="11">
        <f t="shared" si="4"/>
        <v>1767460</v>
      </c>
      <c r="I38" s="11">
        <f t="shared" si="4"/>
        <v>1205814</v>
      </c>
      <c r="J38" s="11">
        <f t="shared" si="4"/>
        <v>7366680</v>
      </c>
      <c r="K38" s="11">
        <f t="shared" si="4"/>
        <v>294842</v>
      </c>
      <c r="L38" s="11">
        <f t="shared" si="4"/>
        <v>1381736</v>
      </c>
      <c r="M38" s="11">
        <f t="shared" si="4"/>
        <v>1623367</v>
      </c>
      <c r="N38" s="11">
        <f t="shared" si="4"/>
        <v>3299945</v>
      </c>
      <c r="O38" s="11">
        <f t="shared" si="4"/>
        <v>1413871</v>
      </c>
      <c r="P38" s="11">
        <f t="shared" si="4"/>
        <v>0</v>
      </c>
      <c r="Q38" s="11">
        <f t="shared" si="4"/>
        <v>0</v>
      </c>
      <c r="R38" s="11">
        <f t="shared" si="4"/>
        <v>1413871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12080496</v>
      </c>
      <c r="X38" s="11">
        <f t="shared" si="4"/>
        <v>17546250</v>
      </c>
      <c r="Y38" s="11">
        <f t="shared" si="4"/>
        <v>-5465754</v>
      </c>
      <c r="Z38" s="2">
        <f t="shared" si="5"/>
        <v>-31.150553537080572</v>
      </c>
      <c r="AA38" s="15">
        <f>AA8+AA23</f>
        <v>23395000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1336335</v>
      </c>
      <c r="M40" s="11">
        <f t="shared" si="4"/>
        <v>0</v>
      </c>
      <c r="N40" s="11">
        <f t="shared" si="4"/>
        <v>1336335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1336335</v>
      </c>
      <c r="X40" s="11">
        <f t="shared" si="4"/>
        <v>0</v>
      </c>
      <c r="Y40" s="11">
        <f t="shared" si="4"/>
        <v>1336335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23395000</v>
      </c>
      <c r="F41" s="54">
        <f t="shared" si="6"/>
        <v>23395000</v>
      </c>
      <c r="G41" s="54">
        <f t="shared" si="6"/>
        <v>4393406</v>
      </c>
      <c r="H41" s="54">
        <f t="shared" si="6"/>
        <v>1767460</v>
      </c>
      <c r="I41" s="54">
        <f t="shared" si="6"/>
        <v>1205814</v>
      </c>
      <c r="J41" s="54">
        <f t="shared" si="6"/>
        <v>7366680</v>
      </c>
      <c r="K41" s="54">
        <f t="shared" si="6"/>
        <v>294842</v>
      </c>
      <c r="L41" s="54">
        <f t="shared" si="6"/>
        <v>2837238</v>
      </c>
      <c r="M41" s="54">
        <f t="shared" si="6"/>
        <v>1732647</v>
      </c>
      <c r="N41" s="54">
        <f t="shared" si="6"/>
        <v>4864727</v>
      </c>
      <c r="O41" s="54">
        <f t="shared" si="6"/>
        <v>1475383</v>
      </c>
      <c r="P41" s="54">
        <f t="shared" si="6"/>
        <v>0</v>
      </c>
      <c r="Q41" s="54">
        <f t="shared" si="6"/>
        <v>0</v>
      </c>
      <c r="R41" s="54">
        <f t="shared" si="6"/>
        <v>1475383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13706790</v>
      </c>
      <c r="X41" s="54">
        <f t="shared" si="6"/>
        <v>17546250</v>
      </c>
      <c r="Y41" s="54">
        <f t="shared" si="6"/>
        <v>-3839460</v>
      </c>
      <c r="Z41" s="55">
        <f t="shared" si="5"/>
        <v>-21.881940585595213</v>
      </c>
      <c r="AA41" s="56">
        <f>SUM(AA36:AA40)</f>
        <v>23395000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77401</v>
      </c>
      <c r="J42" s="70">
        <f t="shared" si="7"/>
        <v>77401</v>
      </c>
      <c r="K42" s="70">
        <f t="shared" si="7"/>
        <v>0</v>
      </c>
      <c r="L42" s="70">
        <f t="shared" si="7"/>
        <v>0</v>
      </c>
      <c r="M42" s="70">
        <f t="shared" si="7"/>
        <v>1268638</v>
      </c>
      <c r="N42" s="70">
        <f t="shared" si="7"/>
        <v>1268638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1346039</v>
      </c>
      <c r="X42" s="70">
        <f t="shared" si="7"/>
        <v>0</v>
      </c>
      <c r="Y42" s="70">
        <f t="shared" si="7"/>
        <v>1346039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257125</v>
      </c>
      <c r="H44" s="70">
        <f t="shared" si="7"/>
        <v>0</v>
      </c>
      <c r="I44" s="70">
        <f t="shared" si="7"/>
        <v>0</v>
      </c>
      <c r="J44" s="70">
        <f t="shared" si="7"/>
        <v>257125</v>
      </c>
      <c r="K44" s="70">
        <f t="shared" si="7"/>
        <v>0</v>
      </c>
      <c r="L44" s="70">
        <f t="shared" si="7"/>
        <v>0</v>
      </c>
      <c r="M44" s="70">
        <f t="shared" si="7"/>
        <v>352495</v>
      </c>
      <c r="N44" s="70">
        <f t="shared" si="7"/>
        <v>352495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609620</v>
      </c>
      <c r="X44" s="70">
        <f t="shared" si="7"/>
        <v>0</v>
      </c>
      <c r="Y44" s="70">
        <f t="shared" si="7"/>
        <v>609620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106932</v>
      </c>
      <c r="H45" s="70">
        <f t="shared" si="7"/>
        <v>285983</v>
      </c>
      <c r="I45" s="70">
        <f t="shared" si="7"/>
        <v>93197</v>
      </c>
      <c r="J45" s="70">
        <f t="shared" si="7"/>
        <v>486112</v>
      </c>
      <c r="K45" s="70">
        <f t="shared" si="7"/>
        <v>97429</v>
      </c>
      <c r="L45" s="70">
        <f t="shared" si="7"/>
        <v>103544</v>
      </c>
      <c r="M45" s="70">
        <f t="shared" si="7"/>
        <v>94597</v>
      </c>
      <c r="N45" s="70">
        <f t="shared" si="7"/>
        <v>295570</v>
      </c>
      <c r="O45" s="70">
        <f t="shared" si="7"/>
        <v>315676</v>
      </c>
      <c r="P45" s="70">
        <f t="shared" si="7"/>
        <v>0</v>
      </c>
      <c r="Q45" s="70">
        <f t="shared" si="7"/>
        <v>0</v>
      </c>
      <c r="R45" s="70">
        <f t="shared" si="7"/>
        <v>315676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1097358</v>
      </c>
      <c r="X45" s="70">
        <f t="shared" si="7"/>
        <v>0</v>
      </c>
      <c r="Y45" s="70">
        <f t="shared" si="7"/>
        <v>1097358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23395000</v>
      </c>
      <c r="F49" s="82">
        <f t="shared" si="9"/>
        <v>23395000</v>
      </c>
      <c r="G49" s="82">
        <f t="shared" si="9"/>
        <v>4757463</v>
      </c>
      <c r="H49" s="82">
        <f t="shared" si="9"/>
        <v>2053443</v>
      </c>
      <c r="I49" s="82">
        <f t="shared" si="9"/>
        <v>1376412</v>
      </c>
      <c r="J49" s="82">
        <f t="shared" si="9"/>
        <v>8187318</v>
      </c>
      <c r="K49" s="82">
        <f t="shared" si="9"/>
        <v>392271</v>
      </c>
      <c r="L49" s="82">
        <f t="shared" si="9"/>
        <v>2940782</v>
      </c>
      <c r="M49" s="82">
        <f t="shared" si="9"/>
        <v>3448377</v>
      </c>
      <c r="N49" s="82">
        <f t="shared" si="9"/>
        <v>6781430</v>
      </c>
      <c r="O49" s="82">
        <f t="shared" si="9"/>
        <v>1791059</v>
      </c>
      <c r="P49" s="82">
        <f t="shared" si="9"/>
        <v>0</v>
      </c>
      <c r="Q49" s="82">
        <f t="shared" si="9"/>
        <v>0</v>
      </c>
      <c r="R49" s="82">
        <f t="shared" si="9"/>
        <v>1791059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16759807</v>
      </c>
      <c r="X49" s="82">
        <f t="shared" si="9"/>
        <v>17546250</v>
      </c>
      <c r="Y49" s="82">
        <f t="shared" si="9"/>
        <v>-786443</v>
      </c>
      <c r="Z49" s="83">
        <f t="shared" si="5"/>
        <v>-4.482114411911377</v>
      </c>
      <c r="AA49" s="84">
        <f>SUM(AA41:AA48)</f>
        <v>23395000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2093500</v>
      </c>
      <c r="F51" s="70">
        <f t="shared" si="10"/>
        <v>2093500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1570126</v>
      </c>
      <c r="Y51" s="70">
        <f t="shared" si="10"/>
        <v>-1570126</v>
      </c>
      <c r="Z51" s="72">
        <f>+IF(X51&lt;&gt;0,+(Y51/X51)*100,0)</f>
        <v>-100</v>
      </c>
      <c r="AA51" s="71">
        <f>SUM(AA57:AA61)</f>
        <v>2093500</v>
      </c>
    </row>
    <row r="52" spans="1:27" ht="12.75">
      <c r="A52" s="87" t="s">
        <v>32</v>
      </c>
      <c r="B52" s="50"/>
      <c r="C52" s="9"/>
      <c r="D52" s="10"/>
      <c r="E52" s="11">
        <v>88419</v>
      </c>
      <c r="F52" s="11">
        <v>88419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66314</v>
      </c>
      <c r="Y52" s="11">
        <v>-66314</v>
      </c>
      <c r="Z52" s="2">
        <v>-100</v>
      </c>
      <c r="AA52" s="15">
        <v>88419</v>
      </c>
    </row>
    <row r="53" spans="1:27" ht="12.75">
      <c r="A53" s="87" t="s">
        <v>33</v>
      </c>
      <c r="B53" s="50"/>
      <c r="C53" s="9"/>
      <c r="D53" s="10"/>
      <c r="E53" s="11">
        <v>1044010</v>
      </c>
      <c r="F53" s="11">
        <v>1044010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783008</v>
      </c>
      <c r="Y53" s="11">
        <v>-783008</v>
      </c>
      <c r="Z53" s="2">
        <v>-100</v>
      </c>
      <c r="AA53" s="15">
        <v>1044010</v>
      </c>
    </row>
    <row r="54" spans="1:27" ht="12.75">
      <c r="A54" s="87" t="s">
        <v>34</v>
      </c>
      <c r="B54" s="50"/>
      <c r="C54" s="9"/>
      <c r="D54" s="10"/>
      <c r="E54" s="11">
        <v>548998</v>
      </c>
      <c r="F54" s="11">
        <v>548998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411749</v>
      </c>
      <c r="Y54" s="11">
        <v>-411749</v>
      </c>
      <c r="Z54" s="2">
        <v>-100</v>
      </c>
      <c r="AA54" s="15">
        <v>548998</v>
      </c>
    </row>
    <row r="55" spans="1:27" ht="12.75">
      <c r="A55" s="87" t="s">
        <v>35</v>
      </c>
      <c r="B55" s="50"/>
      <c r="C55" s="9"/>
      <c r="D55" s="10"/>
      <c r="E55" s="11">
        <v>12340</v>
      </c>
      <c r="F55" s="11">
        <v>12340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9255</v>
      </c>
      <c r="Y55" s="11">
        <v>-9255</v>
      </c>
      <c r="Z55" s="2">
        <v>-100</v>
      </c>
      <c r="AA55" s="15">
        <v>12340</v>
      </c>
    </row>
    <row r="56" spans="1:27" ht="12.75">
      <c r="A56" s="87" t="s">
        <v>36</v>
      </c>
      <c r="B56" s="50"/>
      <c r="C56" s="9"/>
      <c r="D56" s="10"/>
      <c r="E56" s="11">
        <v>383473</v>
      </c>
      <c r="F56" s="11">
        <v>383473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287605</v>
      </c>
      <c r="Y56" s="11">
        <v>-287605</v>
      </c>
      <c r="Z56" s="2">
        <v>-100</v>
      </c>
      <c r="AA56" s="15">
        <v>383473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2077240</v>
      </c>
      <c r="F57" s="54">
        <f t="shared" si="11"/>
        <v>2077240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1557931</v>
      </c>
      <c r="Y57" s="54">
        <f t="shared" si="11"/>
        <v>-1557931</v>
      </c>
      <c r="Z57" s="55">
        <f>+IF(X57&lt;&gt;0,+(Y57/X57)*100,0)</f>
        <v>-100</v>
      </c>
      <c r="AA57" s="56">
        <f>SUM(AA52:AA56)</f>
        <v>2077240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16260</v>
      </c>
      <c r="F61" s="11">
        <v>16260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12195</v>
      </c>
      <c r="Y61" s="11">
        <v>-12195</v>
      </c>
      <c r="Z61" s="2">
        <v>-100</v>
      </c>
      <c r="AA61" s="15">
        <v>16260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64619</v>
      </c>
      <c r="H66" s="14">
        <v>156599</v>
      </c>
      <c r="I66" s="14">
        <v>477332</v>
      </c>
      <c r="J66" s="14">
        <v>698550</v>
      </c>
      <c r="K66" s="14">
        <v>518000</v>
      </c>
      <c r="L66" s="14">
        <v>232233</v>
      </c>
      <c r="M66" s="14">
        <v>392279</v>
      </c>
      <c r="N66" s="14">
        <v>1142512</v>
      </c>
      <c r="O66" s="14">
        <v>204121</v>
      </c>
      <c r="P66" s="14"/>
      <c r="Q66" s="14"/>
      <c r="R66" s="14">
        <v>204121</v>
      </c>
      <c r="S66" s="14"/>
      <c r="T66" s="14"/>
      <c r="U66" s="14"/>
      <c r="V66" s="14"/>
      <c r="W66" s="14">
        <v>2045183</v>
      </c>
      <c r="X66" s="14"/>
      <c r="Y66" s="14">
        <v>2045183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64619</v>
      </c>
      <c r="H69" s="82">
        <f t="shared" si="12"/>
        <v>156599</v>
      </c>
      <c r="I69" s="82">
        <f t="shared" si="12"/>
        <v>477332</v>
      </c>
      <c r="J69" s="82">
        <f t="shared" si="12"/>
        <v>698550</v>
      </c>
      <c r="K69" s="82">
        <f t="shared" si="12"/>
        <v>518000</v>
      </c>
      <c r="L69" s="82">
        <f t="shared" si="12"/>
        <v>232233</v>
      </c>
      <c r="M69" s="82">
        <f t="shared" si="12"/>
        <v>392279</v>
      </c>
      <c r="N69" s="82">
        <f t="shared" si="12"/>
        <v>1142512</v>
      </c>
      <c r="O69" s="82">
        <f t="shared" si="12"/>
        <v>204121</v>
      </c>
      <c r="P69" s="82">
        <f t="shared" si="12"/>
        <v>0</v>
      </c>
      <c r="Q69" s="82">
        <f t="shared" si="12"/>
        <v>0</v>
      </c>
      <c r="R69" s="82">
        <f t="shared" si="12"/>
        <v>204121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2045183</v>
      </c>
      <c r="X69" s="82">
        <f t="shared" si="12"/>
        <v>0</v>
      </c>
      <c r="Y69" s="82">
        <f t="shared" si="12"/>
        <v>2045183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14790368</v>
      </c>
      <c r="D5" s="45">
        <f t="shared" si="0"/>
        <v>0</v>
      </c>
      <c r="E5" s="46">
        <f t="shared" si="0"/>
        <v>15949880</v>
      </c>
      <c r="F5" s="46">
        <f t="shared" si="0"/>
        <v>15950000</v>
      </c>
      <c r="G5" s="46">
        <f t="shared" si="0"/>
        <v>0</v>
      </c>
      <c r="H5" s="46">
        <f t="shared" si="0"/>
        <v>0</v>
      </c>
      <c r="I5" s="46">
        <f t="shared" si="0"/>
        <v>328991</v>
      </c>
      <c r="J5" s="46">
        <f t="shared" si="0"/>
        <v>328991</v>
      </c>
      <c r="K5" s="46">
        <f t="shared" si="0"/>
        <v>207267</v>
      </c>
      <c r="L5" s="46">
        <f t="shared" si="0"/>
        <v>754100</v>
      </c>
      <c r="M5" s="46">
        <f t="shared" si="0"/>
        <v>2146848</v>
      </c>
      <c r="N5" s="46">
        <f t="shared" si="0"/>
        <v>3108215</v>
      </c>
      <c r="O5" s="46">
        <f t="shared" si="0"/>
        <v>248500</v>
      </c>
      <c r="P5" s="46">
        <f t="shared" si="0"/>
        <v>0</v>
      </c>
      <c r="Q5" s="46">
        <f t="shared" si="0"/>
        <v>2007585</v>
      </c>
      <c r="R5" s="46">
        <f t="shared" si="0"/>
        <v>2256085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5693291</v>
      </c>
      <c r="X5" s="46">
        <f t="shared" si="0"/>
        <v>11962500</v>
      </c>
      <c r="Y5" s="46">
        <f t="shared" si="0"/>
        <v>-6269209</v>
      </c>
      <c r="Z5" s="47">
        <f>+IF(X5&lt;&gt;0,+(Y5/X5)*100,0)</f>
        <v>-52.40718077324974</v>
      </c>
      <c r="AA5" s="48">
        <f>SUM(AA11:AA18)</f>
        <v>15950000</v>
      </c>
    </row>
    <row r="6" spans="1:27" ht="12.75">
      <c r="A6" s="49" t="s">
        <v>32</v>
      </c>
      <c r="B6" s="50"/>
      <c r="C6" s="9"/>
      <c r="D6" s="10"/>
      <c r="E6" s="11">
        <v>500000</v>
      </c>
      <c r="F6" s="11">
        <v>6200000</v>
      </c>
      <c r="G6" s="11"/>
      <c r="H6" s="11"/>
      <c r="I6" s="11"/>
      <c r="J6" s="11"/>
      <c r="K6" s="11"/>
      <c r="L6" s="11"/>
      <c r="M6" s="11">
        <v>2146848</v>
      </c>
      <c r="N6" s="11">
        <v>2146848</v>
      </c>
      <c r="O6" s="11">
        <v>248500</v>
      </c>
      <c r="P6" s="11"/>
      <c r="Q6" s="11">
        <v>1705218</v>
      </c>
      <c r="R6" s="11">
        <v>1953718</v>
      </c>
      <c r="S6" s="11"/>
      <c r="T6" s="11"/>
      <c r="U6" s="11"/>
      <c r="V6" s="11"/>
      <c r="W6" s="11">
        <v>4100566</v>
      </c>
      <c r="X6" s="11">
        <v>4650000</v>
      </c>
      <c r="Y6" s="11">
        <v>-549434</v>
      </c>
      <c r="Z6" s="2">
        <v>-11.82</v>
      </c>
      <c r="AA6" s="15">
        <v>6200000</v>
      </c>
    </row>
    <row r="7" spans="1:27" ht="12.75">
      <c r="A7" s="49" t="s">
        <v>33</v>
      </c>
      <c r="B7" s="50"/>
      <c r="C7" s="9"/>
      <c r="D7" s="10"/>
      <c r="E7" s="11">
        <v>1045000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>
        <v>4420000</v>
      </c>
      <c r="D8" s="10"/>
      <c r="E8" s="11">
        <v>13904880</v>
      </c>
      <c r="F8" s="11">
        <v>8205000</v>
      </c>
      <c r="G8" s="11"/>
      <c r="H8" s="11"/>
      <c r="I8" s="11">
        <v>328991</v>
      </c>
      <c r="J8" s="11">
        <v>328991</v>
      </c>
      <c r="K8" s="11"/>
      <c r="L8" s="11">
        <v>754100</v>
      </c>
      <c r="M8" s="11"/>
      <c r="N8" s="11">
        <v>754100</v>
      </c>
      <c r="O8" s="11"/>
      <c r="P8" s="11"/>
      <c r="Q8" s="11">
        <v>302367</v>
      </c>
      <c r="R8" s="11">
        <v>302367</v>
      </c>
      <c r="S8" s="11"/>
      <c r="T8" s="11"/>
      <c r="U8" s="11"/>
      <c r="V8" s="11"/>
      <c r="W8" s="11">
        <v>1385458</v>
      </c>
      <c r="X8" s="11">
        <v>6153750</v>
      </c>
      <c r="Y8" s="11">
        <v>-4768292</v>
      </c>
      <c r="Z8" s="2">
        <v>-77.49</v>
      </c>
      <c r="AA8" s="15">
        <v>8205000</v>
      </c>
    </row>
    <row r="9" spans="1:27" ht="12.75">
      <c r="A9" s="49" t="s">
        <v>35</v>
      </c>
      <c r="B9" s="50"/>
      <c r="C9" s="9">
        <v>10049593</v>
      </c>
      <c r="D9" s="10"/>
      <c r="E9" s="11">
        <v>500000</v>
      </c>
      <c r="F9" s="11">
        <v>500000</v>
      </c>
      <c r="G9" s="11"/>
      <c r="H9" s="11"/>
      <c r="I9" s="11"/>
      <c r="J9" s="11"/>
      <c r="K9" s="11">
        <v>207267</v>
      </c>
      <c r="L9" s="11"/>
      <c r="M9" s="11"/>
      <c r="N9" s="11">
        <v>207267</v>
      </c>
      <c r="O9" s="11"/>
      <c r="P9" s="11"/>
      <c r="Q9" s="11"/>
      <c r="R9" s="11"/>
      <c r="S9" s="11"/>
      <c r="T9" s="11"/>
      <c r="U9" s="11"/>
      <c r="V9" s="11"/>
      <c r="W9" s="11">
        <v>207267</v>
      </c>
      <c r="X9" s="11">
        <v>375000</v>
      </c>
      <c r="Y9" s="11">
        <v>-167733</v>
      </c>
      <c r="Z9" s="2">
        <v>-44.73</v>
      </c>
      <c r="AA9" s="15">
        <v>500000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14469593</v>
      </c>
      <c r="D11" s="53">
        <f t="shared" si="1"/>
        <v>0</v>
      </c>
      <c r="E11" s="54">
        <f t="shared" si="1"/>
        <v>15949880</v>
      </c>
      <c r="F11" s="54">
        <f t="shared" si="1"/>
        <v>14905000</v>
      </c>
      <c r="G11" s="54">
        <f t="shared" si="1"/>
        <v>0</v>
      </c>
      <c r="H11" s="54">
        <f t="shared" si="1"/>
        <v>0</v>
      </c>
      <c r="I11" s="54">
        <f t="shared" si="1"/>
        <v>328991</v>
      </c>
      <c r="J11" s="54">
        <f t="shared" si="1"/>
        <v>328991</v>
      </c>
      <c r="K11" s="54">
        <f t="shared" si="1"/>
        <v>207267</v>
      </c>
      <c r="L11" s="54">
        <f t="shared" si="1"/>
        <v>754100</v>
      </c>
      <c r="M11" s="54">
        <f t="shared" si="1"/>
        <v>2146848</v>
      </c>
      <c r="N11" s="54">
        <f t="shared" si="1"/>
        <v>3108215</v>
      </c>
      <c r="O11" s="54">
        <f t="shared" si="1"/>
        <v>248500</v>
      </c>
      <c r="P11" s="54">
        <f t="shared" si="1"/>
        <v>0</v>
      </c>
      <c r="Q11" s="54">
        <f t="shared" si="1"/>
        <v>2007585</v>
      </c>
      <c r="R11" s="54">
        <f t="shared" si="1"/>
        <v>2256085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5693291</v>
      </c>
      <c r="X11" s="54">
        <f t="shared" si="1"/>
        <v>11178750</v>
      </c>
      <c r="Y11" s="54">
        <f t="shared" si="1"/>
        <v>-5485459</v>
      </c>
      <c r="Z11" s="55">
        <f>+IF(X11&lt;&gt;0,+(Y11/X11)*100,0)</f>
        <v>-49.07041484960304</v>
      </c>
      <c r="AA11" s="56">
        <f>SUM(AA6:AA10)</f>
        <v>14905000</v>
      </c>
    </row>
    <row r="12" spans="1:27" ht="12.75">
      <c r="A12" s="57" t="s">
        <v>38</v>
      </c>
      <c r="B12" s="38"/>
      <c r="C12" s="9">
        <v>320775</v>
      </c>
      <c r="D12" s="10"/>
      <c r="E12" s="11"/>
      <c r="F12" s="11">
        <v>365000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273750</v>
      </c>
      <c r="Y12" s="11">
        <v>-273750</v>
      </c>
      <c r="Z12" s="2">
        <v>-100</v>
      </c>
      <c r="AA12" s="15">
        <v>365000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/>
      <c r="F15" s="11">
        <v>680000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510000</v>
      </c>
      <c r="Y15" s="11">
        <v>-510000</v>
      </c>
      <c r="Z15" s="2">
        <v>-100</v>
      </c>
      <c r="AA15" s="15">
        <v>680000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500000</v>
      </c>
      <c r="F36" s="11">
        <f t="shared" si="4"/>
        <v>6200000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2146848</v>
      </c>
      <c r="N36" s="11">
        <f t="shared" si="4"/>
        <v>2146848</v>
      </c>
      <c r="O36" s="11">
        <f t="shared" si="4"/>
        <v>248500</v>
      </c>
      <c r="P36" s="11">
        <f t="shared" si="4"/>
        <v>0</v>
      </c>
      <c r="Q36" s="11">
        <f t="shared" si="4"/>
        <v>1705218</v>
      </c>
      <c r="R36" s="11">
        <f t="shared" si="4"/>
        <v>1953718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4100566</v>
      </c>
      <c r="X36" s="11">
        <f t="shared" si="4"/>
        <v>4650000</v>
      </c>
      <c r="Y36" s="11">
        <f t="shared" si="4"/>
        <v>-549434</v>
      </c>
      <c r="Z36" s="2">
        <f aca="true" t="shared" si="5" ref="Z36:Z49">+IF(X36&lt;&gt;0,+(Y36/X36)*100,0)</f>
        <v>-11.815784946236558</v>
      </c>
      <c r="AA36" s="15">
        <f>AA6+AA21</f>
        <v>6200000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1045000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4420000</v>
      </c>
      <c r="D38" s="10">
        <f t="shared" si="4"/>
        <v>0</v>
      </c>
      <c r="E38" s="11">
        <f t="shared" si="4"/>
        <v>13904880</v>
      </c>
      <c r="F38" s="11">
        <f t="shared" si="4"/>
        <v>8205000</v>
      </c>
      <c r="G38" s="11">
        <f t="shared" si="4"/>
        <v>0</v>
      </c>
      <c r="H38" s="11">
        <f t="shared" si="4"/>
        <v>0</v>
      </c>
      <c r="I38" s="11">
        <f t="shared" si="4"/>
        <v>328991</v>
      </c>
      <c r="J38" s="11">
        <f t="shared" si="4"/>
        <v>328991</v>
      </c>
      <c r="K38" s="11">
        <f t="shared" si="4"/>
        <v>0</v>
      </c>
      <c r="L38" s="11">
        <f t="shared" si="4"/>
        <v>754100</v>
      </c>
      <c r="M38" s="11">
        <f t="shared" si="4"/>
        <v>0</v>
      </c>
      <c r="N38" s="11">
        <f t="shared" si="4"/>
        <v>754100</v>
      </c>
      <c r="O38" s="11">
        <f t="shared" si="4"/>
        <v>0</v>
      </c>
      <c r="P38" s="11">
        <f t="shared" si="4"/>
        <v>0</v>
      </c>
      <c r="Q38" s="11">
        <f t="shared" si="4"/>
        <v>302367</v>
      </c>
      <c r="R38" s="11">
        <f t="shared" si="4"/>
        <v>302367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1385458</v>
      </c>
      <c r="X38" s="11">
        <f t="shared" si="4"/>
        <v>6153750</v>
      </c>
      <c r="Y38" s="11">
        <f t="shared" si="4"/>
        <v>-4768292</v>
      </c>
      <c r="Z38" s="2">
        <f t="shared" si="5"/>
        <v>-77.4859557180581</v>
      </c>
      <c r="AA38" s="15">
        <f>AA8+AA23</f>
        <v>8205000</v>
      </c>
    </row>
    <row r="39" spans="1:27" ht="12.75">
      <c r="A39" s="49" t="s">
        <v>35</v>
      </c>
      <c r="B39" s="50"/>
      <c r="C39" s="9">
        <f t="shared" si="4"/>
        <v>10049593</v>
      </c>
      <c r="D39" s="10">
        <f t="shared" si="4"/>
        <v>0</v>
      </c>
      <c r="E39" s="11">
        <f t="shared" si="4"/>
        <v>500000</v>
      </c>
      <c r="F39" s="11">
        <f t="shared" si="4"/>
        <v>500000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207267</v>
      </c>
      <c r="L39" s="11">
        <f t="shared" si="4"/>
        <v>0</v>
      </c>
      <c r="M39" s="11">
        <f t="shared" si="4"/>
        <v>0</v>
      </c>
      <c r="N39" s="11">
        <f t="shared" si="4"/>
        <v>207267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207267</v>
      </c>
      <c r="X39" s="11">
        <f t="shared" si="4"/>
        <v>375000</v>
      </c>
      <c r="Y39" s="11">
        <f t="shared" si="4"/>
        <v>-167733</v>
      </c>
      <c r="Z39" s="2">
        <f t="shared" si="5"/>
        <v>-44.7288</v>
      </c>
      <c r="AA39" s="15">
        <f>AA9+AA24</f>
        <v>500000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14469593</v>
      </c>
      <c r="D41" s="53">
        <f t="shared" si="6"/>
        <v>0</v>
      </c>
      <c r="E41" s="54">
        <f t="shared" si="6"/>
        <v>15949880</v>
      </c>
      <c r="F41" s="54">
        <f t="shared" si="6"/>
        <v>14905000</v>
      </c>
      <c r="G41" s="54">
        <f t="shared" si="6"/>
        <v>0</v>
      </c>
      <c r="H41" s="54">
        <f t="shared" si="6"/>
        <v>0</v>
      </c>
      <c r="I41" s="54">
        <f t="shared" si="6"/>
        <v>328991</v>
      </c>
      <c r="J41" s="54">
        <f t="shared" si="6"/>
        <v>328991</v>
      </c>
      <c r="K41" s="54">
        <f t="shared" si="6"/>
        <v>207267</v>
      </c>
      <c r="L41" s="54">
        <f t="shared" si="6"/>
        <v>754100</v>
      </c>
      <c r="M41" s="54">
        <f t="shared" si="6"/>
        <v>2146848</v>
      </c>
      <c r="N41" s="54">
        <f t="shared" si="6"/>
        <v>3108215</v>
      </c>
      <c r="O41" s="54">
        <f t="shared" si="6"/>
        <v>248500</v>
      </c>
      <c r="P41" s="54">
        <f t="shared" si="6"/>
        <v>0</v>
      </c>
      <c r="Q41" s="54">
        <f t="shared" si="6"/>
        <v>2007585</v>
      </c>
      <c r="R41" s="54">
        <f t="shared" si="6"/>
        <v>2256085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5693291</v>
      </c>
      <c r="X41" s="54">
        <f t="shared" si="6"/>
        <v>11178750</v>
      </c>
      <c r="Y41" s="54">
        <f t="shared" si="6"/>
        <v>-5485459</v>
      </c>
      <c r="Z41" s="55">
        <f t="shared" si="5"/>
        <v>-49.07041484960304</v>
      </c>
      <c r="AA41" s="56">
        <f>SUM(AA36:AA40)</f>
        <v>14905000</v>
      </c>
    </row>
    <row r="42" spans="1:27" ht="12.75">
      <c r="A42" s="57" t="s">
        <v>38</v>
      </c>
      <c r="B42" s="38"/>
      <c r="C42" s="68">
        <f aca="true" t="shared" si="7" ref="C42:Y48">C12+C27</f>
        <v>320775</v>
      </c>
      <c r="D42" s="69">
        <f t="shared" si="7"/>
        <v>0</v>
      </c>
      <c r="E42" s="70">
        <f t="shared" si="7"/>
        <v>0</v>
      </c>
      <c r="F42" s="70">
        <f t="shared" si="7"/>
        <v>365000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273750</v>
      </c>
      <c r="Y42" s="70">
        <f t="shared" si="7"/>
        <v>-273750</v>
      </c>
      <c r="Z42" s="72">
        <f t="shared" si="5"/>
        <v>-100</v>
      </c>
      <c r="AA42" s="71">
        <f aca="true" t="shared" si="8" ref="AA42:AA48">AA12+AA27</f>
        <v>365000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0</v>
      </c>
      <c r="F45" s="70">
        <f t="shared" si="7"/>
        <v>680000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510000</v>
      </c>
      <c r="Y45" s="70">
        <f t="shared" si="7"/>
        <v>-510000</v>
      </c>
      <c r="Z45" s="72">
        <f t="shared" si="5"/>
        <v>-100</v>
      </c>
      <c r="AA45" s="71">
        <f t="shared" si="8"/>
        <v>680000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14790368</v>
      </c>
      <c r="D49" s="81">
        <f t="shared" si="9"/>
        <v>0</v>
      </c>
      <c r="E49" s="82">
        <f t="shared" si="9"/>
        <v>15949880</v>
      </c>
      <c r="F49" s="82">
        <f t="shared" si="9"/>
        <v>15950000</v>
      </c>
      <c r="G49" s="82">
        <f t="shared" si="9"/>
        <v>0</v>
      </c>
      <c r="H49" s="82">
        <f t="shared" si="9"/>
        <v>0</v>
      </c>
      <c r="I49" s="82">
        <f t="shared" si="9"/>
        <v>328991</v>
      </c>
      <c r="J49" s="82">
        <f t="shared" si="9"/>
        <v>328991</v>
      </c>
      <c r="K49" s="82">
        <f t="shared" si="9"/>
        <v>207267</v>
      </c>
      <c r="L49" s="82">
        <f t="shared" si="9"/>
        <v>754100</v>
      </c>
      <c r="M49" s="82">
        <f t="shared" si="9"/>
        <v>2146848</v>
      </c>
      <c r="N49" s="82">
        <f t="shared" si="9"/>
        <v>3108215</v>
      </c>
      <c r="O49" s="82">
        <f t="shared" si="9"/>
        <v>248500</v>
      </c>
      <c r="P49" s="82">
        <f t="shared" si="9"/>
        <v>0</v>
      </c>
      <c r="Q49" s="82">
        <f t="shared" si="9"/>
        <v>2007585</v>
      </c>
      <c r="R49" s="82">
        <f t="shared" si="9"/>
        <v>2256085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5693291</v>
      </c>
      <c r="X49" s="82">
        <f t="shared" si="9"/>
        <v>11962500</v>
      </c>
      <c r="Y49" s="82">
        <f t="shared" si="9"/>
        <v>-6269209</v>
      </c>
      <c r="Z49" s="83">
        <f t="shared" si="5"/>
        <v>-52.40718077324974</v>
      </c>
      <c r="AA49" s="84">
        <f>SUM(AA41:AA48)</f>
        <v>15950000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1215803</v>
      </c>
      <c r="D51" s="69">
        <f t="shared" si="10"/>
        <v>0</v>
      </c>
      <c r="E51" s="70">
        <f t="shared" si="10"/>
        <v>2091318</v>
      </c>
      <c r="F51" s="70">
        <f t="shared" si="10"/>
        <v>1216000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912000</v>
      </c>
      <c r="Y51" s="70">
        <f t="shared" si="10"/>
        <v>-912000</v>
      </c>
      <c r="Z51" s="72">
        <f>+IF(X51&lt;&gt;0,+(Y51/X51)*100,0)</f>
        <v>-100</v>
      </c>
      <c r="AA51" s="71">
        <f>SUM(AA57:AA61)</f>
        <v>1216000</v>
      </c>
    </row>
    <row r="52" spans="1:27" ht="12.75">
      <c r="A52" s="87" t="s">
        <v>32</v>
      </c>
      <c r="B52" s="50"/>
      <c r="C52" s="9"/>
      <c r="D52" s="10"/>
      <c r="E52" s="11"/>
      <c r="F52" s="11">
        <v>1216000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912000</v>
      </c>
      <c r="Y52" s="11">
        <v>-912000</v>
      </c>
      <c r="Z52" s="2">
        <v>-100</v>
      </c>
      <c r="AA52" s="15">
        <v>1216000</v>
      </c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438424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493758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932182</v>
      </c>
      <c r="F57" s="54">
        <f t="shared" si="11"/>
        <v>1216000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912000</v>
      </c>
      <c r="Y57" s="54">
        <f t="shared" si="11"/>
        <v>-912000</v>
      </c>
      <c r="Z57" s="55">
        <f>+IF(X57&lt;&gt;0,+(Y57/X57)*100,0)</f>
        <v>-100</v>
      </c>
      <c r="AA57" s="56">
        <f>SUM(AA52:AA56)</f>
        <v>1216000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1215803</v>
      </c>
      <c r="D61" s="10"/>
      <c r="E61" s="11">
        <v>1159136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2091319</v>
      </c>
      <c r="F66" s="14"/>
      <c r="G66" s="14">
        <v>12957</v>
      </c>
      <c r="H66" s="14">
        <v>35713</v>
      </c>
      <c r="I66" s="14">
        <v>4659</v>
      </c>
      <c r="J66" s="14">
        <v>53329</v>
      </c>
      <c r="K66" s="14">
        <v>67480</v>
      </c>
      <c r="L66" s="14">
        <v>8094</v>
      </c>
      <c r="M66" s="14">
        <v>36468</v>
      </c>
      <c r="N66" s="14">
        <v>112042</v>
      </c>
      <c r="O66" s="14">
        <v>17974</v>
      </c>
      <c r="P66" s="14"/>
      <c r="Q66" s="14">
        <v>54671</v>
      </c>
      <c r="R66" s="14">
        <v>72645</v>
      </c>
      <c r="S66" s="14"/>
      <c r="T66" s="14"/>
      <c r="U66" s="14"/>
      <c r="V66" s="14"/>
      <c r="W66" s="14">
        <v>238016</v>
      </c>
      <c r="X66" s="14"/>
      <c r="Y66" s="14">
        <v>238016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2091319</v>
      </c>
      <c r="F69" s="82">
        <f t="shared" si="12"/>
        <v>0</v>
      </c>
      <c r="G69" s="82">
        <f t="shared" si="12"/>
        <v>12957</v>
      </c>
      <c r="H69" s="82">
        <f t="shared" si="12"/>
        <v>35713</v>
      </c>
      <c r="I69" s="82">
        <f t="shared" si="12"/>
        <v>4659</v>
      </c>
      <c r="J69" s="82">
        <f t="shared" si="12"/>
        <v>53329</v>
      </c>
      <c r="K69" s="82">
        <f t="shared" si="12"/>
        <v>67480</v>
      </c>
      <c r="L69" s="82">
        <f t="shared" si="12"/>
        <v>8094</v>
      </c>
      <c r="M69" s="82">
        <f t="shared" si="12"/>
        <v>36468</v>
      </c>
      <c r="N69" s="82">
        <f t="shared" si="12"/>
        <v>112042</v>
      </c>
      <c r="O69" s="82">
        <f t="shared" si="12"/>
        <v>17974</v>
      </c>
      <c r="P69" s="82">
        <f t="shared" si="12"/>
        <v>0</v>
      </c>
      <c r="Q69" s="82">
        <f t="shared" si="12"/>
        <v>54671</v>
      </c>
      <c r="R69" s="82">
        <f t="shared" si="12"/>
        <v>72645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238016</v>
      </c>
      <c r="X69" s="82">
        <f t="shared" si="12"/>
        <v>0</v>
      </c>
      <c r="Y69" s="82">
        <f t="shared" si="12"/>
        <v>238016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16567768</v>
      </c>
      <c r="D5" s="45">
        <f t="shared" si="0"/>
        <v>0</v>
      </c>
      <c r="E5" s="46">
        <f t="shared" si="0"/>
        <v>18218000</v>
      </c>
      <c r="F5" s="46">
        <f t="shared" si="0"/>
        <v>16780000</v>
      </c>
      <c r="G5" s="46">
        <f t="shared" si="0"/>
        <v>2250096</v>
      </c>
      <c r="H5" s="46">
        <f t="shared" si="0"/>
        <v>1737161</v>
      </c>
      <c r="I5" s="46">
        <f t="shared" si="0"/>
        <v>1203873</v>
      </c>
      <c r="J5" s="46">
        <f t="shared" si="0"/>
        <v>5191130</v>
      </c>
      <c r="K5" s="46">
        <f t="shared" si="0"/>
        <v>377096</v>
      </c>
      <c r="L5" s="46">
        <f t="shared" si="0"/>
        <v>1390625</v>
      </c>
      <c r="M5" s="46">
        <f t="shared" si="0"/>
        <v>0</v>
      </c>
      <c r="N5" s="46">
        <f t="shared" si="0"/>
        <v>1767721</v>
      </c>
      <c r="O5" s="46">
        <f t="shared" si="0"/>
        <v>750000</v>
      </c>
      <c r="P5" s="46">
        <f t="shared" si="0"/>
        <v>0</v>
      </c>
      <c r="Q5" s="46">
        <f t="shared" si="0"/>
        <v>4430041</v>
      </c>
      <c r="R5" s="46">
        <f t="shared" si="0"/>
        <v>5180041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12138892</v>
      </c>
      <c r="X5" s="46">
        <f t="shared" si="0"/>
        <v>12585000</v>
      </c>
      <c r="Y5" s="46">
        <f t="shared" si="0"/>
        <v>-446108</v>
      </c>
      <c r="Z5" s="47">
        <f>+IF(X5&lt;&gt;0,+(Y5/X5)*100,0)</f>
        <v>-3.5447596344854984</v>
      </c>
      <c r="AA5" s="48">
        <f>SUM(AA11:AA18)</f>
        <v>16780000</v>
      </c>
    </row>
    <row r="6" spans="1:27" ht="12.75">
      <c r="A6" s="49" t="s">
        <v>32</v>
      </c>
      <c r="B6" s="50"/>
      <c r="C6" s="9">
        <v>15346906</v>
      </c>
      <c r="D6" s="10"/>
      <c r="E6" s="11">
        <v>14833000</v>
      </c>
      <c r="F6" s="11">
        <v>14833000</v>
      </c>
      <c r="G6" s="11">
        <v>2250096</v>
      </c>
      <c r="H6" s="11">
        <v>1260839</v>
      </c>
      <c r="I6" s="11">
        <v>1203873</v>
      </c>
      <c r="J6" s="11">
        <v>4714808</v>
      </c>
      <c r="K6" s="11">
        <v>377096</v>
      </c>
      <c r="L6" s="11">
        <v>1090625</v>
      </c>
      <c r="M6" s="11"/>
      <c r="N6" s="11">
        <v>1467721</v>
      </c>
      <c r="O6" s="11">
        <v>750000</v>
      </c>
      <c r="P6" s="11"/>
      <c r="Q6" s="11">
        <v>4430041</v>
      </c>
      <c r="R6" s="11">
        <v>5180041</v>
      </c>
      <c r="S6" s="11"/>
      <c r="T6" s="11"/>
      <c r="U6" s="11"/>
      <c r="V6" s="11"/>
      <c r="W6" s="11">
        <v>11362570</v>
      </c>
      <c r="X6" s="11">
        <v>11124750</v>
      </c>
      <c r="Y6" s="11">
        <v>237820</v>
      </c>
      <c r="Z6" s="2">
        <v>2.14</v>
      </c>
      <c r="AA6" s="15">
        <v>14833000</v>
      </c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>
        <v>476322</v>
      </c>
      <c r="I9" s="11"/>
      <c r="J9" s="11">
        <v>476322</v>
      </c>
      <c r="K9" s="11"/>
      <c r="L9" s="11">
        <v>300000</v>
      </c>
      <c r="M9" s="11"/>
      <c r="N9" s="11">
        <v>300000</v>
      </c>
      <c r="O9" s="11"/>
      <c r="P9" s="11"/>
      <c r="Q9" s="11"/>
      <c r="R9" s="11"/>
      <c r="S9" s="11"/>
      <c r="T9" s="11"/>
      <c r="U9" s="11"/>
      <c r="V9" s="11"/>
      <c r="W9" s="11">
        <v>776322</v>
      </c>
      <c r="X9" s="11"/>
      <c r="Y9" s="11">
        <v>776322</v>
      </c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15346906</v>
      </c>
      <c r="D11" s="53">
        <f t="shared" si="1"/>
        <v>0</v>
      </c>
      <c r="E11" s="54">
        <f t="shared" si="1"/>
        <v>14833000</v>
      </c>
      <c r="F11" s="54">
        <f t="shared" si="1"/>
        <v>14833000</v>
      </c>
      <c r="G11" s="54">
        <f t="shared" si="1"/>
        <v>2250096</v>
      </c>
      <c r="H11" s="54">
        <f t="shared" si="1"/>
        <v>1737161</v>
      </c>
      <c r="I11" s="54">
        <f t="shared" si="1"/>
        <v>1203873</v>
      </c>
      <c r="J11" s="54">
        <f t="shared" si="1"/>
        <v>5191130</v>
      </c>
      <c r="K11" s="54">
        <f t="shared" si="1"/>
        <v>377096</v>
      </c>
      <c r="L11" s="54">
        <f t="shared" si="1"/>
        <v>1390625</v>
      </c>
      <c r="M11" s="54">
        <f t="shared" si="1"/>
        <v>0</v>
      </c>
      <c r="N11" s="54">
        <f t="shared" si="1"/>
        <v>1767721</v>
      </c>
      <c r="O11" s="54">
        <f t="shared" si="1"/>
        <v>750000</v>
      </c>
      <c r="P11" s="54">
        <f t="shared" si="1"/>
        <v>0</v>
      </c>
      <c r="Q11" s="54">
        <f t="shared" si="1"/>
        <v>4430041</v>
      </c>
      <c r="R11" s="54">
        <f t="shared" si="1"/>
        <v>5180041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12138892</v>
      </c>
      <c r="X11" s="54">
        <f t="shared" si="1"/>
        <v>11124750</v>
      </c>
      <c r="Y11" s="54">
        <f t="shared" si="1"/>
        <v>1014142</v>
      </c>
      <c r="Z11" s="55">
        <f>+IF(X11&lt;&gt;0,+(Y11/X11)*100,0)</f>
        <v>9.116088001977571</v>
      </c>
      <c r="AA11" s="56">
        <f>SUM(AA6:AA10)</f>
        <v>14833000</v>
      </c>
    </row>
    <row r="12" spans="1:27" ht="12.75">
      <c r="A12" s="57" t="s">
        <v>38</v>
      </c>
      <c r="B12" s="38"/>
      <c r="C12" s="9"/>
      <c r="D12" s="10"/>
      <c r="E12" s="11">
        <v>81000</v>
      </c>
      <c r="F12" s="11">
        <v>81000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60750</v>
      </c>
      <c r="Y12" s="11">
        <v>-60750</v>
      </c>
      <c r="Z12" s="2">
        <v>-100</v>
      </c>
      <c r="AA12" s="15">
        <v>81000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1220862</v>
      </c>
      <c r="D15" s="10"/>
      <c r="E15" s="11">
        <v>3304000</v>
      </c>
      <c r="F15" s="11">
        <v>1708520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1281390</v>
      </c>
      <c r="Y15" s="11">
        <v>-1281390</v>
      </c>
      <c r="Z15" s="2">
        <v>-100</v>
      </c>
      <c r="AA15" s="15">
        <v>1708520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>
        <v>157480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118110</v>
      </c>
      <c r="Y18" s="18">
        <v>-118110</v>
      </c>
      <c r="Z18" s="3">
        <v>-100</v>
      </c>
      <c r="AA18" s="23">
        <v>157480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15346906</v>
      </c>
      <c r="D36" s="10">
        <f t="shared" si="4"/>
        <v>0</v>
      </c>
      <c r="E36" s="11">
        <f t="shared" si="4"/>
        <v>14833000</v>
      </c>
      <c r="F36" s="11">
        <f t="shared" si="4"/>
        <v>14833000</v>
      </c>
      <c r="G36" s="11">
        <f t="shared" si="4"/>
        <v>2250096</v>
      </c>
      <c r="H36" s="11">
        <f t="shared" si="4"/>
        <v>1260839</v>
      </c>
      <c r="I36" s="11">
        <f t="shared" si="4"/>
        <v>1203873</v>
      </c>
      <c r="J36" s="11">
        <f t="shared" si="4"/>
        <v>4714808</v>
      </c>
      <c r="K36" s="11">
        <f t="shared" si="4"/>
        <v>377096</v>
      </c>
      <c r="L36" s="11">
        <f t="shared" si="4"/>
        <v>1090625</v>
      </c>
      <c r="M36" s="11">
        <f t="shared" si="4"/>
        <v>0</v>
      </c>
      <c r="N36" s="11">
        <f t="shared" si="4"/>
        <v>1467721</v>
      </c>
      <c r="O36" s="11">
        <f t="shared" si="4"/>
        <v>750000</v>
      </c>
      <c r="P36" s="11">
        <f t="shared" si="4"/>
        <v>0</v>
      </c>
      <c r="Q36" s="11">
        <f t="shared" si="4"/>
        <v>4430041</v>
      </c>
      <c r="R36" s="11">
        <f t="shared" si="4"/>
        <v>5180041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11362570</v>
      </c>
      <c r="X36" s="11">
        <f t="shared" si="4"/>
        <v>11124750</v>
      </c>
      <c r="Y36" s="11">
        <f t="shared" si="4"/>
        <v>237820</v>
      </c>
      <c r="Z36" s="2">
        <f aca="true" t="shared" si="5" ref="Z36:Z49">+IF(X36&lt;&gt;0,+(Y36/X36)*100,0)</f>
        <v>2.1377559046270704</v>
      </c>
      <c r="AA36" s="15">
        <f>AA6+AA21</f>
        <v>14833000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476322</v>
      </c>
      <c r="I39" s="11">
        <f t="shared" si="4"/>
        <v>0</v>
      </c>
      <c r="J39" s="11">
        <f t="shared" si="4"/>
        <v>476322</v>
      </c>
      <c r="K39" s="11">
        <f t="shared" si="4"/>
        <v>0</v>
      </c>
      <c r="L39" s="11">
        <f t="shared" si="4"/>
        <v>300000</v>
      </c>
      <c r="M39" s="11">
        <f t="shared" si="4"/>
        <v>0</v>
      </c>
      <c r="N39" s="11">
        <f t="shared" si="4"/>
        <v>300000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776322</v>
      </c>
      <c r="X39" s="11">
        <f t="shared" si="4"/>
        <v>0</v>
      </c>
      <c r="Y39" s="11">
        <f t="shared" si="4"/>
        <v>776322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15346906</v>
      </c>
      <c r="D41" s="53">
        <f t="shared" si="6"/>
        <v>0</v>
      </c>
      <c r="E41" s="54">
        <f t="shared" si="6"/>
        <v>14833000</v>
      </c>
      <c r="F41" s="54">
        <f t="shared" si="6"/>
        <v>14833000</v>
      </c>
      <c r="G41" s="54">
        <f t="shared" si="6"/>
        <v>2250096</v>
      </c>
      <c r="H41" s="54">
        <f t="shared" si="6"/>
        <v>1737161</v>
      </c>
      <c r="I41" s="54">
        <f t="shared" si="6"/>
        <v>1203873</v>
      </c>
      <c r="J41" s="54">
        <f t="shared" si="6"/>
        <v>5191130</v>
      </c>
      <c r="K41" s="54">
        <f t="shared" si="6"/>
        <v>377096</v>
      </c>
      <c r="L41" s="54">
        <f t="shared" si="6"/>
        <v>1390625</v>
      </c>
      <c r="M41" s="54">
        <f t="shared" si="6"/>
        <v>0</v>
      </c>
      <c r="N41" s="54">
        <f t="shared" si="6"/>
        <v>1767721</v>
      </c>
      <c r="O41" s="54">
        <f t="shared" si="6"/>
        <v>750000</v>
      </c>
      <c r="P41" s="54">
        <f t="shared" si="6"/>
        <v>0</v>
      </c>
      <c r="Q41" s="54">
        <f t="shared" si="6"/>
        <v>4430041</v>
      </c>
      <c r="R41" s="54">
        <f t="shared" si="6"/>
        <v>5180041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12138892</v>
      </c>
      <c r="X41" s="54">
        <f t="shared" si="6"/>
        <v>11124750</v>
      </c>
      <c r="Y41" s="54">
        <f t="shared" si="6"/>
        <v>1014142</v>
      </c>
      <c r="Z41" s="55">
        <f t="shared" si="5"/>
        <v>9.116088001977571</v>
      </c>
      <c r="AA41" s="56">
        <f>SUM(AA36:AA40)</f>
        <v>14833000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81000</v>
      </c>
      <c r="F42" s="70">
        <f t="shared" si="7"/>
        <v>81000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60750</v>
      </c>
      <c r="Y42" s="70">
        <f t="shared" si="7"/>
        <v>-60750</v>
      </c>
      <c r="Z42" s="72">
        <f t="shared" si="5"/>
        <v>-100</v>
      </c>
      <c r="AA42" s="71">
        <f aca="true" t="shared" si="8" ref="AA42:AA48">AA12+AA27</f>
        <v>81000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1220862</v>
      </c>
      <c r="D45" s="69">
        <f t="shared" si="7"/>
        <v>0</v>
      </c>
      <c r="E45" s="70">
        <f t="shared" si="7"/>
        <v>3304000</v>
      </c>
      <c r="F45" s="70">
        <f t="shared" si="7"/>
        <v>1708520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1281390</v>
      </c>
      <c r="Y45" s="70">
        <f t="shared" si="7"/>
        <v>-1281390</v>
      </c>
      <c r="Z45" s="72">
        <f t="shared" si="5"/>
        <v>-100</v>
      </c>
      <c r="AA45" s="71">
        <f t="shared" si="8"/>
        <v>1708520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157480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118110</v>
      </c>
      <c r="Y48" s="70">
        <f t="shared" si="7"/>
        <v>-118110</v>
      </c>
      <c r="Z48" s="72">
        <f t="shared" si="5"/>
        <v>-100</v>
      </c>
      <c r="AA48" s="71">
        <f t="shared" si="8"/>
        <v>157480</v>
      </c>
    </row>
    <row r="49" spans="1:27" ht="12.75">
      <c r="A49" s="78" t="s">
        <v>49</v>
      </c>
      <c r="B49" s="79"/>
      <c r="C49" s="80">
        <f aca="true" t="shared" si="9" ref="C49:Y49">SUM(C41:C48)</f>
        <v>16567768</v>
      </c>
      <c r="D49" s="81">
        <f t="shared" si="9"/>
        <v>0</v>
      </c>
      <c r="E49" s="82">
        <f t="shared" si="9"/>
        <v>18218000</v>
      </c>
      <c r="F49" s="82">
        <f t="shared" si="9"/>
        <v>16780000</v>
      </c>
      <c r="G49" s="82">
        <f t="shared" si="9"/>
        <v>2250096</v>
      </c>
      <c r="H49" s="82">
        <f t="shared" si="9"/>
        <v>1737161</v>
      </c>
      <c r="I49" s="82">
        <f t="shared" si="9"/>
        <v>1203873</v>
      </c>
      <c r="J49" s="82">
        <f t="shared" si="9"/>
        <v>5191130</v>
      </c>
      <c r="K49" s="82">
        <f t="shared" si="9"/>
        <v>377096</v>
      </c>
      <c r="L49" s="82">
        <f t="shared" si="9"/>
        <v>1390625</v>
      </c>
      <c r="M49" s="82">
        <f t="shared" si="9"/>
        <v>0</v>
      </c>
      <c r="N49" s="82">
        <f t="shared" si="9"/>
        <v>1767721</v>
      </c>
      <c r="O49" s="82">
        <f t="shared" si="9"/>
        <v>750000</v>
      </c>
      <c r="P49" s="82">
        <f t="shared" si="9"/>
        <v>0</v>
      </c>
      <c r="Q49" s="82">
        <f t="shared" si="9"/>
        <v>4430041</v>
      </c>
      <c r="R49" s="82">
        <f t="shared" si="9"/>
        <v>5180041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12138892</v>
      </c>
      <c r="X49" s="82">
        <f t="shared" si="9"/>
        <v>12585000</v>
      </c>
      <c r="Y49" s="82">
        <f t="shared" si="9"/>
        <v>-446108</v>
      </c>
      <c r="Z49" s="83">
        <f t="shared" si="5"/>
        <v>-3.5447596344854984</v>
      </c>
      <c r="AA49" s="84">
        <f>SUM(AA41:AA48)</f>
        <v>16780000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18640440</v>
      </c>
      <c r="D51" s="69">
        <f t="shared" si="10"/>
        <v>0</v>
      </c>
      <c r="E51" s="70">
        <f t="shared" si="10"/>
        <v>9989000</v>
      </c>
      <c r="F51" s="70">
        <f t="shared" si="10"/>
        <v>9988000</v>
      </c>
      <c r="G51" s="70">
        <f t="shared" si="10"/>
        <v>832394</v>
      </c>
      <c r="H51" s="70">
        <f t="shared" si="10"/>
        <v>0</v>
      </c>
      <c r="I51" s="70">
        <f t="shared" si="10"/>
        <v>0</v>
      </c>
      <c r="J51" s="70">
        <f t="shared" si="10"/>
        <v>832394</v>
      </c>
      <c r="K51" s="70">
        <f t="shared" si="10"/>
        <v>0</v>
      </c>
      <c r="L51" s="70">
        <f t="shared" si="10"/>
        <v>0</v>
      </c>
      <c r="M51" s="70">
        <f t="shared" si="10"/>
        <v>740976</v>
      </c>
      <c r="N51" s="70">
        <f t="shared" si="10"/>
        <v>740976</v>
      </c>
      <c r="O51" s="70">
        <f t="shared" si="10"/>
        <v>0</v>
      </c>
      <c r="P51" s="70">
        <f t="shared" si="10"/>
        <v>0</v>
      </c>
      <c r="Q51" s="70">
        <f t="shared" si="10"/>
        <v>584185</v>
      </c>
      <c r="R51" s="70">
        <f t="shared" si="10"/>
        <v>584185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2157555</v>
      </c>
      <c r="X51" s="70">
        <f t="shared" si="10"/>
        <v>7491000</v>
      </c>
      <c r="Y51" s="70">
        <f t="shared" si="10"/>
        <v>-5333445</v>
      </c>
      <c r="Z51" s="72">
        <f>+IF(X51&lt;&gt;0,+(Y51/X51)*100,0)</f>
        <v>-71.19803764517421</v>
      </c>
      <c r="AA51" s="71">
        <f>SUM(AA57:AA61)</f>
        <v>9988000</v>
      </c>
    </row>
    <row r="52" spans="1:27" ht="12.75">
      <c r="A52" s="87" t="s">
        <v>32</v>
      </c>
      <c r="B52" s="50"/>
      <c r="C52" s="9">
        <v>486221</v>
      </c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>
        <v>5386624</v>
      </c>
      <c r="D53" s="10"/>
      <c r="E53" s="11"/>
      <c r="F53" s="11"/>
      <c r="G53" s="11"/>
      <c r="H53" s="11"/>
      <c r="I53" s="11"/>
      <c r="J53" s="11"/>
      <c r="K53" s="11"/>
      <c r="L53" s="11"/>
      <c r="M53" s="11">
        <v>447</v>
      </c>
      <c r="N53" s="11">
        <v>447</v>
      </c>
      <c r="O53" s="11"/>
      <c r="P53" s="11"/>
      <c r="Q53" s="11">
        <v>149384</v>
      </c>
      <c r="R53" s="11">
        <v>149384</v>
      </c>
      <c r="S53" s="11"/>
      <c r="T53" s="11"/>
      <c r="U53" s="11"/>
      <c r="V53" s="11"/>
      <c r="W53" s="11">
        <v>149831</v>
      </c>
      <c r="X53" s="11"/>
      <c r="Y53" s="11">
        <v>149831</v>
      </c>
      <c r="Z53" s="2"/>
      <c r="AA53" s="15"/>
    </row>
    <row r="54" spans="1:27" ht="12.75">
      <c r="A54" s="87" t="s">
        <v>34</v>
      </c>
      <c r="B54" s="50"/>
      <c r="C54" s="9">
        <v>1118628</v>
      </c>
      <c r="D54" s="10"/>
      <c r="E54" s="11">
        <v>1802000</v>
      </c>
      <c r="F54" s="11"/>
      <c r="G54" s="11">
        <v>153258</v>
      </c>
      <c r="H54" s="11"/>
      <c r="I54" s="11"/>
      <c r="J54" s="11">
        <v>153258</v>
      </c>
      <c r="K54" s="11"/>
      <c r="L54" s="11"/>
      <c r="M54" s="11">
        <v>8041</v>
      </c>
      <c r="N54" s="11">
        <v>8041</v>
      </c>
      <c r="O54" s="11"/>
      <c r="P54" s="11"/>
      <c r="Q54" s="11"/>
      <c r="R54" s="11"/>
      <c r="S54" s="11"/>
      <c r="T54" s="11"/>
      <c r="U54" s="11"/>
      <c r="V54" s="11"/>
      <c r="W54" s="11">
        <v>161299</v>
      </c>
      <c r="X54" s="11"/>
      <c r="Y54" s="11">
        <v>161299</v>
      </c>
      <c r="Z54" s="2"/>
      <c r="AA54" s="15"/>
    </row>
    <row r="55" spans="1:27" ht="12.75">
      <c r="A55" s="87" t="s">
        <v>35</v>
      </c>
      <c r="B55" s="50"/>
      <c r="C55" s="9">
        <v>326807</v>
      </c>
      <c r="D55" s="10"/>
      <c r="E55" s="11">
        <v>2186000</v>
      </c>
      <c r="F55" s="11">
        <v>2186000</v>
      </c>
      <c r="G55" s="11">
        <v>179052</v>
      </c>
      <c r="H55" s="11"/>
      <c r="I55" s="11"/>
      <c r="J55" s="11">
        <v>179052</v>
      </c>
      <c r="K55" s="11"/>
      <c r="L55" s="11"/>
      <c r="M55" s="11"/>
      <c r="N55" s="11"/>
      <c r="O55" s="11"/>
      <c r="P55" s="11"/>
      <c r="Q55" s="11">
        <v>10435</v>
      </c>
      <c r="R55" s="11">
        <v>10435</v>
      </c>
      <c r="S55" s="11"/>
      <c r="T55" s="11"/>
      <c r="U55" s="11"/>
      <c r="V55" s="11"/>
      <c r="W55" s="11">
        <v>189487</v>
      </c>
      <c r="X55" s="11">
        <v>1639500</v>
      </c>
      <c r="Y55" s="11">
        <v>-1450013</v>
      </c>
      <c r="Z55" s="2">
        <v>-88.44</v>
      </c>
      <c r="AA55" s="15">
        <v>2186000</v>
      </c>
    </row>
    <row r="56" spans="1:27" ht="12.75">
      <c r="A56" s="87" t="s">
        <v>36</v>
      </c>
      <c r="B56" s="50"/>
      <c r="C56" s="9">
        <v>7420903</v>
      </c>
      <c r="D56" s="10"/>
      <c r="E56" s="11">
        <v>2291000</v>
      </c>
      <c r="F56" s="11">
        <v>4093000</v>
      </c>
      <c r="G56" s="11">
        <v>190917</v>
      </c>
      <c r="H56" s="11"/>
      <c r="I56" s="11"/>
      <c r="J56" s="11">
        <v>190917</v>
      </c>
      <c r="K56" s="11"/>
      <c r="L56" s="11"/>
      <c r="M56" s="11">
        <v>4493</v>
      </c>
      <c r="N56" s="11">
        <v>4493</v>
      </c>
      <c r="O56" s="11"/>
      <c r="P56" s="11"/>
      <c r="Q56" s="11"/>
      <c r="R56" s="11"/>
      <c r="S56" s="11"/>
      <c r="T56" s="11"/>
      <c r="U56" s="11"/>
      <c r="V56" s="11"/>
      <c r="W56" s="11">
        <v>195410</v>
      </c>
      <c r="X56" s="11">
        <v>3069750</v>
      </c>
      <c r="Y56" s="11">
        <v>-2874340</v>
      </c>
      <c r="Z56" s="2">
        <v>-93.63</v>
      </c>
      <c r="AA56" s="15">
        <v>4093000</v>
      </c>
    </row>
    <row r="57" spans="1:27" ht="12.75">
      <c r="A57" s="88" t="s">
        <v>37</v>
      </c>
      <c r="B57" s="50"/>
      <c r="C57" s="52">
        <f aca="true" t="shared" si="11" ref="C57:Y57">SUM(C52:C56)</f>
        <v>14739183</v>
      </c>
      <c r="D57" s="53">
        <f t="shared" si="11"/>
        <v>0</v>
      </c>
      <c r="E57" s="54">
        <f t="shared" si="11"/>
        <v>6279000</v>
      </c>
      <c r="F57" s="54">
        <f t="shared" si="11"/>
        <v>6279000</v>
      </c>
      <c r="G57" s="54">
        <f t="shared" si="11"/>
        <v>523227</v>
      </c>
      <c r="H57" s="54">
        <f t="shared" si="11"/>
        <v>0</v>
      </c>
      <c r="I57" s="54">
        <f t="shared" si="11"/>
        <v>0</v>
      </c>
      <c r="J57" s="54">
        <f t="shared" si="11"/>
        <v>523227</v>
      </c>
      <c r="K57" s="54">
        <f t="shared" si="11"/>
        <v>0</v>
      </c>
      <c r="L57" s="54">
        <f t="shared" si="11"/>
        <v>0</v>
      </c>
      <c r="M57" s="54">
        <f t="shared" si="11"/>
        <v>12981</v>
      </c>
      <c r="N57" s="54">
        <f t="shared" si="11"/>
        <v>12981</v>
      </c>
      <c r="O57" s="54">
        <f t="shared" si="11"/>
        <v>0</v>
      </c>
      <c r="P57" s="54">
        <f t="shared" si="11"/>
        <v>0</v>
      </c>
      <c r="Q57" s="54">
        <f t="shared" si="11"/>
        <v>159819</v>
      </c>
      <c r="R57" s="54">
        <f t="shared" si="11"/>
        <v>159819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696027</v>
      </c>
      <c r="X57" s="54">
        <f t="shared" si="11"/>
        <v>4709250</v>
      </c>
      <c r="Y57" s="54">
        <f t="shared" si="11"/>
        <v>-4013223</v>
      </c>
      <c r="Z57" s="55">
        <f>+IF(X57&lt;&gt;0,+(Y57/X57)*100,0)</f>
        <v>-85.22000318522058</v>
      </c>
      <c r="AA57" s="56">
        <f>SUM(AA52:AA56)</f>
        <v>6279000</v>
      </c>
    </row>
    <row r="58" spans="1:27" ht="12.75">
      <c r="A58" s="89" t="s">
        <v>38</v>
      </c>
      <c r="B58" s="38"/>
      <c r="C58" s="9">
        <v>84787</v>
      </c>
      <c r="D58" s="10"/>
      <c r="E58" s="11">
        <v>1268000</v>
      </c>
      <c r="F58" s="11">
        <v>1267000</v>
      </c>
      <c r="G58" s="11">
        <v>105672</v>
      </c>
      <c r="H58" s="11"/>
      <c r="I58" s="11"/>
      <c r="J58" s="11">
        <v>105672</v>
      </c>
      <c r="K58" s="11"/>
      <c r="L58" s="11"/>
      <c r="M58" s="11"/>
      <c r="N58" s="11"/>
      <c r="O58" s="11"/>
      <c r="P58" s="11"/>
      <c r="Q58" s="11">
        <v>3128</v>
      </c>
      <c r="R58" s="11">
        <v>3128</v>
      </c>
      <c r="S58" s="11"/>
      <c r="T58" s="11"/>
      <c r="U58" s="11"/>
      <c r="V58" s="11"/>
      <c r="W58" s="11">
        <v>108800</v>
      </c>
      <c r="X58" s="11">
        <v>950250</v>
      </c>
      <c r="Y58" s="11">
        <v>-841450</v>
      </c>
      <c r="Z58" s="2">
        <v>-88.55</v>
      </c>
      <c r="AA58" s="15">
        <v>1267000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3816470</v>
      </c>
      <c r="D61" s="10"/>
      <c r="E61" s="11">
        <v>2442000</v>
      </c>
      <c r="F61" s="11">
        <v>2442000</v>
      </c>
      <c r="G61" s="11">
        <v>203495</v>
      </c>
      <c r="H61" s="11"/>
      <c r="I61" s="11"/>
      <c r="J61" s="11">
        <v>203495</v>
      </c>
      <c r="K61" s="11"/>
      <c r="L61" s="11"/>
      <c r="M61" s="11">
        <v>727995</v>
      </c>
      <c r="N61" s="11">
        <v>727995</v>
      </c>
      <c r="O61" s="11"/>
      <c r="P61" s="11"/>
      <c r="Q61" s="11">
        <v>421238</v>
      </c>
      <c r="R61" s="11">
        <v>421238</v>
      </c>
      <c r="S61" s="11"/>
      <c r="T61" s="11"/>
      <c r="U61" s="11"/>
      <c r="V61" s="11"/>
      <c r="W61" s="11">
        <v>1352728</v>
      </c>
      <c r="X61" s="11">
        <v>1831500</v>
      </c>
      <c r="Y61" s="11">
        <v>-478772</v>
      </c>
      <c r="Z61" s="2">
        <v>-26.14</v>
      </c>
      <c r="AA61" s="15">
        <v>2442000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>
        <v>41210197</v>
      </c>
      <c r="D65" s="10"/>
      <c r="E65" s="11"/>
      <c r="F65" s="11">
        <v>56874352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42655764</v>
      </c>
      <c r="Y65" s="11">
        <v>-42655764</v>
      </c>
      <c r="Z65" s="2">
        <v>-100</v>
      </c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>
        <v>740975</v>
      </c>
      <c r="N66" s="14">
        <v>740975</v>
      </c>
      <c r="O66" s="14">
        <v>802699</v>
      </c>
      <c r="P66" s="14"/>
      <c r="Q66" s="14"/>
      <c r="R66" s="14">
        <v>802699</v>
      </c>
      <c r="S66" s="14"/>
      <c r="T66" s="14"/>
      <c r="U66" s="14"/>
      <c r="V66" s="14"/>
      <c r="W66" s="14">
        <v>1543674</v>
      </c>
      <c r="X66" s="14"/>
      <c r="Y66" s="14">
        <v>1543674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>
        <v>54840711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832394</v>
      </c>
      <c r="H68" s="11"/>
      <c r="I68" s="11"/>
      <c r="J68" s="11">
        <v>832394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832394</v>
      </c>
      <c r="X68" s="11"/>
      <c r="Y68" s="11">
        <v>832394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41210197</v>
      </c>
      <c r="D69" s="81">
        <f t="shared" si="12"/>
        <v>0</v>
      </c>
      <c r="E69" s="82">
        <f t="shared" si="12"/>
        <v>54840711</v>
      </c>
      <c r="F69" s="82">
        <f t="shared" si="12"/>
        <v>56874352</v>
      </c>
      <c r="G69" s="82">
        <f t="shared" si="12"/>
        <v>832394</v>
      </c>
      <c r="H69" s="82">
        <f t="shared" si="12"/>
        <v>0</v>
      </c>
      <c r="I69" s="82">
        <f t="shared" si="12"/>
        <v>0</v>
      </c>
      <c r="J69" s="82">
        <f t="shared" si="12"/>
        <v>832394</v>
      </c>
      <c r="K69" s="82">
        <f t="shared" si="12"/>
        <v>0</v>
      </c>
      <c r="L69" s="82">
        <f t="shared" si="12"/>
        <v>0</v>
      </c>
      <c r="M69" s="82">
        <f t="shared" si="12"/>
        <v>740975</v>
      </c>
      <c r="N69" s="82">
        <f t="shared" si="12"/>
        <v>740975</v>
      </c>
      <c r="O69" s="82">
        <f t="shared" si="12"/>
        <v>802699</v>
      </c>
      <c r="P69" s="82">
        <f t="shared" si="12"/>
        <v>0</v>
      </c>
      <c r="Q69" s="82">
        <f t="shared" si="12"/>
        <v>0</v>
      </c>
      <c r="R69" s="82">
        <f t="shared" si="12"/>
        <v>802699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2376068</v>
      </c>
      <c r="X69" s="82">
        <f t="shared" si="12"/>
        <v>42655764</v>
      </c>
      <c r="Y69" s="82">
        <f t="shared" si="12"/>
        <v>-40279696</v>
      </c>
      <c r="Z69" s="83">
        <f>+IF(X69&lt;&gt;0,+(Y69/X69)*100,0)</f>
        <v>-94.4296672309046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22651295</v>
      </c>
      <c r="D5" s="45">
        <f t="shared" si="0"/>
        <v>0</v>
      </c>
      <c r="E5" s="46">
        <f t="shared" si="0"/>
        <v>12073000</v>
      </c>
      <c r="F5" s="46">
        <f t="shared" si="0"/>
        <v>21173000</v>
      </c>
      <c r="G5" s="46">
        <f t="shared" si="0"/>
        <v>0</v>
      </c>
      <c r="H5" s="46">
        <f t="shared" si="0"/>
        <v>3452940</v>
      </c>
      <c r="I5" s="46">
        <f t="shared" si="0"/>
        <v>0</v>
      </c>
      <c r="J5" s="46">
        <f t="shared" si="0"/>
        <v>3452940</v>
      </c>
      <c r="K5" s="46">
        <f t="shared" si="0"/>
        <v>609191</v>
      </c>
      <c r="L5" s="46">
        <f t="shared" si="0"/>
        <v>0</v>
      </c>
      <c r="M5" s="46">
        <f t="shared" si="0"/>
        <v>0</v>
      </c>
      <c r="N5" s="46">
        <f t="shared" si="0"/>
        <v>609191</v>
      </c>
      <c r="O5" s="46">
        <f t="shared" si="0"/>
        <v>0</v>
      </c>
      <c r="P5" s="46">
        <f t="shared" si="0"/>
        <v>0</v>
      </c>
      <c r="Q5" s="46">
        <f t="shared" si="0"/>
        <v>0</v>
      </c>
      <c r="R5" s="46">
        <f t="shared" si="0"/>
        <v>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4062131</v>
      </c>
      <c r="X5" s="46">
        <f t="shared" si="0"/>
        <v>15879750</v>
      </c>
      <c r="Y5" s="46">
        <f t="shared" si="0"/>
        <v>-11817619</v>
      </c>
      <c r="Z5" s="47">
        <f>+IF(X5&lt;&gt;0,+(Y5/X5)*100,0)</f>
        <v>-74.4194272579858</v>
      </c>
      <c r="AA5" s="48">
        <f>SUM(AA11:AA18)</f>
        <v>21173000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>
        <v>15945319</v>
      </c>
      <c r="D7" s="10"/>
      <c r="E7" s="11">
        <v>2700000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>
        <v>5736550</v>
      </c>
      <c r="D8" s="10"/>
      <c r="E8" s="11">
        <v>7673000</v>
      </c>
      <c r="F8" s="11">
        <v>7673000</v>
      </c>
      <c r="G8" s="11"/>
      <c r="H8" s="11">
        <v>3452940</v>
      </c>
      <c r="I8" s="11"/>
      <c r="J8" s="11">
        <v>3452940</v>
      </c>
      <c r="K8" s="11">
        <v>609191</v>
      </c>
      <c r="L8" s="11"/>
      <c r="M8" s="11"/>
      <c r="N8" s="11">
        <v>609191</v>
      </c>
      <c r="O8" s="11"/>
      <c r="P8" s="11"/>
      <c r="Q8" s="11"/>
      <c r="R8" s="11"/>
      <c r="S8" s="11"/>
      <c r="T8" s="11"/>
      <c r="U8" s="11"/>
      <c r="V8" s="11"/>
      <c r="W8" s="11">
        <v>4062131</v>
      </c>
      <c r="X8" s="11">
        <v>5754750</v>
      </c>
      <c r="Y8" s="11">
        <v>-1692619</v>
      </c>
      <c r="Z8" s="2">
        <v>-29.41</v>
      </c>
      <c r="AA8" s="15">
        <v>7673000</v>
      </c>
    </row>
    <row r="9" spans="1:27" ht="12.75">
      <c r="A9" s="49" t="s">
        <v>35</v>
      </c>
      <c r="B9" s="50"/>
      <c r="C9" s="9"/>
      <c r="D9" s="10"/>
      <c r="E9" s="11"/>
      <c r="F9" s="11">
        <v>13000000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9750000</v>
      </c>
      <c r="Y9" s="11">
        <v>-9750000</v>
      </c>
      <c r="Z9" s="2">
        <v>-100</v>
      </c>
      <c r="AA9" s="15">
        <v>13000000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21681869</v>
      </c>
      <c r="D11" s="53">
        <f t="shared" si="1"/>
        <v>0</v>
      </c>
      <c r="E11" s="54">
        <f t="shared" si="1"/>
        <v>10373000</v>
      </c>
      <c r="F11" s="54">
        <f t="shared" si="1"/>
        <v>20673000</v>
      </c>
      <c r="G11" s="54">
        <f t="shared" si="1"/>
        <v>0</v>
      </c>
      <c r="H11" s="54">
        <f t="shared" si="1"/>
        <v>3452940</v>
      </c>
      <c r="I11" s="54">
        <f t="shared" si="1"/>
        <v>0</v>
      </c>
      <c r="J11" s="54">
        <f t="shared" si="1"/>
        <v>3452940</v>
      </c>
      <c r="K11" s="54">
        <f t="shared" si="1"/>
        <v>609191</v>
      </c>
      <c r="L11" s="54">
        <f t="shared" si="1"/>
        <v>0</v>
      </c>
      <c r="M11" s="54">
        <f t="shared" si="1"/>
        <v>0</v>
      </c>
      <c r="N11" s="54">
        <f t="shared" si="1"/>
        <v>609191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4062131</v>
      </c>
      <c r="X11" s="54">
        <f t="shared" si="1"/>
        <v>15504750</v>
      </c>
      <c r="Y11" s="54">
        <f t="shared" si="1"/>
        <v>-11442619</v>
      </c>
      <c r="Z11" s="55">
        <f>+IF(X11&lt;&gt;0,+(Y11/X11)*100,0)</f>
        <v>-73.80073203373159</v>
      </c>
      <c r="AA11" s="56">
        <f>SUM(AA6:AA10)</f>
        <v>20673000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969426</v>
      </c>
      <c r="D15" s="10"/>
      <c r="E15" s="11">
        <v>1700000</v>
      </c>
      <c r="F15" s="11">
        <v>500000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375000</v>
      </c>
      <c r="Y15" s="11">
        <v>-375000</v>
      </c>
      <c r="Z15" s="2">
        <v>-100</v>
      </c>
      <c r="AA15" s="15">
        <v>500000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15945319</v>
      </c>
      <c r="D37" s="10">
        <f t="shared" si="4"/>
        <v>0</v>
      </c>
      <c r="E37" s="11">
        <f t="shared" si="4"/>
        <v>2700000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5736550</v>
      </c>
      <c r="D38" s="10">
        <f t="shared" si="4"/>
        <v>0</v>
      </c>
      <c r="E38" s="11">
        <f t="shared" si="4"/>
        <v>7673000</v>
      </c>
      <c r="F38" s="11">
        <f t="shared" si="4"/>
        <v>7673000</v>
      </c>
      <c r="G38" s="11">
        <f t="shared" si="4"/>
        <v>0</v>
      </c>
      <c r="H38" s="11">
        <f t="shared" si="4"/>
        <v>3452940</v>
      </c>
      <c r="I38" s="11">
        <f t="shared" si="4"/>
        <v>0</v>
      </c>
      <c r="J38" s="11">
        <f t="shared" si="4"/>
        <v>3452940</v>
      </c>
      <c r="K38" s="11">
        <f t="shared" si="4"/>
        <v>609191</v>
      </c>
      <c r="L38" s="11">
        <f t="shared" si="4"/>
        <v>0</v>
      </c>
      <c r="M38" s="11">
        <f t="shared" si="4"/>
        <v>0</v>
      </c>
      <c r="N38" s="11">
        <f t="shared" si="4"/>
        <v>609191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4062131</v>
      </c>
      <c r="X38" s="11">
        <f t="shared" si="4"/>
        <v>5754750</v>
      </c>
      <c r="Y38" s="11">
        <f t="shared" si="4"/>
        <v>-1692619</v>
      </c>
      <c r="Z38" s="2">
        <f t="shared" si="5"/>
        <v>-29.412554845996787</v>
      </c>
      <c r="AA38" s="15">
        <f>AA8+AA23</f>
        <v>7673000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13000000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9750000</v>
      </c>
      <c r="Y39" s="11">
        <f t="shared" si="4"/>
        <v>-9750000</v>
      </c>
      <c r="Z39" s="2">
        <f t="shared" si="5"/>
        <v>-100</v>
      </c>
      <c r="AA39" s="15">
        <f>AA9+AA24</f>
        <v>13000000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21681869</v>
      </c>
      <c r="D41" s="53">
        <f t="shared" si="6"/>
        <v>0</v>
      </c>
      <c r="E41" s="54">
        <f t="shared" si="6"/>
        <v>10373000</v>
      </c>
      <c r="F41" s="54">
        <f t="shared" si="6"/>
        <v>20673000</v>
      </c>
      <c r="G41" s="54">
        <f t="shared" si="6"/>
        <v>0</v>
      </c>
      <c r="H41" s="54">
        <f t="shared" si="6"/>
        <v>3452940</v>
      </c>
      <c r="I41" s="54">
        <f t="shared" si="6"/>
        <v>0</v>
      </c>
      <c r="J41" s="54">
        <f t="shared" si="6"/>
        <v>3452940</v>
      </c>
      <c r="K41" s="54">
        <f t="shared" si="6"/>
        <v>609191</v>
      </c>
      <c r="L41" s="54">
        <f t="shared" si="6"/>
        <v>0</v>
      </c>
      <c r="M41" s="54">
        <f t="shared" si="6"/>
        <v>0</v>
      </c>
      <c r="N41" s="54">
        <f t="shared" si="6"/>
        <v>609191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4062131</v>
      </c>
      <c r="X41" s="54">
        <f t="shared" si="6"/>
        <v>15504750</v>
      </c>
      <c r="Y41" s="54">
        <f t="shared" si="6"/>
        <v>-11442619</v>
      </c>
      <c r="Z41" s="55">
        <f t="shared" si="5"/>
        <v>-73.80073203373159</v>
      </c>
      <c r="AA41" s="56">
        <f>SUM(AA36:AA40)</f>
        <v>20673000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969426</v>
      </c>
      <c r="D45" s="69">
        <f t="shared" si="7"/>
        <v>0</v>
      </c>
      <c r="E45" s="70">
        <f t="shared" si="7"/>
        <v>1700000</v>
      </c>
      <c r="F45" s="70">
        <f t="shared" si="7"/>
        <v>500000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375000</v>
      </c>
      <c r="Y45" s="70">
        <f t="shared" si="7"/>
        <v>-375000</v>
      </c>
      <c r="Z45" s="72">
        <f t="shared" si="5"/>
        <v>-100</v>
      </c>
      <c r="AA45" s="71">
        <f t="shared" si="8"/>
        <v>500000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22651295</v>
      </c>
      <c r="D49" s="81">
        <f t="shared" si="9"/>
        <v>0</v>
      </c>
      <c r="E49" s="82">
        <f t="shared" si="9"/>
        <v>12073000</v>
      </c>
      <c r="F49" s="82">
        <f t="shared" si="9"/>
        <v>21173000</v>
      </c>
      <c r="G49" s="82">
        <f t="shared" si="9"/>
        <v>0</v>
      </c>
      <c r="H49" s="82">
        <f t="shared" si="9"/>
        <v>3452940</v>
      </c>
      <c r="I49" s="82">
        <f t="shared" si="9"/>
        <v>0</v>
      </c>
      <c r="J49" s="82">
        <f t="shared" si="9"/>
        <v>3452940</v>
      </c>
      <c r="K49" s="82">
        <f t="shared" si="9"/>
        <v>609191</v>
      </c>
      <c r="L49" s="82">
        <f t="shared" si="9"/>
        <v>0</v>
      </c>
      <c r="M49" s="82">
        <f t="shared" si="9"/>
        <v>0</v>
      </c>
      <c r="N49" s="82">
        <f t="shared" si="9"/>
        <v>609191</v>
      </c>
      <c r="O49" s="82">
        <f t="shared" si="9"/>
        <v>0</v>
      </c>
      <c r="P49" s="82">
        <f t="shared" si="9"/>
        <v>0</v>
      </c>
      <c r="Q49" s="82">
        <f t="shared" si="9"/>
        <v>0</v>
      </c>
      <c r="R49" s="82">
        <f t="shared" si="9"/>
        <v>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4062131</v>
      </c>
      <c r="X49" s="82">
        <f t="shared" si="9"/>
        <v>15879750</v>
      </c>
      <c r="Y49" s="82">
        <f t="shared" si="9"/>
        <v>-11817619</v>
      </c>
      <c r="Z49" s="83">
        <f t="shared" si="5"/>
        <v>-74.4194272579858</v>
      </c>
      <c r="AA49" s="84">
        <f>SUM(AA41:AA48)</f>
        <v>21173000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1516035</v>
      </c>
      <c r="D51" s="69">
        <f t="shared" si="10"/>
        <v>0</v>
      </c>
      <c r="E51" s="70">
        <f t="shared" si="10"/>
        <v>1607026</v>
      </c>
      <c r="F51" s="70">
        <f t="shared" si="10"/>
        <v>1941000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112581</v>
      </c>
      <c r="L51" s="70">
        <f t="shared" si="10"/>
        <v>0</v>
      </c>
      <c r="M51" s="70">
        <f t="shared" si="10"/>
        <v>0</v>
      </c>
      <c r="N51" s="70">
        <f t="shared" si="10"/>
        <v>112581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112581</v>
      </c>
      <c r="X51" s="70">
        <f t="shared" si="10"/>
        <v>1455750</v>
      </c>
      <c r="Y51" s="70">
        <f t="shared" si="10"/>
        <v>-1343169</v>
      </c>
      <c r="Z51" s="72">
        <f>+IF(X51&lt;&gt;0,+(Y51/X51)*100,0)</f>
        <v>-92.26646058732612</v>
      </c>
      <c r="AA51" s="71">
        <f>SUM(AA57:AA61)</f>
        <v>1941000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>
        <v>303207</v>
      </c>
      <c r="D53" s="10"/>
      <c r="E53" s="11"/>
      <c r="F53" s="11"/>
      <c r="G53" s="11"/>
      <c r="H53" s="11"/>
      <c r="I53" s="11"/>
      <c r="J53" s="11"/>
      <c r="K53" s="11">
        <v>21373</v>
      </c>
      <c r="L53" s="11"/>
      <c r="M53" s="11"/>
      <c r="N53" s="11">
        <v>21373</v>
      </c>
      <c r="O53" s="11"/>
      <c r="P53" s="11"/>
      <c r="Q53" s="11"/>
      <c r="R53" s="11"/>
      <c r="S53" s="11"/>
      <c r="T53" s="11"/>
      <c r="U53" s="11"/>
      <c r="V53" s="11"/>
      <c r="W53" s="11">
        <v>21373</v>
      </c>
      <c r="X53" s="11"/>
      <c r="Y53" s="11">
        <v>21373</v>
      </c>
      <c r="Z53" s="2"/>
      <c r="AA53" s="15"/>
    </row>
    <row r="54" spans="1:27" ht="12.75">
      <c r="A54" s="87" t="s">
        <v>34</v>
      </c>
      <c r="B54" s="50"/>
      <c r="C54" s="9">
        <v>303207</v>
      </c>
      <c r="D54" s="10"/>
      <c r="E54" s="11"/>
      <c r="F54" s="11"/>
      <c r="G54" s="11"/>
      <c r="H54" s="11"/>
      <c r="I54" s="11"/>
      <c r="J54" s="11"/>
      <c r="K54" s="11">
        <v>13922</v>
      </c>
      <c r="L54" s="11"/>
      <c r="M54" s="11"/>
      <c r="N54" s="11">
        <v>13922</v>
      </c>
      <c r="O54" s="11"/>
      <c r="P54" s="11"/>
      <c r="Q54" s="11"/>
      <c r="R54" s="11"/>
      <c r="S54" s="11"/>
      <c r="T54" s="11"/>
      <c r="U54" s="11"/>
      <c r="V54" s="11"/>
      <c r="W54" s="11">
        <v>13922</v>
      </c>
      <c r="X54" s="11"/>
      <c r="Y54" s="11">
        <v>13922</v>
      </c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>
        <v>77286</v>
      </c>
      <c r="L55" s="11"/>
      <c r="M55" s="11"/>
      <c r="N55" s="11">
        <v>77286</v>
      </c>
      <c r="O55" s="11"/>
      <c r="P55" s="11"/>
      <c r="Q55" s="11"/>
      <c r="R55" s="11"/>
      <c r="S55" s="11"/>
      <c r="T55" s="11"/>
      <c r="U55" s="11"/>
      <c r="V55" s="11"/>
      <c r="W55" s="11">
        <v>77286</v>
      </c>
      <c r="X55" s="11"/>
      <c r="Y55" s="11">
        <v>77286</v>
      </c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606414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112581</v>
      </c>
      <c r="L57" s="54">
        <f t="shared" si="11"/>
        <v>0</v>
      </c>
      <c r="M57" s="54">
        <f t="shared" si="11"/>
        <v>0</v>
      </c>
      <c r="N57" s="54">
        <f t="shared" si="11"/>
        <v>112581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112581</v>
      </c>
      <c r="X57" s="54">
        <f t="shared" si="11"/>
        <v>0</v>
      </c>
      <c r="Y57" s="54">
        <f t="shared" si="11"/>
        <v>112581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909621</v>
      </c>
      <c r="D61" s="10"/>
      <c r="E61" s="11">
        <v>1607026</v>
      </c>
      <c r="F61" s="11">
        <v>1941000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1455750</v>
      </c>
      <c r="Y61" s="11">
        <v>-1455750</v>
      </c>
      <c r="Z61" s="2">
        <v>-100</v>
      </c>
      <c r="AA61" s="15">
        <v>1941000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1607046</v>
      </c>
      <c r="F66" s="14"/>
      <c r="G66" s="14">
        <v>123685</v>
      </c>
      <c r="H66" s="14">
        <v>69001</v>
      </c>
      <c r="I66" s="14">
        <v>67323</v>
      </c>
      <c r="J66" s="14">
        <v>260009</v>
      </c>
      <c r="K66" s="14">
        <v>199497</v>
      </c>
      <c r="L66" s="14">
        <v>144577</v>
      </c>
      <c r="M66" s="14"/>
      <c r="N66" s="14">
        <v>344074</v>
      </c>
      <c r="O66" s="14"/>
      <c r="P66" s="14"/>
      <c r="Q66" s="14"/>
      <c r="R66" s="14"/>
      <c r="S66" s="14"/>
      <c r="T66" s="14"/>
      <c r="U66" s="14"/>
      <c r="V66" s="14"/>
      <c r="W66" s="14">
        <v>604083</v>
      </c>
      <c r="X66" s="14"/>
      <c r="Y66" s="14">
        <v>604083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1607046</v>
      </c>
      <c r="F69" s="82">
        <f t="shared" si="12"/>
        <v>0</v>
      </c>
      <c r="G69" s="82">
        <f t="shared" si="12"/>
        <v>123685</v>
      </c>
      <c r="H69" s="82">
        <f t="shared" si="12"/>
        <v>69001</v>
      </c>
      <c r="I69" s="82">
        <f t="shared" si="12"/>
        <v>67323</v>
      </c>
      <c r="J69" s="82">
        <f t="shared" si="12"/>
        <v>260009</v>
      </c>
      <c r="K69" s="82">
        <f t="shared" si="12"/>
        <v>199497</v>
      </c>
      <c r="L69" s="82">
        <f t="shared" si="12"/>
        <v>144577</v>
      </c>
      <c r="M69" s="82">
        <f t="shared" si="12"/>
        <v>0</v>
      </c>
      <c r="N69" s="82">
        <f t="shared" si="12"/>
        <v>344074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604083</v>
      </c>
      <c r="X69" s="82">
        <f t="shared" si="12"/>
        <v>0</v>
      </c>
      <c r="Y69" s="82">
        <f t="shared" si="12"/>
        <v>604083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55039742</v>
      </c>
      <c r="F5" s="46">
        <f t="shared" si="0"/>
        <v>46445106</v>
      </c>
      <c r="G5" s="46">
        <f t="shared" si="0"/>
        <v>1</v>
      </c>
      <c r="H5" s="46">
        <f t="shared" si="0"/>
        <v>3396614</v>
      </c>
      <c r="I5" s="46">
        <f t="shared" si="0"/>
        <v>4123598</v>
      </c>
      <c r="J5" s="46">
        <f t="shared" si="0"/>
        <v>7520213</v>
      </c>
      <c r="K5" s="46">
        <f t="shared" si="0"/>
        <v>1315010</v>
      </c>
      <c r="L5" s="46">
        <f t="shared" si="0"/>
        <v>3191302</v>
      </c>
      <c r="M5" s="46">
        <f t="shared" si="0"/>
        <v>3675435</v>
      </c>
      <c r="N5" s="46">
        <f t="shared" si="0"/>
        <v>8181747</v>
      </c>
      <c r="O5" s="46">
        <f t="shared" si="0"/>
        <v>1214161</v>
      </c>
      <c r="P5" s="46">
        <f t="shared" si="0"/>
        <v>438999</v>
      </c>
      <c r="Q5" s="46">
        <f t="shared" si="0"/>
        <v>1470407</v>
      </c>
      <c r="R5" s="46">
        <f t="shared" si="0"/>
        <v>3123567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18825527</v>
      </c>
      <c r="X5" s="46">
        <f t="shared" si="0"/>
        <v>34833830</v>
      </c>
      <c r="Y5" s="46">
        <f t="shared" si="0"/>
        <v>-16008303</v>
      </c>
      <c r="Z5" s="47">
        <f>+IF(X5&lt;&gt;0,+(Y5/X5)*100,0)</f>
        <v>-45.9561954571174</v>
      </c>
      <c r="AA5" s="48">
        <f>SUM(AA11:AA18)</f>
        <v>46445106</v>
      </c>
    </row>
    <row r="6" spans="1:27" ht="12.75">
      <c r="A6" s="49" t="s">
        <v>32</v>
      </c>
      <c r="B6" s="50"/>
      <c r="C6" s="9"/>
      <c r="D6" s="10"/>
      <c r="E6" s="11">
        <v>3740715</v>
      </c>
      <c r="F6" s="11">
        <v>50000</v>
      </c>
      <c r="G6" s="11"/>
      <c r="H6" s="11">
        <v>414099</v>
      </c>
      <c r="I6" s="11">
        <v>1731094</v>
      </c>
      <c r="J6" s="11">
        <v>2145193</v>
      </c>
      <c r="K6" s="11">
        <v>853078</v>
      </c>
      <c r="L6" s="11">
        <v>1160744</v>
      </c>
      <c r="M6" s="11">
        <v>2134075</v>
      </c>
      <c r="N6" s="11">
        <v>4147897</v>
      </c>
      <c r="O6" s="11">
        <v>394740</v>
      </c>
      <c r="P6" s="11"/>
      <c r="Q6" s="11"/>
      <c r="R6" s="11">
        <v>394740</v>
      </c>
      <c r="S6" s="11"/>
      <c r="T6" s="11"/>
      <c r="U6" s="11"/>
      <c r="V6" s="11"/>
      <c r="W6" s="11">
        <v>6687830</v>
      </c>
      <c r="X6" s="11">
        <v>37500</v>
      </c>
      <c r="Y6" s="11">
        <v>6650330</v>
      </c>
      <c r="Z6" s="2">
        <v>17734.21</v>
      </c>
      <c r="AA6" s="15">
        <v>50000</v>
      </c>
    </row>
    <row r="7" spans="1:27" ht="12.75">
      <c r="A7" s="49" t="s">
        <v>33</v>
      </c>
      <c r="B7" s="50"/>
      <c r="C7" s="9"/>
      <c r="D7" s="10"/>
      <c r="E7" s="11">
        <v>16697238</v>
      </c>
      <c r="F7" s="11">
        <v>23600053</v>
      </c>
      <c r="G7" s="11"/>
      <c r="H7" s="11">
        <v>2175576</v>
      </c>
      <c r="I7" s="11">
        <v>2345281</v>
      </c>
      <c r="J7" s="11">
        <v>4520857</v>
      </c>
      <c r="K7" s="11">
        <v>35047</v>
      </c>
      <c r="L7" s="11">
        <v>777767</v>
      </c>
      <c r="M7" s="11">
        <v>454217</v>
      </c>
      <c r="N7" s="11">
        <v>1267031</v>
      </c>
      <c r="O7" s="11">
        <v>39466</v>
      </c>
      <c r="P7" s="11"/>
      <c r="Q7" s="11">
        <v>156974</v>
      </c>
      <c r="R7" s="11">
        <v>196440</v>
      </c>
      <c r="S7" s="11"/>
      <c r="T7" s="11"/>
      <c r="U7" s="11"/>
      <c r="V7" s="11"/>
      <c r="W7" s="11">
        <v>5984328</v>
      </c>
      <c r="X7" s="11">
        <v>17700040</v>
      </c>
      <c r="Y7" s="11">
        <v>-11715712</v>
      </c>
      <c r="Z7" s="2">
        <v>-66.19</v>
      </c>
      <c r="AA7" s="15">
        <v>23600053</v>
      </c>
    </row>
    <row r="8" spans="1:27" ht="12.75">
      <c r="A8" s="49" t="s">
        <v>34</v>
      </c>
      <c r="B8" s="50"/>
      <c r="C8" s="9"/>
      <c r="D8" s="10"/>
      <c r="E8" s="11">
        <v>6877193</v>
      </c>
      <c r="F8" s="11">
        <v>8008339</v>
      </c>
      <c r="G8" s="11"/>
      <c r="H8" s="11">
        <v>74147</v>
      </c>
      <c r="I8" s="11">
        <v>-44581</v>
      </c>
      <c r="J8" s="11">
        <v>29566</v>
      </c>
      <c r="K8" s="11"/>
      <c r="L8" s="11">
        <v>165775</v>
      </c>
      <c r="M8" s="11">
        <v>17857</v>
      </c>
      <c r="N8" s="11">
        <v>183632</v>
      </c>
      <c r="O8" s="11">
        <v>641790</v>
      </c>
      <c r="P8" s="11">
        <v>17111</v>
      </c>
      <c r="Q8" s="11">
        <v>53724</v>
      </c>
      <c r="R8" s="11">
        <v>712625</v>
      </c>
      <c r="S8" s="11"/>
      <c r="T8" s="11"/>
      <c r="U8" s="11"/>
      <c r="V8" s="11"/>
      <c r="W8" s="11">
        <v>925823</v>
      </c>
      <c r="X8" s="11">
        <v>6006254</v>
      </c>
      <c r="Y8" s="11">
        <v>-5080431</v>
      </c>
      <c r="Z8" s="2">
        <v>-84.59</v>
      </c>
      <c r="AA8" s="15">
        <v>8008339</v>
      </c>
    </row>
    <row r="9" spans="1:27" ht="12.75">
      <c r="A9" s="49" t="s">
        <v>35</v>
      </c>
      <c r="B9" s="50"/>
      <c r="C9" s="9"/>
      <c r="D9" s="10"/>
      <c r="E9" s="11">
        <v>17055616</v>
      </c>
      <c r="F9" s="11">
        <v>2880676</v>
      </c>
      <c r="G9" s="11"/>
      <c r="H9" s="11"/>
      <c r="I9" s="11"/>
      <c r="J9" s="11"/>
      <c r="K9" s="11"/>
      <c r="L9" s="11">
        <v>605250</v>
      </c>
      <c r="M9" s="11">
        <v>347715</v>
      </c>
      <c r="N9" s="11">
        <v>952965</v>
      </c>
      <c r="O9" s="11">
        <v>124340</v>
      </c>
      <c r="P9" s="11">
        <v>213039</v>
      </c>
      <c r="Q9" s="11">
        <v>701224</v>
      </c>
      <c r="R9" s="11">
        <v>1038603</v>
      </c>
      <c r="S9" s="11"/>
      <c r="T9" s="11"/>
      <c r="U9" s="11"/>
      <c r="V9" s="11"/>
      <c r="W9" s="11">
        <v>1991568</v>
      </c>
      <c r="X9" s="11">
        <v>2160507</v>
      </c>
      <c r="Y9" s="11">
        <v>-168939</v>
      </c>
      <c r="Z9" s="2">
        <v>-7.82</v>
      </c>
      <c r="AA9" s="15">
        <v>2880676</v>
      </c>
    </row>
    <row r="10" spans="1:27" ht="12.75">
      <c r="A10" s="49" t="s">
        <v>36</v>
      </c>
      <c r="B10" s="50"/>
      <c r="C10" s="9"/>
      <c r="D10" s="10"/>
      <c r="E10" s="11"/>
      <c r="F10" s="11">
        <v>117683</v>
      </c>
      <c r="G10" s="11"/>
      <c r="H10" s="11"/>
      <c r="I10" s="11"/>
      <c r="J10" s="11"/>
      <c r="K10" s="11">
        <v>-52487</v>
      </c>
      <c r="L10" s="11"/>
      <c r="M10" s="11"/>
      <c r="N10" s="11">
        <v>-52487</v>
      </c>
      <c r="O10" s="11"/>
      <c r="P10" s="11"/>
      <c r="Q10" s="11"/>
      <c r="R10" s="11"/>
      <c r="S10" s="11"/>
      <c r="T10" s="11"/>
      <c r="U10" s="11"/>
      <c r="V10" s="11"/>
      <c r="W10" s="11">
        <v>-52487</v>
      </c>
      <c r="X10" s="11">
        <v>88262</v>
      </c>
      <c r="Y10" s="11">
        <v>-140749</v>
      </c>
      <c r="Z10" s="2">
        <v>-159.47</v>
      </c>
      <c r="AA10" s="15">
        <v>117683</v>
      </c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44370762</v>
      </c>
      <c r="F11" s="54">
        <f t="shared" si="1"/>
        <v>34656751</v>
      </c>
      <c r="G11" s="54">
        <f t="shared" si="1"/>
        <v>0</v>
      </c>
      <c r="H11" s="54">
        <f t="shared" si="1"/>
        <v>2663822</v>
      </c>
      <c r="I11" s="54">
        <f t="shared" si="1"/>
        <v>4031794</v>
      </c>
      <c r="J11" s="54">
        <f t="shared" si="1"/>
        <v>6695616</v>
      </c>
      <c r="K11" s="54">
        <f t="shared" si="1"/>
        <v>835638</v>
      </c>
      <c r="L11" s="54">
        <f t="shared" si="1"/>
        <v>2709536</v>
      </c>
      <c r="M11" s="54">
        <f t="shared" si="1"/>
        <v>2953864</v>
      </c>
      <c r="N11" s="54">
        <f t="shared" si="1"/>
        <v>6499038</v>
      </c>
      <c r="O11" s="54">
        <f t="shared" si="1"/>
        <v>1200336</v>
      </c>
      <c r="P11" s="54">
        <f t="shared" si="1"/>
        <v>230150</v>
      </c>
      <c r="Q11" s="54">
        <f t="shared" si="1"/>
        <v>911922</v>
      </c>
      <c r="R11" s="54">
        <f t="shared" si="1"/>
        <v>2342408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15537062</v>
      </c>
      <c r="X11" s="54">
        <f t="shared" si="1"/>
        <v>25992563</v>
      </c>
      <c r="Y11" s="54">
        <f t="shared" si="1"/>
        <v>-10455501</v>
      </c>
      <c r="Z11" s="55">
        <f>+IF(X11&lt;&gt;0,+(Y11/X11)*100,0)</f>
        <v>-40.22497127351389</v>
      </c>
      <c r="AA11" s="56">
        <f>SUM(AA6:AA10)</f>
        <v>34656751</v>
      </c>
    </row>
    <row r="12" spans="1:27" ht="12.75">
      <c r="A12" s="57" t="s">
        <v>38</v>
      </c>
      <c r="B12" s="38"/>
      <c r="C12" s="9"/>
      <c r="D12" s="10"/>
      <c r="E12" s="11">
        <v>9118980</v>
      </c>
      <c r="F12" s="11">
        <v>5007914</v>
      </c>
      <c r="G12" s="11"/>
      <c r="H12" s="11">
        <v>707687</v>
      </c>
      <c r="I12" s="11"/>
      <c r="J12" s="11">
        <v>707687</v>
      </c>
      <c r="K12" s="11">
        <v>388640</v>
      </c>
      <c r="L12" s="11">
        <v>395822</v>
      </c>
      <c r="M12" s="11">
        <v>578484</v>
      </c>
      <c r="N12" s="11">
        <v>1362946</v>
      </c>
      <c r="O12" s="11"/>
      <c r="P12" s="11">
        <v>182187</v>
      </c>
      <c r="Q12" s="11">
        <v>552367</v>
      </c>
      <c r="R12" s="11">
        <v>734554</v>
      </c>
      <c r="S12" s="11"/>
      <c r="T12" s="11"/>
      <c r="U12" s="11"/>
      <c r="V12" s="11"/>
      <c r="W12" s="11">
        <v>2805187</v>
      </c>
      <c r="X12" s="11">
        <v>3755936</v>
      </c>
      <c r="Y12" s="11">
        <v>-950749</v>
      </c>
      <c r="Z12" s="2">
        <v>-25.31</v>
      </c>
      <c r="AA12" s="15">
        <v>5007914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1550000</v>
      </c>
      <c r="F15" s="11">
        <v>6755528</v>
      </c>
      <c r="G15" s="11">
        <v>1</v>
      </c>
      <c r="H15" s="11">
        <v>25105</v>
      </c>
      <c r="I15" s="11">
        <v>91804</v>
      </c>
      <c r="J15" s="11">
        <v>116910</v>
      </c>
      <c r="K15" s="11">
        <v>90732</v>
      </c>
      <c r="L15" s="11">
        <v>61031</v>
      </c>
      <c r="M15" s="11">
        <v>143087</v>
      </c>
      <c r="N15" s="11">
        <v>294850</v>
      </c>
      <c r="O15" s="11">
        <v>13825</v>
      </c>
      <c r="P15" s="11">
        <v>26662</v>
      </c>
      <c r="Q15" s="11">
        <v>6118</v>
      </c>
      <c r="R15" s="11">
        <v>46605</v>
      </c>
      <c r="S15" s="11"/>
      <c r="T15" s="11"/>
      <c r="U15" s="11"/>
      <c r="V15" s="11"/>
      <c r="W15" s="11">
        <v>458365</v>
      </c>
      <c r="X15" s="11">
        <v>5066646</v>
      </c>
      <c r="Y15" s="11">
        <v>-4608281</v>
      </c>
      <c r="Z15" s="2">
        <v>-90.95</v>
      </c>
      <c r="AA15" s="15">
        <v>6755528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>
        <v>24913</v>
      </c>
      <c r="G18" s="18"/>
      <c r="H18" s="18"/>
      <c r="I18" s="18"/>
      <c r="J18" s="18"/>
      <c r="K18" s="18"/>
      <c r="L18" s="18">
        <v>24913</v>
      </c>
      <c r="M18" s="18"/>
      <c r="N18" s="18">
        <v>24913</v>
      </c>
      <c r="O18" s="18"/>
      <c r="P18" s="18"/>
      <c r="Q18" s="18"/>
      <c r="R18" s="18"/>
      <c r="S18" s="18"/>
      <c r="T18" s="18"/>
      <c r="U18" s="18"/>
      <c r="V18" s="18"/>
      <c r="W18" s="18">
        <v>24913</v>
      </c>
      <c r="X18" s="18">
        <v>18685</v>
      </c>
      <c r="Y18" s="18">
        <v>6228</v>
      </c>
      <c r="Z18" s="3">
        <v>33.33</v>
      </c>
      <c r="AA18" s="23">
        <v>24913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22635014</v>
      </c>
      <c r="F20" s="63">
        <f t="shared" si="2"/>
        <v>43435408</v>
      </c>
      <c r="G20" s="63">
        <f t="shared" si="2"/>
        <v>0</v>
      </c>
      <c r="H20" s="63">
        <f t="shared" si="2"/>
        <v>234022</v>
      </c>
      <c r="I20" s="63">
        <f t="shared" si="2"/>
        <v>750580</v>
      </c>
      <c r="J20" s="63">
        <f t="shared" si="2"/>
        <v>984602</v>
      </c>
      <c r="K20" s="63">
        <f t="shared" si="2"/>
        <v>20972</v>
      </c>
      <c r="L20" s="63">
        <f t="shared" si="2"/>
        <v>321377</v>
      </c>
      <c r="M20" s="63">
        <f t="shared" si="2"/>
        <v>42556</v>
      </c>
      <c r="N20" s="63">
        <f t="shared" si="2"/>
        <v>384905</v>
      </c>
      <c r="O20" s="63">
        <f t="shared" si="2"/>
        <v>-72069</v>
      </c>
      <c r="P20" s="63">
        <f t="shared" si="2"/>
        <v>799714</v>
      </c>
      <c r="Q20" s="63">
        <f t="shared" si="2"/>
        <v>1241509</v>
      </c>
      <c r="R20" s="63">
        <f t="shared" si="2"/>
        <v>1969154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3338661</v>
      </c>
      <c r="X20" s="63">
        <f t="shared" si="2"/>
        <v>32576557</v>
      </c>
      <c r="Y20" s="63">
        <f t="shared" si="2"/>
        <v>-29237896</v>
      </c>
      <c r="Z20" s="64">
        <f>+IF(X20&lt;&gt;0,+(Y20/X20)*100,0)</f>
        <v>-89.75133866970656</v>
      </c>
      <c r="AA20" s="65">
        <f>SUM(AA26:AA33)</f>
        <v>43435408</v>
      </c>
    </row>
    <row r="21" spans="1:27" ht="12.75">
      <c r="A21" s="49" t="s">
        <v>32</v>
      </c>
      <c r="B21" s="50"/>
      <c r="C21" s="9"/>
      <c r="D21" s="10"/>
      <c r="E21" s="11"/>
      <c r="F21" s="11">
        <v>13398066</v>
      </c>
      <c r="G21" s="11"/>
      <c r="H21" s="11"/>
      <c r="I21" s="11"/>
      <c r="J21" s="11"/>
      <c r="K21" s="11"/>
      <c r="L21" s="11"/>
      <c r="M21" s="11"/>
      <c r="N21" s="11"/>
      <c r="O21" s="11"/>
      <c r="P21" s="11">
        <v>610569</v>
      </c>
      <c r="Q21" s="11">
        <v>895380</v>
      </c>
      <c r="R21" s="11">
        <v>1505949</v>
      </c>
      <c r="S21" s="11"/>
      <c r="T21" s="11"/>
      <c r="U21" s="11"/>
      <c r="V21" s="11"/>
      <c r="W21" s="11">
        <v>1505949</v>
      </c>
      <c r="X21" s="11">
        <v>10048550</v>
      </c>
      <c r="Y21" s="11">
        <v>-8542601</v>
      </c>
      <c r="Z21" s="2">
        <v>-85.01</v>
      </c>
      <c r="AA21" s="15">
        <v>13398066</v>
      </c>
    </row>
    <row r="22" spans="1:27" ht="12.75">
      <c r="A22" s="49" t="s">
        <v>33</v>
      </c>
      <c r="B22" s="50"/>
      <c r="C22" s="9"/>
      <c r="D22" s="10"/>
      <c r="E22" s="11">
        <v>6164035</v>
      </c>
      <c r="F22" s="11">
        <v>1757055</v>
      </c>
      <c r="G22" s="11"/>
      <c r="H22" s="11"/>
      <c r="I22" s="11"/>
      <c r="J22" s="11"/>
      <c r="K22" s="11"/>
      <c r="L22" s="11">
        <v>131579</v>
      </c>
      <c r="M22" s="11"/>
      <c r="N22" s="11">
        <v>131579</v>
      </c>
      <c r="O22" s="11"/>
      <c r="P22" s="11">
        <v>2385</v>
      </c>
      <c r="Q22" s="11">
        <v>4063</v>
      </c>
      <c r="R22" s="11">
        <v>6448</v>
      </c>
      <c r="S22" s="11"/>
      <c r="T22" s="11"/>
      <c r="U22" s="11"/>
      <c r="V22" s="11"/>
      <c r="W22" s="11">
        <v>138027</v>
      </c>
      <c r="X22" s="11">
        <v>1317791</v>
      </c>
      <c r="Y22" s="11">
        <v>-1179764</v>
      </c>
      <c r="Z22" s="2">
        <v>-89.53</v>
      </c>
      <c r="AA22" s="15">
        <v>1757055</v>
      </c>
    </row>
    <row r="23" spans="1:27" ht="12.75">
      <c r="A23" s="49" t="s">
        <v>34</v>
      </c>
      <c r="B23" s="50"/>
      <c r="C23" s="9"/>
      <c r="D23" s="10"/>
      <c r="E23" s="11"/>
      <c r="F23" s="11">
        <v>997186</v>
      </c>
      <c r="G23" s="11"/>
      <c r="H23" s="11">
        <v>58722</v>
      </c>
      <c r="I23" s="11">
        <v>15714</v>
      </c>
      <c r="J23" s="11">
        <v>74436</v>
      </c>
      <c r="K23" s="11">
        <v>14944</v>
      </c>
      <c r="L23" s="11">
        <v>7832</v>
      </c>
      <c r="M23" s="11">
        <v>25299</v>
      </c>
      <c r="N23" s="11">
        <v>48075</v>
      </c>
      <c r="O23" s="11">
        <v>-53586</v>
      </c>
      <c r="P23" s="11">
        <v>126569</v>
      </c>
      <c r="Q23" s="11">
        <v>21850</v>
      </c>
      <c r="R23" s="11">
        <v>94833</v>
      </c>
      <c r="S23" s="11"/>
      <c r="T23" s="11"/>
      <c r="U23" s="11"/>
      <c r="V23" s="11"/>
      <c r="W23" s="11">
        <v>217344</v>
      </c>
      <c r="X23" s="11">
        <v>747890</v>
      </c>
      <c r="Y23" s="11">
        <v>-530546</v>
      </c>
      <c r="Z23" s="2">
        <v>-70.94</v>
      </c>
      <c r="AA23" s="15">
        <v>997186</v>
      </c>
    </row>
    <row r="24" spans="1:27" ht="12.75">
      <c r="A24" s="49" t="s">
        <v>35</v>
      </c>
      <c r="B24" s="50"/>
      <c r="C24" s="9"/>
      <c r="D24" s="10"/>
      <c r="E24" s="11">
        <v>583207</v>
      </c>
      <c r="F24" s="11">
        <v>14453255</v>
      </c>
      <c r="G24" s="11"/>
      <c r="H24" s="11"/>
      <c r="I24" s="11">
        <v>208423</v>
      </c>
      <c r="J24" s="11">
        <v>208423</v>
      </c>
      <c r="K24" s="11"/>
      <c r="L24" s="11">
        <v>15508</v>
      </c>
      <c r="M24" s="11">
        <v>17257</v>
      </c>
      <c r="N24" s="11">
        <v>32765</v>
      </c>
      <c r="O24" s="11"/>
      <c r="P24" s="11"/>
      <c r="Q24" s="11">
        <v>310216</v>
      </c>
      <c r="R24" s="11">
        <v>310216</v>
      </c>
      <c r="S24" s="11"/>
      <c r="T24" s="11"/>
      <c r="U24" s="11"/>
      <c r="V24" s="11"/>
      <c r="W24" s="11">
        <v>551404</v>
      </c>
      <c r="X24" s="11">
        <v>10839941</v>
      </c>
      <c r="Y24" s="11">
        <v>-10288537</v>
      </c>
      <c r="Z24" s="2">
        <v>-94.91</v>
      </c>
      <c r="AA24" s="15">
        <v>14453255</v>
      </c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6747242</v>
      </c>
      <c r="F26" s="54">
        <f t="shared" si="3"/>
        <v>30605562</v>
      </c>
      <c r="G26" s="54">
        <f t="shared" si="3"/>
        <v>0</v>
      </c>
      <c r="H26" s="54">
        <f t="shared" si="3"/>
        <v>58722</v>
      </c>
      <c r="I26" s="54">
        <f t="shared" si="3"/>
        <v>224137</v>
      </c>
      <c r="J26" s="54">
        <f t="shared" si="3"/>
        <v>282859</v>
      </c>
      <c r="K26" s="54">
        <f t="shared" si="3"/>
        <v>14944</v>
      </c>
      <c r="L26" s="54">
        <f t="shared" si="3"/>
        <v>154919</v>
      </c>
      <c r="M26" s="54">
        <f t="shared" si="3"/>
        <v>42556</v>
      </c>
      <c r="N26" s="54">
        <f t="shared" si="3"/>
        <v>212419</v>
      </c>
      <c r="O26" s="54">
        <f t="shared" si="3"/>
        <v>-53586</v>
      </c>
      <c r="P26" s="54">
        <f t="shared" si="3"/>
        <v>739523</v>
      </c>
      <c r="Q26" s="54">
        <f t="shared" si="3"/>
        <v>1231509</v>
      </c>
      <c r="R26" s="54">
        <f t="shared" si="3"/>
        <v>1917446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2412724</v>
      </c>
      <c r="X26" s="54">
        <f t="shared" si="3"/>
        <v>22954172</v>
      </c>
      <c r="Y26" s="54">
        <f t="shared" si="3"/>
        <v>-20541448</v>
      </c>
      <c r="Z26" s="55">
        <f>+IF(X26&lt;&gt;0,+(Y26/X26)*100,0)</f>
        <v>-89.48895216085337</v>
      </c>
      <c r="AA26" s="56">
        <f>SUM(AA21:AA25)</f>
        <v>30605562</v>
      </c>
    </row>
    <row r="27" spans="1:27" ht="12.75">
      <c r="A27" s="57" t="s">
        <v>38</v>
      </c>
      <c r="B27" s="67"/>
      <c r="C27" s="9"/>
      <c r="D27" s="10"/>
      <c r="E27" s="11"/>
      <c r="F27" s="11">
        <v>592374</v>
      </c>
      <c r="G27" s="11"/>
      <c r="H27" s="11"/>
      <c r="I27" s="11">
        <v>434650</v>
      </c>
      <c r="J27" s="11">
        <v>434650</v>
      </c>
      <c r="K27" s="11"/>
      <c r="L27" s="11">
        <v>155969</v>
      </c>
      <c r="M27" s="11"/>
      <c r="N27" s="11">
        <v>155969</v>
      </c>
      <c r="O27" s="11">
        <v>1754</v>
      </c>
      <c r="P27" s="11"/>
      <c r="Q27" s="11"/>
      <c r="R27" s="11">
        <v>1754</v>
      </c>
      <c r="S27" s="11"/>
      <c r="T27" s="11"/>
      <c r="U27" s="11"/>
      <c r="V27" s="11"/>
      <c r="W27" s="11">
        <v>592373</v>
      </c>
      <c r="X27" s="11">
        <v>444281</v>
      </c>
      <c r="Y27" s="11">
        <v>148092</v>
      </c>
      <c r="Z27" s="2">
        <v>33.33</v>
      </c>
      <c r="AA27" s="15">
        <v>592374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>
        <v>15887772</v>
      </c>
      <c r="F30" s="11">
        <v>12196884</v>
      </c>
      <c r="G30" s="11"/>
      <c r="H30" s="11">
        <v>175300</v>
      </c>
      <c r="I30" s="11">
        <v>91793</v>
      </c>
      <c r="J30" s="11">
        <v>267093</v>
      </c>
      <c r="K30" s="11">
        <v>6028</v>
      </c>
      <c r="L30" s="11">
        <v>10489</v>
      </c>
      <c r="M30" s="11"/>
      <c r="N30" s="11">
        <v>16517</v>
      </c>
      <c r="O30" s="11">
        <v>-20237</v>
      </c>
      <c r="P30" s="11">
        <v>60191</v>
      </c>
      <c r="Q30" s="11">
        <v>10000</v>
      </c>
      <c r="R30" s="11">
        <v>49954</v>
      </c>
      <c r="S30" s="11"/>
      <c r="T30" s="11"/>
      <c r="U30" s="11"/>
      <c r="V30" s="11"/>
      <c r="W30" s="11">
        <v>333564</v>
      </c>
      <c r="X30" s="11">
        <v>9147663</v>
      </c>
      <c r="Y30" s="11">
        <v>-8814099</v>
      </c>
      <c r="Z30" s="2">
        <v>-96.35</v>
      </c>
      <c r="AA30" s="15">
        <v>12196884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>
        <v>40588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30441</v>
      </c>
      <c r="Y33" s="18">
        <v>-30441</v>
      </c>
      <c r="Z33" s="3">
        <v>-100</v>
      </c>
      <c r="AA33" s="23">
        <v>40588</v>
      </c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3740715</v>
      </c>
      <c r="F36" s="11">
        <f t="shared" si="4"/>
        <v>13448066</v>
      </c>
      <c r="G36" s="11">
        <f t="shared" si="4"/>
        <v>0</v>
      </c>
      <c r="H36" s="11">
        <f t="shared" si="4"/>
        <v>414099</v>
      </c>
      <c r="I36" s="11">
        <f t="shared" si="4"/>
        <v>1731094</v>
      </c>
      <c r="J36" s="11">
        <f t="shared" si="4"/>
        <v>2145193</v>
      </c>
      <c r="K36" s="11">
        <f t="shared" si="4"/>
        <v>853078</v>
      </c>
      <c r="L36" s="11">
        <f t="shared" si="4"/>
        <v>1160744</v>
      </c>
      <c r="M36" s="11">
        <f t="shared" si="4"/>
        <v>2134075</v>
      </c>
      <c r="N36" s="11">
        <f t="shared" si="4"/>
        <v>4147897</v>
      </c>
      <c r="O36" s="11">
        <f t="shared" si="4"/>
        <v>394740</v>
      </c>
      <c r="P36" s="11">
        <f t="shared" si="4"/>
        <v>610569</v>
      </c>
      <c r="Q36" s="11">
        <f t="shared" si="4"/>
        <v>895380</v>
      </c>
      <c r="R36" s="11">
        <f t="shared" si="4"/>
        <v>1900689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8193779</v>
      </c>
      <c r="X36" s="11">
        <f t="shared" si="4"/>
        <v>10086050</v>
      </c>
      <c r="Y36" s="11">
        <f t="shared" si="4"/>
        <v>-1892271</v>
      </c>
      <c r="Z36" s="2">
        <f aca="true" t="shared" si="5" ref="Z36:Z49">+IF(X36&lt;&gt;0,+(Y36/X36)*100,0)</f>
        <v>-18.76126927786398</v>
      </c>
      <c r="AA36" s="15">
        <f>AA6+AA21</f>
        <v>13448066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22861273</v>
      </c>
      <c r="F37" s="11">
        <f t="shared" si="4"/>
        <v>25357108</v>
      </c>
      <c r="G37" s="11">
        <f t="shared" si="4"/>
        <v>0</v>
      </c>
      <c r="H37" s="11">
        <f t="shared" si="4"/>
        <v>2175576</v>
      </c>
      <c r="I37" s="11">
        <f t="shared" si="4"/>
        <v>2345281</v>
      </c>
      <c r="J37" s="11">
        <f t="shared" si="4"/>
        <v>4520857</v>
      </c>
      <c r="K37" s="11">
        <f t="shared" si="4"/>
        <v>35047</v>
      </c>
      <c r="L37" s="11">
        <f t="shared" si="4"/>
        <v>909346</v>
      </c>
      <c r="M37" s="11">
        <f t="shared" si="4"/>
        <v>454217</v>
      </c>
      <c r="N37" s="11">
        <f t="shared" si="4"/>
        <v>1398610</v>
      </c>
      <c r="O37" s="11">
        <f t="shared" si="4"/>
        <v>39466</v>
      </c>
      <c r="P37" s="11">
        <f t="shared" si="4"/>
        <v>2385</v>
      </c>
      <c r="Q37" s="11">
        <f t="shared" si="4"/>
        <v>161037</v>
      </c>
      <c r="R37" s="11">
        <f t="shared" si="4"/>
        <v>202888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6122355</v>
      </c>
      <c r="X37" s="11">
        <f t="shared" si="4"/>
        <v>19017831</v>
      </c>
      <c r="Y37" s="11">
        <f t="shared" si="4"/>
        <v>-12895476</v>
      </c>
      <c r="Z37" s="2">
        <f t="shared" si="5"/>
        <v>-67.80729095762813</v>
      </c>
      <c r="AA37" s="15">
        <f>AA7+AA22</f>
        <v>25357108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6877193</v>
      </c>
      <c r="F38" s="11">
        <f t="shared" si="4"/>
        <v>9005525</v>
      </c>
      <c r="G38" s="11">
        <f t="shared" si="4"/>
        <v>0</v>
      </c>
      <c r="H38" s="11">
        <f t="shared" si="4"/>
        <v>132869</v>
      </c>
      <c r="I38" s="11">
        <f t="shared" si="4"/>
        <v>-28867</v>
      </c>
      <c r="J38" s="11">
        <f t="shared" si="4"/>
        <v>104002</v>
      </c>
      <c r="K38" s="11">
        <f t="shared" si="4"/>
        <v>14944</v>
      </c>
      <c r="L38" s="11">
        <f t="shared" si="4"/>
        <v>173607</v>
      </c>
      <c r="M38" s="11">
        <f t="shared" si="4"/>
        <v>43156</v>
      </c>
      <c r="N38" s="11">
        <f t="shared" si="4"/>
        <v>231707</v>
      </c>
      <c r="O38" s="11">
        <f t="shared" si="4"/>
        <v>588204</v>
      </c>
      <c r="P38" s="11">
        <f t="shared" si="4"/>
        <v>143680</v>
      </c>
      <c r="Q38" s="11">
        <f t="shared" si="4"/>
        <v>75574</v>
      </c>
      <c r="R38" s="11">
        <f t="shared" si="4"/>
        <v>807458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1143167</v>
      </c>
      <c r="X38" s="11">
        <f t="shared" si="4"/>
        <v>6754144</v>
      </c>
      <c r="Y38" s="11">
        <f t="shared" si="4"/>
        <v>-5610977</v>
      </c>
      <c r="Z38" s="2">
        <f t="shared" si="5"/>
        <v>-83.07458354456168</v>
      </c>
      <c r="AA38" s="15">
        <f>AA8+AA23</f>
        <v>9005525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17638823</v>
      </c>
      <c r="F39" s="11">
        <f t="shared" si="4"/>
        <v>17333931</v>
      </c>
      <c r="G39" s="11">
        <f t="shared" si="4"/>
        <v>0</v>
      </c>
      <c r="H39" s="11">
        <f t="shared" si="4"/>
        <v>0</v>
      </c>
      <c r="I39" s="11">
        <f t="shared" si="4"/>
        <v>208423</v>
      </c>
      <c r="J39" s="11">
        <f t="shared" si="4"/>
        <v>208423</v>
      </c>
      <c r="K39" s="11">
        <f t="shared" si="4"/>
        <v>0</v>
      </c>
      <c r="L39" s="11">
        <f t="shared" si="4"/>
        <v>620758</v>
      </c>
      <c r="M39" s="11">
        <f t="shared" si="4"/>
        <v>364972</v>
      </c>
      <c r="N39" s="11">
        <f t="shared" si="4"/>
        <v>985730</v>
      </c>
      <c r="O39" s="11">
        <f t="shared" si="4"/>
        <v>124340</v>
      </c>
      <c r="P39" s="11">
        <f t="shared" si="4"/>
        <v>213039</v>
      </c>
      <c r="Q39" s="11">
        <f t="shared" si="4"/>
        <v>1011440</v>
      </c>
      <c r="R39" s="11">
        <f t="shared" si="4"/>
        <v>1348819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2542972</v>
      </c>
      <c r="X39" s="11">
        <f t="shared" si="4"/>
        <v>13000448</v>
      </c>
      <c r="Y39" s="11">
        <f t="shared" si="4"/>
        <v>-10457476</v>
      </c>
      <c r="Z39" s="2">
        <f t="shared" si="5"/>
        <v>-80.43935101313431</v>
      </c>
      <c r="AA39" s="15">
        <f>AA9+AA24</f>
        <v>17333931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117683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-52487</v>
      </c>
      <c r="L40" s="11">
        <f t="shared" si="4"/>
        <v>0</v>
      </c>
      <c r="M40" s="11">
        <f t="shared" si="4"/>
        <v>0</v>
      </c>
      <c r="N40" s="11">
        <f t="shared" si="4"/>
        <v>-52487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-52487</v>
      </c>
      <c r="X40" s="11">
        <f t="shared" si="4"/>
        <v>88262</v>
      </c>
      <c r="Y40" s="11">
        <f t="shared" si="4"/>
        <v>-140749</v>
      </c>
      <c r="Z40" s="2">
        <f t="shared" si="5"/>
        <v>-159.4672679069135</v>
      </c>
      <c r="AA40" s="15">
        <f>AA10+AA25</f>
        <v>117683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51118004</v>
      </c>
      <c r="F41" s="54">
        <f t="shared" si="6"/>
        <v>65262313</v>
      </c>
      <c r="G41" s="54">
        <f t="shared" si="6"/>
        <v>0</v>
      </c>
      <c r="H41" s="54">
        <f t="shared" si="6"/>
        <v>2722544</v>
      </c>
      <c r="I41" s="54">
        <f t="shared" si="6"/>
        <v>4255931</v>
      </c>
      <c r="J41" s="54">
        <f t="shared" si="6"/>
        <v>6978475</v>
      </c>
      <c r="K41" s="54">
        <f t="shared" si="6"/>
        <v>850582</v>
      </c>
      <c r="L41" s="54">
        <f t="shared" si="6"/>
        <v>2864455</v>
      </c>
      <c r="M41" s="54">
        <f t="shared" si="6"/>
        <v>2996420</v>
      </c>
      <c r="N41" s="54">
        <f t="shared" si="6"/>
        <v>6711457</v>
      </c>
      <c r="O41" s="54">
        <f t="shared" si="6"/>
        <v>1146750</v>
      </c>
      <c r="P41" s="54">
        <f t="shared" si="6"/>
        <v>969673</v>
      </c>
      <c r="Q41" s="54">
        <f t="shared" si="6"/>
        <v>2143431</v>
      </c>
      <c r="R41" s="54">
        <f t="shared" si="6"/>
        <v>4259854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17949786</v>
      </c>
      <c r="X41" s="54">
        <f t="shared" si="6"/>
        <v>48946735</v>
      </c>
      <c r="Y41" s="54">
        <f t="shared" si="6"/>
        <v>-30996949</v>
      </c>
      <c r="Z41" s="55">
        <f t="shared" si="5"/>
        <v>-63.32791962528246</v>
      </c>
      <c r="AA41" s="56">
        <f>SUM(AA36:AA40)</f>
        <v>65262313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9118980</v>
      </c>
      <c r="F42" s="70">
        <f t="shared" si="7"/>
        <v>5600288</v>
      </c>
      <c r="G42" s="70">
        <f t="shared" si="7"/>
        <v>0</v>
      </c>
      <c r="H42" s="70">
        <f t="shared" si="7"/>
        <v>707687</v>
      </c>
      <c r="I42" s="70">
        <f t="shared" si="7"/>
        <v>434650</v>
      </c>
      <c r="J42" s="70">
        <f t="shared" si="7"/>
        <v>1142337</v>
      </c>
      <c r="K42" s="70">
        <f t="shared" si="7"/>
        <v>388640</v>
      </c>
      <c r="L42" s="70">
        <f t="shared" si="7"/>
        <v>551791</v>
      </c>
      <c r="M42" s="70">
        <f t="shared" si="7"/>
        <v>578484</v>
      </c>
      <c r="N42" s="70">
        <f t="shared" si="7"/>
        <v>1518915</v>
      </c>
      <c r="O42" s="70">
        <f t="shared" si="7"/>
        <v>1754</v>
      </c>
      <c r="P42" s="70">
        <f t="shared" si="7"/>
        <v>182187</v>
      </c>
      <c r="Q42" s="70">
        <f t="shared" si="7"/>
        <v>552367</v>
      </c>
      <c r="R42" s="70">
        <f t="shared" si="7"/>
        <v>736308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3397560</v>
      </c>
      <c r="X42" s="70">
        <f t="shared" si="7"/>
        <v>4200217</v>
      </c>
      <c r="Y42" s="70">
        <f t="shared" si="7"/>
        <v>-802657</v>
      </c>
      <c r="Z42" s="72">
        <f t="shared" si="5"/>
        <v>-19.10989360787788</v>
      </c>
      <c r="AA42" s="71">
        <f aca="true" t="shared" si="8" ref="AA42:AA48">AA12+AA27</f>
        <v>5600288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17437772</v>
      </c>
      <c r="F45" s="70">
        <f t="shared" si="7"/>
        <v>18952412</v>
      </c>
      <c r="G45" s="70">
        <f t="shared" si="7"/>
        <v>1</v>
      </c>
      <c r="H45" s="70">
        <f t="shared" si="7"/>
        <v>200405</v>
      </c>
      <c r="I45" s="70">
        <f t="shared" si="7"/>
        <v>183597</v>
      </c>
      <c r="J45" s="70">
        <f t="shared" si="7"/>
        <v>384003</v>
      </c>
      <c r="K45" s="70">
        <f t="shared" si="7"/>
        <v>96760</v>
      </c>
      <c r="L45" s="70">
        <f t="shared" si="7"/>
        <v>71520</v>
      </c>
      <c r="M45" s="70">
        <f t="shared" si="7"/>
        <v>143087</v>
      </c>
      <c r="N45" s="70">
        <f t="shared" si="7"/>
        <v>311367</v>
      </c>
      <c r="O45" s="70">
        <f t="shared" si="7"/>
        <v>-6412</v>
      </c>
      <c r="P45" s="70">
        <f t="shared" si="7"/>
        <v>86853</v>
      </c>
      <c r="Q45" s="70">
        <f t="shared" si="7"/>
        <v>16118</v>
      </c>
      <c r="R45" s="70">
        <f t="shared" si="7"/>
        <v>96559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791929</v>
      </c>
      <c r="X45" s="70">
        <f t="shared" si="7"/>
        <v>14214309</v>
      </c>
      <c r="Y45" s="70">
        <f t="shared" si="7"/>
        <v>-13422380</v>
      </c>
      <c r="Z45" s="72">
        <f t="shared" si="5"/>
        <v>-94.4286493279413</v>
      </c>
      <c r="AA45" s="71">
        <f t="shared" si="8"/>
        <v>18952412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65501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24913</v>
      </c>
      <c r="M48" s="70">
        <f t="shared" si="7"/>
        <v>0</v>
      </c>
      <c r="N48" s="70">
        <f t="shared" si="7"/>
        <v>24913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24913</v>
      </c>
      <c r="X48" s="70">
        <f t="shared" si="7"/>
        <v>49126</v>
      </c>
      <c r="Y48" s="70">
        <f t="shared" si="7"/>
        <v>-24213</v>
      </c>
      <c r="Z48" s="72">
        <f t="shared" si="5"/>
        <v>-49.28754630948988</v>
      </c>
      <c r="AA48" s="71">
        <f t="shared" si="8"/>
        <v>65501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77674756</v>
      </c>
      <c r="F49" s="82">
        <f t="shared" si="9"/>
        <v>89880514</v>
      </c>
      <c r="G49" s="82">
        <f t="shared" si="9"/>
        <v>1</v>
      </c>
      <c r="H49" s="82">
        <f t="shared" si="9"/>
        <v>3630636</v>
      </c>
      <c r="I49" s="82">
        <f t="shared" si="9"/>
        <v>4874178</v>
      </c>
      <c r="J49" s="82">
        <f t="shared" si="9"/>
        <v>8504815</v>
      </c>
      <c r="K49" s="82">
        <f t="shared" si="9"/>
        <v>1335982</v>
      </c>
      <c r="L49" s="82">
        <f t="shared" si="9"/>
        <v>3512679</v>
      </c>
      <c r="M49" s="82">
        <f t="shared" si="9"/>
        <v>3717991</v>
      </c>
      <c r="N49" s="82">
        <f t="shared" si="9"/>
        <v>8566652</v>
      </c>
      <c r="O49" s="82">
        <f t="shared" si="9"/>
        <v>1142092</v>
      </c>
      <c r="P49" s="82">
        <f t="shared" si="9"/>
        <v>1238713</v>
      </c>
      <c r="Q49" s="82">
        <f t="shared" si="9"/>
        <v>2711916</v>
      </c>
      <c r="R49" s="82">
        <f t="shared" si="9"/>
        <v>5092721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22164188</v>
      </c>
      <c r="X49" s="82">
        <f t="shared" si="9"/>
        <v>67410387</v>
      </c>
      <c r="Y49" s="82">
        <f t="shared" si="9"/>
        <v>-45246199</v>
      </c>
      <c r="Z49" s="83">
        <f t="shared" si="5"/>
        <v>-67.12051512180163</v>
      </c>
      <c r="AA49" s="84">
        <f>SUM(AA41:AA48)</f>
        <v>89880514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19037084</v>
      </c>
      <c r="F51" s="70">
        <f t="shared" si="10"/>
        <v>19849551</v>
      </c>
      <c r="G51" s="70">
        <f t="shared" si="10"/>
        <v>0</v>
      </c>
      <c r="H51" s="70">
        <f t="shared" si="10"/>
        <v>777540</v>
      </c>
      <c r="I51" s="70">
        <f t="shared" si="10"/>
        <v>896255</v>
      </c>
      <c r="J51" s="70">
        <f t="shared" si="10"/>
        <v>1673795</v>
      </c>
      <c r="K51" s="70">
        <f t="shared" si="10"/>
        <v>1194304</v>
      </c>
      <c r="L51" s="70">
        <f t="shared" si="10"/>
        <v>786359</v>
      </c>
      <c r="M51" s="70">
        <f t="shared" si="10"/>
        <v>1009282</v>
      </c>
      <c r="N51" s="70">
        <f t="shared" si="10"/>
        <v>2989945</v>
      </c>
      <c r="O51" s="70">
        <f t="shared" si="10"/>
        <v>418502</v>
      </c>
      <c r="P51" s="70">
        <f t="shared" si="10"/>
        <v>1144681</v>
      </c>
      <c r="Q51" s="70">
        <f t="shared" si="10"/>
        <v>1924423</v>
      </c>
      <c r="R51" s="70">
        <f t="shared" si="10"/>
        <v>3487606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8151346</v>
      </c>
      <c r="X51" s="70">
        <f t="shared" si="10"/>
        <v>14887164</v>
      </c>
      <c r="Y51" s="70">
        <f t="shared" si="10"/>
        <v>-6735818</v>
      </c>
      <c r="Z51" s="72">
        <f>+IF(X51&lt;&gt;0,+(Y51/X51)*100,0)</f>
        <v>-45.245810417618834</v>
      </c>
      <c r="AA51" s="71">
        <f>SUM(AA57:AA61)</f>
        <v>19849551</v>
      </c>
    </row>
    <row r="52" spans="1:27" ht="12.75">
      <c r="A52" s="87" t="s">
        <v>32</v>
      </c>
      <c r="B52" s="50"/>
      <c r="C52" s="9"/>
      <c r="D52" s="10"/>
      <c r="E52" s="11">
        <v>1176617</v>
      </c>
      <c r="F52" s="11">
        <v>1068800</v>
      </c>
      <c r="G52" s="11"/>
      <c r="H52" s="11">
        <v>48732</v>
      </c>
      <c r="I52" s="11">
        <v>48612</v>
      </c>
      <c r="J52" s="11">
        <v>97344</v>
      </c>
      <c r="K52" s="11">
        <v>42145</v>
      </c>
      <c r="L52" s="11">
        <v>8730</v>
      </c>
      <c r="M52" s="11">
        <v>10344</v>
      </c>
      <c r="N52" s="11">
        <v>61219</v>
      </c>
      <c r="O52" s="11"/>
      <c r="P52" s="11">
        <v>74125</v>
      </c>
      <c r="Q52" s="11">
        <v>65578</v>
      </c>
      <c r="R52" s="11">
        <v>139703</v>
      </c>
      <c r="S52" s="11"/>
      <c r="T52" s="11"/>
      <c r="U52" s="11"/>
      <c r="V52" s="11"/>
      <c r="W52" s="11">
        <v>298266</v>
      </c>
      <c r="X52" s="11">
        <v>801600</v>
      </c>
      <c r="Y52" s="11">
        <v>-503334</v>
      </c>
      <c r="Z52" s="2">
        <v>-62.79</v>
      </c>
      <c r="AA52" s="15">
        <v>1068800</v>
      </c>
    </row>
    <row r="53" spans="1:27" ht="12.75">
      <c r="A53" s="87" t="s">
        <v>33</v>
      </c>
      <c r="B53" s="50"/>
      <c r="C53" s="9"/>
      <c r="D53" s="10"/>
      <c r="E53" s="11">
        <v>2905316</v>
      </c>
      <c r="F53" s="11">
        <v>5499196</v>
      </c>
      <c r="G53" s="11"/>
      <c r="H53" s="11">
        <v>109900</v>
      </c>
      <c r="I53" s="11">
        <v>46476</v>
      </c>
      <c r="J53" s="11">
        <v>156376</v>
      </c>
      <c r="K53" s="11">
        <v>13262</v>
      </c>
      <c r="L53" s="11">
        <v>16340</v>
      </c>
      <c r="M53" s="11">
        <v>39978</v>
      </c>
      <c r="N53" s="11">
        <v>69580</v>
      </c>
      <c r="O53" s="11">
        <v>13405</v>
      </c>
      <c r="P53" s="11">
        <v>97770</v>
      </c>
      <c r="Q53" s="11">
        <v>1055441</v>
      </c>
      <c r="R53" s="11">
        <v>1166616</v>
      </c>
      <c r="S53" s="11"/>
      <c r="T53" s="11"/>
      <c r="U53" s="11"/>
      <c r="V53" s="11"/>
      <c r="W53" s="11">
        <v>1392572</v>
      </c>
      <c r="X53" s="11">
        <v>4124397</v>
      </c>
      <c r="Y53" s="11">
        <v>-2731825</v>
      </c>
      <c r="Z53" s="2">
        <v>-66.24</v>
      </c>
      <c r="AA53" s="15">
        <v>5499196</v>
      </c>
    </row>
    <row r="54" spans="1:27" ht="12.75">
      <c r="A54" s="87" t="s">
        <v>34</v>
      </c>
      <c r="B54" s="50"/>
      <c r="C54" s="9"/>
      <c r="D54" s="10"/>
      <c r="E54" s="11">
        <v>2434623</v>
      </c>
      <c r="F54" s="11">
        <v>2024209</v>
      </c>
      <c r="G54" s="11"/>
      <c r="H54" s="11">
        <v>8810</v>
      </c>
      <c r="I54" s="11">
        <v>31396</v>
      </c>
      <c r="J54" s="11">
        <v>40206</v>
      </c>
      <c r="K54" s="11">
        <v>37785</v>
      </c>
      <c r="L54" s="11">
        <v>91204</v>
      </c>
      <c r="M54" s="11">
        <v>67673</v>
      </c>
      <c r="N54" s="11">
        <v>196662</v>
      </c>
      <c r="O54" s="11">
        <v>39390</v>
      </c>
      <c r="P54" s="11">
        <v>106952</v>
      </c>
      <c r="Q54" s="11">
        <v>132499</v>
      </c>
      <c r="R54" s="11">
        <v>278841</v>
      </c>
      <c r="S54" s="11"/>
      <c r="T54" s="11"/>
      <c r="U54" s="11"/>
      <c r="V54" s="11"/>
      <c r="W54" s="11">
        <v>515709</v>
      </c>
      <c r="X54" s="11">
        <v>1518157</v>
      </c>
      <c r="Y54" s="11">
        <v>-1002448</v>
      </c>
      <c r="Z54" s="2">
        <v>-66.03</v>
      </c>
      <c r="AA54" s="15">
        <v>2024209</v>
      </c>
    </row>
    <row r="55" spans="1:27" ht="12.75">
      <c r="A55" s="87" t="s">
        <v>35</v>
      </c>
      <c r="B55" s="50"/>
      <c r="C55" s="9"/>
      <c r="D55" s="10"/>
      <c r="E55" s="11">
        <v>1765225</v>
      </c>
      <c r="F55" s="11">
        <v>1435438</v>
      </c>
      <c r="G55" s="11"/>
      <c r="H55" s="11">
        <v>3232</v>
      </c>
      <c r="I55" s="11">
        <v>324</v>
      </c>
      <c r="J55" s="11">
        <v>3556</v>
      </c>
      <c r="K55" s="11">
        <v>1049</v>
      </c>
      <c r="L55" s="11"/>
      <c r="M55" s="11">
        <v>5725</v>
      </c>
      <c r="N55" s="11">
        <v>6774</v>
      </c>
      <c r="O55" s="11"/>
      <c r="P55" s="11"/>
      <c r="Q55" s="11">
        <v>387</v>
      </c>
      <c r="R55" s="11">
        <v>387</v>
      </c>
      <c r="S55" s="11"/>
      <c r="T55" s="11"/>
      <c r="U55" s="11"/>
      <c r="V55" s="11"/>
      <c r="W55" s="11">
        <v>10717</v>
      </c>
      <c r="X55" s="11">
        <v>1076579</v>
      </c>
      <c r="Y55" s="11">
        <v>-1065862</v>
      </c>
      <c r="Z55" s="2">
        <v>-99</v>
      </c>
      <c r="AA55" s="15">
        <v>1435438</v>
      </c>
    </row>
    <row r="56" spans="1:27" ht="12.75">
      <c r="A56" s="87" t="s">
        <v>36</v>
      </c>
      <c r="B56" s="50"/>
      <c r="C56" s="9"/>
      <c r="D56" s="10"/>
      <c r="E56" s="11">
        <v>71160</v>
      </c>
      <c r="F56" s="11">
        <v>51160</v>
      </c>
      <c r="G56" s="11"/>
      <c r="H56" s="11"/>
      <c r="I56" s="11"/>
      <c r="J56" s="11"/>
      <c r="K56" s="11">
        <v>2630</v>
      </c>
      <c r="L56" s="11"/>
      <c r="M56" s="11"/>
      <c r="N56" s="11">
        <v>2630</v>
      </c>
      <c r="O56" s="11"/>
      <c r="P56" s="11">
        <v>1553</v>
      </c>
      <c r="Q56" s="11"/>
      <c r="R56" s="11">
        <v>1553</v>
      </c>
      <c r="S56" s="11"/>
      <c r="T56" s="11"/>
      <c r="U56" s="11"/>
      <c r="V56" s="11"/>
      <c r="W56" s="11">
        <v>4183</v>
      </c>
      <c r="X56" s="11">
        <v>38370</v>
      </c>
      <c r="Y56" s="11">
        <v>-34187</v>
      </c>
      <c r="Z56" s="2">
        <v>-89.1</v>
      </c>
      <c r="AA56" s="15">
        <v>51160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8352941</v>
      </c>
      <c r="F57" s="54">
        <f t="shared" si="11"/>
        <v>10078803</v>
      </c>
      <c r="G57" s="54">
        <f t="shared" si="11"/>
        <v>0</v>
      </c>
      <c r="H57" s="54">
        <f t="shared" si="11"/>
        <v>170674</v>
      </c>
      <c r="I57" s="54">
        <f t="shared" si="11"/>
        <v>126808</v>
      </c>
      <c r="J57" s="54">
        <f t="shared" si="11"/>
        <v>297482</v>
      </c>
      <c r="K57" s="54">
        <f t="shared" si="11"/>
        <v>96871</v>
      </c>
      <c r="L57" s="54">
        <f t="shared" si="11"/>
        <v>116274</v>
      </c>
      <c r="M57" s="54">
        <f t="shared" si="11"/>
        <v>123720</v>
      </c>
      <c r="N57" s="54">
        <f t="shared" si="11"/>
        <v>336865</v>
      </c>
      <c r="O57" s="54">
        <f t="shared" si="11"/>
        <v>52795</v>
      </c>
      <c r="P57" s="54">
        <f t="shared" si="11"/>
        <v>280400</v>
      </c>
      <c r="Q57" s="54">
        <f t="shared" si="11"/>
        <v>1253905</v>
      </c>
      <c r="R57" s="54">
        <f t="shared" si="11"/>
        <v>1587100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2221447</v>
      </c>
      <c r="X57" s="54">
        <f t="shared" si="11"/>
        <v>7559103</v>
      </c>
      <c r="Y57" s="54">
        <f t="shared" si="11"/>
        <v>-5337656</v>
      </c>
      <c r="Z57" s="55">
        <f>+IF(X57&lt;&gt;0,+(Y57/X57)*100,0)</f>
        <v>-70.6122935485864</v>
      </c>
      <c r="AA57" s="56">
        <f>SUM(AA52:AA56)</f>
        <v>10078803</v>
      </c>
    </row>
    <row r="58" spans="1:27" ht="12.75">
      <c r="A58" s="89" t="s">
        <v>38</v>
      </c>
      <c r="B58" s="38"/>
      <c r="C58" s="9"/>
      <c r="D58" s="10"/>
      <c r="E58" s="11">
        <v>1307890</v>
      </c>
      <c r="F58" s="11">
        <v>1226851</v>
      </c>
      <c r="G58" s="11"/>
      <c r="H58" s="11">
        <v>53584</v>
      </c>
      <c r="I58" s="11">
        <v>40899</v>
      </c>
      <c r="J58" s="11">
        <v>94483</v>
      </c>
      <c r="K58" s="11">
        <v>47500</v>
      </c>
      <c r="L58" s="11">
        <v>15403</v>
      </c>
      <c r="M58" s="11">
        <v>11761</v>
      </c>
      <c r="N58" s="11">
        <v>74664</v>
      </c>
      <c r="O58" s="11">
        <v>7491</v>
      </c>
      <c r="P58" s="11">
        <v>33966</v>
      </c>
      <c r="Q58" s="11">
        <v>27317</v>
      </c>
      <c r="R58" s="11">
        <v>68774</v>
      </c>
      <c r="S58" s="11"/>
      <c r="T58" s="11"/>
      <c r="U58" s="11"/>
      <c r="V58" s="11"/>
      <c r="W58" s="11">
        <v>237921</v>
      </c>
      <c r="X58" s="11">
        <v>920138</v>
      </c>
      <c r="Y58" s="11">
        <v>-682217</v>
      </c>
      <c r="Z58" s="2">
        <v>-74.14</v>
      </c>
      <c r="AA58" s="15">
        <v>1226851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9376253</v>
      </c>
      <c r="F61" s="11">
        <v>8543897</v>
      </c>
      <c r="G61" s="11"/>
      <c r="H61" s="11">
        <v>553282</v>
      </c>
      <c r="I61" s="11">
        <v>728548</v>
      </c>
      <c r="J61" s="11">
        <v>1281830</v>
      </c>
      <c r="K61" s="11">
        <v>1049933</v>
      </c>
      <c r="L61" s="11">
        <v>654682</v>
      </c>
      <c r="M61" s="11">
        <v>873801</v>
      </c>
      <c r="N61" s="11">
        <v>2578416</v>
      </c>
      <c r="O61" s="11">
        <v>358216</v>
      </c>
      <c r="P61" s="11">
        <v>830315</v>
      </c>
      <c r="Q61" s="11">
        <v>643201</v>
      </c>
      <c r="R61" s="11">
        <v>1831732</v>
      </c>
      <c r="S61" s="11"/>
      <c r="T61" s="11"/>
      <c r="U61" s="11"/>
      <c r="V61" s="11"/>
      <c r="W61" s="11">
        <v>5691978</v>
      </c>
      <c r="X61" s="11">
        <v>6407923</v>
      </c>
      <c r="Y61" s="11">
        <v>-715945</v>
      </c>
      <c r="Z61" s="2">
        <v>-11.17</v>
      </c>
      <c r="AA61" s="15">
        <v>8543897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>
        <v>19037084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1</v>
      </c>
      <c r="H66" s="14">
        <v>777542</v>
      </c>
      <c r="I66" s="14">
        <v>896257</v>
      </c>
      <c r="J66" s="14">
        <v>1673800</v>
      </c>
      <c r="K66" s="14"/>
      <c r="L66" s="14">
        <v>801505</v>
      </c>
      <c r="M66" s="14">
        <v>1004831</v>
      </c>
      <c r="N66" s="14">
        <v>1806336</v>
      </c>
      <c r="O66" s="14">
        <v>436410</v>
      </c>
      <c r="P66" s="14">
        <v>1144681</v>
      </c>
      <c r="Q66" s="14">
        <v>1928104</v>
      </c>
      <c r="R66" s="14">
        <v>3509195</v>
      </c>
      <c r="S66" s="14"/>
      <c r="T66" s="14"/>
      <c r="U66" s="14"/>
      <c r="V66" s="14"/>
      <c r="W66" s="14">
        <v>6989331</v>
      </c>
      <c r="X66" s="14"/>
      <c r="Y66" s="14">
        <v>6989331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19037084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38074168</v>
      </c>
      <c r="F69" s="82">
        <f t="shared" si="12"/>
        <v>0</v>
      </c>
      <c r="G69" s="82">
        <f t="shared" si="12"/>
        <v>1</v>
      </c>
      <c r="H69" s="82">
        <f t="shared" si="12"/>
        <v>777542</v>
      </c>
      <c r="I69" s="82">
        <f t="shared" si="12"/>
        <v>896257</v>
      </c>
      <c r="J69" s="82">
        <f t="shared" si="12"/>
        <v>1673800</v>
      </c>
      <c r="K69" s="82">
        <f t="shared" si="12"/>
        <v>0</v>
      </c>
      <c r="L69" s="82">
        <f t="shared" si="12"/>
        <v>801505</v>
      </c>
      <c r="M69" s="82">
        <f t="shared" si="12"/>
        <v>1004831</v>
      </c>
      <c r="N69" s="82">
        <f t="shared" si="12"/>
        <v>1806336</v>
      </c>
      <c r="O69" s="82">
        <f t="shared" si="12"/>
        <v>436410</v>
      </c>
      <c r="P69" s="82">
        <f t="shared" si="12"/>
        <v>1144681</v>
      </c>
      <c r="Q69" s="82">
        <f t="shared" si="12"/>
        <v>1928104</v>
      </c>
      <c r="R69" s="82">
        <f t="shared" si="12"/>
        <v>3509195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6989331</v>
      </c>
      <c r="X69" s="82">
        <f t="shared" si="12"/>
        <v>0</v>
      </c>
      <c r="Y69" s="82">
        <f t="shared" si="12"/>
        <v>6989331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468053</v>
      </c>
      <c r="D5" s="45">
        <f t="shared" si="0"/>
        <v>0</v>
      </c>
      <c r="E5" s="46">
        <f t="shared" si="0"/>
        <v>775000</v>
      </c>
      <c r="F5" s="46">
        <f t="shared" si="0"/>
        <v>1446200</v>
      </c>
      <c r="G5" s="46">
        <f t="shared" si="0"/>
        <v>0</v>
      </c>
      <c r="H5" s="46">
        <f t="shared" si="0"/>
        <v>0</v>
      </c>
      <c r="I5" s="46">
        <f t="shared" si="0"/>
        <v>17539</v>
      </c>
      <c r="J5" s="46">
        <f t="shared" si="0"/>
        <v>17539</v>
      </c>
      <c r="K5" s="46">
        <f t="shared" si="0"/>
        <v>0</v>
      </c>
      <c r="L5" s="46">
        <f t="shared" si="0"/>
        <v>0</v>
      </c>
      <c r="M5" s="46">
        <f t="shared" si="0"/>
        <v>200000</v>
      </c>
      <c r="N5" s="46">
        <f t="shared" si="0"/>
        <v>200000</v>
      </c>
      <c r="O5" s="46">
        <f t="shared" si="0"/>
        <v>811830</v>
      </c>
      <c r="P5" s="46">
        <f t="shared" si="0"/>
        <v>18874</v>
      </c>
      <c r="Q5" s="46">
        <f t="shared" si="0"/>
        <v>0</v>
      </c>
      <c r="R5" s="46">
        <f t="shared" si="0"/>
        <v>830704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1048243</v>
      </c>
      <c r="X5" s="46">
        <f t="shared" si="0"/>
        <v>1084650</v>
      </c>
      <c r="Y5" s="46">
        <f t="shared" si="0"/>
        <v>-36407</v>
      </c>
      <c r="Z5" s="47">
        <f>+IF(X5&lt;&gt;0,+(Y5/X5)*100,0)</f>
        <v>-3.3565666343981926</v>
      </c>
      <c r="AA5" s="48">
        <f>SUM(AA11:AA18)</f>
        <v>1446200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0</v>
      </c>
      <c r="X11" s="54">
        <f t="shared" si="1"/>
        <v>0</v>
      </c>
      <c r="Y11" s="54">
        <f t="shared" si="1"/>
        <v>0</v>
      </c>
      <c r="Z11" s="55">
        <f>+IF(X11&lt;&gt;0,+(Y11/X11)*100,0)</f>
        <v>0</v>
      </c>
      <c r="AA11" s="56">
        <f>SUM(AA6:AA10)</f>
        <v>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468053</v>
      </c>
      <c r="D15" s="10"/>
      <c r="E15" s="11">
        <v>775000</v>
      </c>
      <c r="F15" s="11">
        <v>1446200</v>
      </c>
      <c r="G15" s="11"/>
      <c r="H15" s="11"/>
      <c r="I15" s="11">
        <v>17539</v>
      </c>
      <c r="J15" s="11">
        <v>17539</v>
      </c>
      <c r="K15" s="11"/>
      <c r="L15" s="11"/>
      <c r="M15" s="11">
        <v>200000</v>
      </c>
      <c r="N15" s="11">
        <v>200000</v>
      </c>
      <c r="O15" s="11">
        <v>811830</v>
      </c>
      <c r="P15" s="11">
        <v>18874</v>
      </c>
      <c r="Q15" s="11"/>
      <c r="R15" s="11">
        <v>830704</v>
      </c>
      <c r="S15" s="11"/>
      <c r="T15" s="11"/>
      <c r="U15" s="11"/>
      <c r="V15" s="11"/>
      <c r="W15" s="11">
        <v>1048243</v>
      </c>
      <c r="X15" s="11">
        <v>1084650</v>
      </c>
      <c r="Y15" s="11">
        <v>-36407</v>
      </c>
      <c r="Z15" s="2">
        <v>-3.36</v>
      </c>
      <c r="AA15" s="15">
        <v>1446200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0</v>
      </c>
      <c r="F41" s="54">
        <f t="shared" si="6"/>
        <v>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0</v>
      </c>
      <c r="X41" s="54">
        <f t="shared" si="6"/>
        <v>0</v>
      </c>
      <c r="Y41" s="54">
        <f t="shared" si="6"/>
        <v>0</v>
      </c>
      <c r="Z41" s="55">
        <f t="shared" si="5"/>
        <v>0</v>
      </c>
      <c r="AA41" s="56">
        <f>SUM(AA36:AA40)</f>
        <v>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468053</v>
      </c>
      <c r="D45" s="69">
        <f t="shared" si="7"/>
        <v>0</v>
      </c>
      <c r="E45" s="70">
        <f t="shared" si="7"/>
        <v>775000</v>
      </c>
      <c r="F45" s="70">
        <f t="shared" si="7"/>
        <v>1446200</v>
      </c>
      <c r="G45" s="70">
        <f t="shared" si="7"/>
        <v>0</v>
      </c>
      <c r="H45" s="70">
        <f t="shared" si="7"/>
        <v>0</v>
      </c>
      <c r="I45" s="70">
        <f t="shared" si="7"/>
        <v>17539</v>
      </c>
      <c r="J45" s="70">
        <f t="shared" si="7"/>
        <v>17539</v>
      </c>
      <c r="K45" s="70">
        <f t="shared" si="7"/>
        <v>0</v>
      </c>
      <c r="L45" s="70">
        <f t="shared" si="7"/>
        <v>0</v>
      </c>
      <c r="M45" s="70">
        <f t="shared" si="7"/>
        <v>200000</v>
      </c>
      <c r="N45" s="70">
        <f t="shared" si="7"/>
        <v>200000</v>
      </c>
      <c r="O45" s="70">
        <f t="shared" si="7"/>
        <v>811830</v>
      </c>
      <c r="P45" s="70">
        <f t="shared" si="7"/>
        <v>18874</v>
      </c>
      <c r="Q45" s="70">
        <f t="shared" si="7"/>
        <v>0</v>
      </c>
      <c r="R45" s="70">
        <f t="shared" si="7"/>
        <v>830704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1048243</v>
      </c>
      <c r="X45" s="70">
        <f t="shared" si="7"/>
        <v>1084650</v>
      </c>
      <c r="Y45" s="70">
        <f t="shared" si="7"/>
        <v>-36407</v>
      </c>
      <c r="Z45" s="72">
        <f t="shared" si="5"/>
        <v>-3.3565666343981926</v>
      </c>
      <c r="AA45" s="71">
        <f t="shared" si="8"/>
        <v>1446200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468053</v>
      </c>
      <c r="D49" s="81">
        <f t="shared" si="9"/>
        <v>0</v>
      </c>
      <c r="E49" s="82">
        <f t="shared" si="9"/>
        <v>775000</v>
      </c>
      <c r="F49" s="82">
        <f t="shared" si="9"/>
        <v>1446200</v>
      </c>
      <c r="G49" s="82">
        <f t="shared" si="9"/>
        <v>0</v>
      </c>
      <c r="H49" s="82">
        <f t="shared" si="9"/>
        <v>0</v>
      </c>
      <c r="I49" s="82">
        <f t="shared" si="9"/>
        <v>17539</v>
      </c>
      <c r="J49" s="82">
        <f t="shared" si="9"/>
        <v>17539</v>
      </c>
      <c r="K49" s="82">
        <f t="shared" si="9"/>
        <v>0</v>
      </c>
      <c r="L49" s="82">
        <f t="shared" si="9"/>
        <v>0</v>
      </c>
      <c r="M49" s="82">
        <f t="shared" si="9"/>
        <v>200000</v>
      </c>
      <c r="N49" s="82">
        <f t="shared" si="9"/>
        <v>200000</v>
      </c>
      <c r="O49" s="82">
        <f t="shared" si="9"/>
        <v>811830</v>
      </c>
      <c r="P49" s="82">
        <f t="shared" si="9"/>
        <v>18874</v>
      </c>
      <c r="Q49" s="82">
        <f t="shared" si="9"/>
        <v>0</v>
      </c>
      <c r="R49" s="82">
        <f t="shared" si="9"/>
        <v>830704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1048243</v>
      </c>
      <c r="X49" s="82">
        <f t="shared" si="9"/>
        <v>1084650</v>
      </c>
      <c r="Y49" s="82">
        <f t="shared" si="9"/>
        <v>-36407</v>
      </c>
      <c r="Z49" s="83">
        <f t="shared" si="5"/>
        <v>-3.3565666343981926</v>
      </c>
      <c r="AA49" s="84">
        <f>SUM(AA41:AA48)</f>
        <v>1446200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709122</v>
      </c>
      <c r="D51" s="69">
        <f t="shared" si="10"/>
        <v>0</v>
      </c>
      <c r="E51" s="70">
        <f t="shared" si="10"/>
        <v>1510000</v>
      </c>
      <c r="F51" s="70">
        <f t="shared" si="10"/>
        <v>1481400</v>
      </c>
      <c r="G51" s="70">
        <f t="shared" si="10"/>
        <v>120199</v>
      </c>
      <c r="H51" s="70">
        <f t="shared" si="10"/>
        <v>82449</v>
      </c>
      <c r="I51" s="70">
        <f t="shared" si="10"/>
        <v>13488</v>
      </c>
      <c r="J51" s="70">
        <f t="shared" si="10"/>
        <v>216136</v>
      </c>
      <c r="K51" s="70">
        <f t="shared" si="10"/>
        <v>432809</v>
      </c>
      <c r="L51" s="70">
        <f t="shared" si="10"/>
        <v>235010</v>
      </c>
      <c r="M51" s="70">
        <f t="shared" si="10"/>
        <v>111098</v>
      </c>
      <c r="N51" s="70">
        <f t="shared" si="10"/>
        <v>778917</v>
      </c>
      <c r="O51" s="70">
        <f t="shared" si="10"/>
        <v>237113</v>
      </c>
      <c r="P51" s="70">
        <f t="shared" si="10"/>
        <v>171211</v>
      </c>
      <c r="Q51" s="70">
        <f t="shared" si="10"/>
        <v>0</v>
      </c>
      <c r="R51" s="70">
        <f t="shared" si="10"/>
        <v>408324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1403377</v>
      </c>
      <c r="X51" s="70">
        <f t="shared" si="10"/>
        <v>1111050</v>
      </c>
      <c r="Y51" s="70">
        <f t="shared" si="10"/>
        <v>292327</v>
      </c>
      <c r="Z51" s="72">
        <f>+IF(X51&lt;&gt;0,+(Y51/X51)*100,0)</f>
        <v>26.310877098240404</v>
      </c>
      <c r="AA51" s="71">
        <f>SUM(AA57:AA61)</f>
        <v>1481400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709122</v>
      </c>
      <c r="D61" s="10"/>
      <c r="E61" s="11">
        <v>1510000</v>
      </c>
      <c r="F61" s="11">
        <v>1481400</v>
      </c>
      <c r="G61" s="11">
        <v>120199</v>
      </c>
      <c r="H61" s="11">
        <v>82449</v>
      </c>
      <c r="I61" s="11">
        <v>13488</v>
      </c>
      <c r="J61" s="11">
        <v>216136</v>
      </c>
      <c r="K61" s="11">
        <v>432809</v>
      </c>
      <c r="L61" s="11">
        <v>235010</v>
      </c>
      <c r="M61" s="11">
        <v>111098</v>
      </c>
      <c r="N61" s="11">
        <v>778917</v>
      </c>
      <c r="O61" s="11">
        <v>237113</v>
      </c>
      <c r="P61" s="11">
        <v>171211</v>
      </c>
      <c r="Q61" s="11"/>
      <c r="R61" s="11">
        <v>408324</v>
      </c>
      <c r="S61" s="11"/>
      <c r="T61" s="11"/>
      <c r="U61" s="11"/>
      <c r="V61" s="11"/>
      <c r="W61" s="11">
        <v>1403377</v>
      </c>
      <c r="X61" s="11">
        <v>1111050</v>
      </c>
      <c r="Y61" s="11">
        <v>292327</v>
      </c>
      <c r="Z61" s="2">
        <v>26.31</v>
      </c>
      <c r="AA61" s="15">
        <v>1481400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>
        <v>1510000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120199</v>
      </c>
      <c r="H66" s="14">
        <v>82449</v>
      </c>
      <c r="I66" s="14">
        <v>13488</v>
      </c>
      <c r="J66" s="14">
        <v>216136</v>
      </c>
      <c r="K66" s="14">
        <v>432809</v>
      </c>
      <c r="L66" s="14">
        <v>235010</v>
      </c>
      <c r="M66" s="14">
        <v>111098</v>
      </c>
      <c r="N66" s="14">
        <v>778917</v>
      </c>
      <c r="O66" s="14">
        <v>237113</v>
      </c>
      <c r="P66" s="14">
        <v>171211</v>
      </c>
      <c r="Q66" s="14">
        <v>63428</v>
      </c>
      <c r="R66" s="14">
        <v>471752</v>
      </c>
      <c r="S66" s="14"/>
      <c r="T66" s="14"/>
      <c r="U66" s="14"/>
      <c r="V66" s="14"/>
      <c r="W66" s="14">
        <v>1466805</v>
      </c>
      <c r="X66" s="14"/>
      <c r="Y66" s="14">
        <v>1466805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1510000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3020000</v>
      </c>
      <c r="F69" s="82">
        <f t="shared" si="12"/>
        <v>0</v>
      </c>
      <c r="G69" s="82">
        <f t="shared" si="12"/>
        <v>120199</v>
      </c>
      <c r="H69" s="82">
        <f t="shared" si="12"/>
        <v>82449</v>
      </c>
      <c r="I69" s="82">
        <f t="shared" si="12"/>
        <v>13488</v>
      </c>
      <c r="J69" s="82">
        <f t="shared" si="12"/>
        <v>216136</v>
      </c>
      <c r="K69" s="82">
        <f t="shared" si="12"/>
        <v>432809</v>
      </c>
      <c r="L69" s="82">
        <f t="shared" si="12"/>
        <v>235010</v>
      </c>
      <c r="M69" s="82">
        <f t="shared" si="12"/>
        <v>111098</v>
      </c>
      <c r="N69" s="82">
        <f t="shared" si="12"/>
        <v>778917</v>
      </c>
      <c r="O69" s="82">
        <f t="shared" si="12"/>
        <v>237113</v>
      </c>
      <c r="P69" s="82">
        <f t="shared" si="12"/>
        <v>171211</v>
      </c>
      <c r="Q69" s="82">
        <f t="shared" si="12"/>
        <v>63428</v>
      </c>
      <c r="R69" s="82">
        <f t="shared" si="12"/>
        <v>471752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1466805</v>
      </c>
      <c r="X69" s="82">
        <f t="shared" si="12"/>
        <v>0</v>
      </c>
      <c r="Y69" s="82">
        <f t="shared" si="12"/>
        <v>1466805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67361361</v>
      </c>
      <c r="D5" s="45">
        <f t="shared" si="0"/>
        <v>0</v>
      </c>
      <c r="E5" s="46">
        <f t="shared" si="0"/>
        <v>49712685</v>
      </c>
      <c r="F5" s="46">
        <f t="shared" si="0"/>
        <v>61744787</v>
      </c>
      <c r="G5" s="46">
        <f t="shared" si="0"/>
        <v>0</v>
      </c>
      <c r="H5" s="46">
        <f t="shared" si="0"/>
        <v>4327763</v>
      </c>
      <c r="I5" s="46">
        <f t="shared" si="0"/>
        <v>3048144</v>
      </c>
      <c r="J5" s="46">
        <f t="shared" si="0"/>
        <v>7375907</v>
      </c>
      <c r="K5" s="46">
        <f t="shared" si="0"/>
        <v>1771772</v>
      </c>
      <c r="L5" s="46">
        <f t="shared" si="0"/>
        <v>2347468</v>
      </c>
      <c r="M5" s="46">
        <f t="shared" si="0"/>
        <v>8198319</v>
      </c>
      <c r="N5" s="46">
        <f t="shared" si="0"/>
        <v>12317559</v>
      </c>
      <c r="O5" s="46">
        <f t="shared" si="0"/>
        <v>93575</v>
      </c>
      <c r="P5" s="46">
        <f t="shared" si="0"/>
        <v>995270</v>
      </c>
      <c r="Q5" s="46">
        <f t="shared" si="0"/>
        <v>1720913</v>
      </c>
      <c r="R5" s="46">
        <f t="shared" si="0"/>
        <v>2809758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22503224</v>
      </c>
      <c r="X5" s="46">
        <f t="shared" si="0"/>
        <v>46308590</v>
      </c>
      <c r="Y5" s="46">
        <f t="shared" si="0"/>
        <v>-23805366</v>
      </c>
      <c r="Z5" s="47">
        <f>+IF(X5&lt;&gt;0,+(Y5/X5)*100,0)</f>
        <v>-51.405940021063046</v>
      </c>
      <c r="AA5" s="48">
        <f>SUM(AA11:AA18)</f>
        <v>61744787</v>
      </c>
    </row>
    <row r="6" spans="1:27" ht="12.75">
      <c r="A6" s="49" t="s">
        <v>32</v>
      </c>
      <c r="B6" s="50"/>
      <c r="C6" s="9"/>
      <c r="D6" s="10"/>
      <c r="E6" s="11">
        <v>11618682</v>
      </c>
      <c r="F6" s="11">
        <v>11619000</v>
      </c>
      <c r="G6" s="11"/>
      <c r="H6" s="11">
        <v>2055126</v>
      </c>
      <c r="I6" s="11"/>
      <c r="J6" s="11">
        <v>2055126</v>
      </c>
      <c r="K6" s="11"/>
      <c r="L6" s="11"/>
      <c r="M6" s="11">
        <v>1538222</v>
      </c>
      <c r="N6" s="11">
        <v>1538222</v>
      </c>
      <c r="O6" s="11"/>
      <c r="P6" s="11">
        <v>301449</v>
      </c>
      <c r="Q6" s="11"/>
      <c r="R6" s="11">
        <v>301449</v>
      </c>
      <c r="S6" s="11"/>
      <c r="T6" s="11"/>
      <c r="U6" s="11"/>
      <c r="V6" s="11"/>
      <c r="W6" s="11">
        <v>3894797</v>
      </c>
      <c r="X6" s="11">
        <v>8714250</v>
      </c>
      <c r="Y6" s="11">
        <v>-4819453</v>
      </c>
      <c r="Z6" s="2">
        <v>-55.31</v>
      </c>
      <c r="AA6" s="15">
        <v>11619000</v>
      </c>
    </row>
    <row r="7" spans="1:27" ht="12.75">
      <c r="A7" s="49" t="s">
        <v>33</v>
      </c>
      <c r="B7" s="50"/>
      <c r="C7" s="9">
        <v>20208582</v>
      </c>
      <c r="D7" s="10"/>
      <c r="E7" s="11"/>
      <c r="F7" s="11"/>
      <c r="G7" s="11"/>
      <c r="H7" s="11"/>
      <c r="I7" s="11"/>
      <c r="J7" s="11"/>
      <c r="K7" s="11"/>
      <c r="L7" s="11"/>
      <c r="M7" s="11">
        <v>2936379</v>
      </c>
      <c r="N7" s="11">
        <v>2936379</v>
      </c>
      <c r="O7" s="11"/>
      <c r="P7" s="11"/>
      <c r="Q7" s="11"/>
      <c r="R7" s="11"/>
      <c r="S7" s="11"/>
      <c r="T7" s="11"/>
      <c r="U7" s="11"/>
      <c r="V7" s="11"/>
      <c r="W7" s="11">
        <v>2936379</v>
      </c>
      <c r="X7" s="11"/>
      <c r="Y7" s="11">
        <v>2936379</v>
      </c>
      <c r="Z7" s="2"/>
      <c r="AA7" s="15"/>
    </row>
    <row r="8" spans="1:27" ht="12.75">
      <c r="A8" s="49" t="s">
        <v>34</v>
      </c>
      <c r="B8" s="50"/>
      <c r="C8" s="9">
        <v>30530545</v>
      </c>
      <c r="D8" s="10"/>
      <c r="E8" s="11">
        <v>16000000</v>
      </c>
      <c r="F8" s="11">
        <v>15000000</v>
      </c>
      <c r="G8" s="11"/>
      <c r="H8" s="11">
        <v>143747</v>
      </c>
      <c r="I8" s="11">
        <v>1851555</v>
      </c>
      <c r="J8" s="11">
        <v>1995302</v>
      </c>
      <c r="K8" s="11">
        <v>1706357</v>
      </c>
      <c r="L8" s="11"/>
      <c r="M8" s="11"/>
      <c r="N8" s="11">
        <v>1706357</v>
      </c>
      <c r="O8" s="11"/>
      <c r="P8" s="11">
        <v>159845</v>
      </c>
      <c r="Q8" s="11"/>
      <c r="R8" s="11">
        <v>159845</v>
      </c>
      <c r="S8" s="11"/>
      <c r="T8" s="11"/>
      <c r="U8" s="11"/>
      <c r="V8" s="11"/>
      <c r="W8" s="11">
        <v>3861504</v>
      </c>
      <c r="X8" s="11">
        <v>11250000</v>
      </c>
      <c r="Y8" s="11">
        <v>-7388496</v>
      </c>
      <c r="Z8" s="2">
        <v>-65.68</v>
      </c>
      <c r="AA8" s="15">
        <v>15000000</v>
      </c>
    </row>
    <row r="9" spans="1:27" ht="12.75">
      <c r="A9" s="49" t="s">
        <v>35</v>
      </c>
      <c r="B9" s="50"/>
      <c r="C9" s="9">
        <v>4789274</v>
      </c>
      <c r="D9" s="10"/>
      <c r="E9" s="11">
        <v>1000000</v>
      </c>
      <c r="F9" s="11">
        <v>2000000</v>
      </c>
      <c r="G9" s="11"/>
      <c r="H9" s="11"/>
      <c r="I9" s="11">
        <v>174075</v>
      </c>
      <c r="J9" s="11">
        <v>174075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174075</v>
      </c>
      <c r="X9" s="11">
        <v>1500000</v>
      </c>
      <c r="Y9" s="11">
        <v>-1325925</v>
      </c>
      <c r="Z9" s="2">
        <v>-88.39</v>
      </c>
      <c r="AA9" s="15">
        <v>2000000</v>
      </c>
    </row>
    <row r="10" spans="1:27" ht="12.75">
      <c r="A10" s="49" t="s">
        <v>36</v>
      </c>
      <c r="B10" s="50"/>
      <c r="C10" s="9"/>
      <c r="D10" s="10"/>
      <c r="E10" s="11">
        <v>8694003</v>
      </c>
      <c r="F10" s="11">
        <v>8694000</v>
      </c>
      <c r="G10" s="11"/>
      <c r="H10" s="11">
        <v>2128890</v>
      </c>
      <c r="I10" s="11">
        <v>1010162</v>
      </c>
      <c r="J10" s="11">
        <v>3139052</v>
      </c>
      <c r="K10" s="11"/>
      <c r="L10" s="11">
        <v>2213899</v>
      </c>
      <c r="M10" s="11"/>
      <c r="N10" s="11">
        <v>2213899</v>
      </c>
      <c r="O10" s="11">
        <v>31065</v>
      </c>
      <c r="P10" s="11"/>
      <c r="Q10" s="11">
        <v>188179</v>
      </c>
      <c r="R10" s="11">
        <v>219244</v>
      </c>
      <c r="S10" s="11"/>
      <c r="T10" s="11"/>
      <c r="U10" s="11"/>
      <c r="V10" s="11"/>
      <c r="W10" s="11">
        <v>5572195</v>
      </c>
      <c r="X10" s="11">
        <v>6520500</v>
      </c>
      <c r="Y10" s="11">
        <v>-948305</v>
      </c>
      <c r="Z10" s="2">
        <v>-14.54</v>
      </c>
      <c r="AA10" s="15">
        <v>8694000</v>
      </c>
    </row>
    <row r="11" spans="1:27" ht="12.75">
      <c r="A11" s="51" t="s">
        <v>37</v>
      </c>
      <c r="B11" s="50"/>
      <c r="C11" s="52">
        <f aca="true" t="shared" si="1" ref="C11:Y11">SUM(C6:C10)</f>
        <v>55528401</v>
      </c>
      <c r="D11" s="53">
        <f t="shared" si="1"/>
        <v>0</v>
      </c>
      <c r="E11" s="54">
        <f t="shared" si="1"/>
        <v>37312685</v>
      </c>
      <c r="F11" s="54">
        <f t="shared" si="1"/>
        <v>37313000</v>
      </c>
      <c r="G11" s="54">
        <f t="shared" si="1"/>
        <v>0</v>
      </c>
      <c r="H11" s="54">
        <f t="shared" si="1"/>
        <v>4327763</v>
      </c>
      <c r="I11" s="54">
        <f t="shared" si="1"/>
        <v>3035792</v>
      </c>
      <c r="J11" s="54">
        <f t="shared" si="1"/>
        <v>7363555</v>
      </c>
      <c r="K11" s="54">
        <f t="shared" si="1"/>
        <v>1706357</v>
      </c>
      <c r="L11" s="54">
        <f t="shared" si="1"/>
        <v>2213899</v>
      </c>
      <c r="M11" s="54">
        <f t="shared" si="1"/>
        <v>4474601</v>
      </c>
      <c r="N11" s="54">
        <f t="shared" si="1"/>
        <v>8394857</v>
      </c>
      <c r="O11" s="54">
        <f t="shared" si="1"/>
        <v>31065</v>
      </c>
      <c r="P11" s="54">
        <f t="shared" si="1"/>
        <v>461294</v>
      </c>
      <c r="Q11" s="54">
        <f t="shared" si="1"/>
        <v>188179</v>
      </c>
      <c r="R11" s="54">
        <f t="shared" si="1"/>
        <v>680538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16438950</v>
      </c>
      <c r="X11" s="54">
        <f t="shared" si="1"/>
        <v>27984750</v>
      </c>
      <c r="Y11" s="54">
        <f t="shared" si="1"/>
        <v>-11545800</v>
      </c>
      <c r="Z11" s="55">
        <f>+IF(X11&lt;&gt;0,+(Y11/X11)*100,0)</f>
        <v>-41.257470586658805</v>
      </c>
      <c r="AA11" s="56">
        <f>SUM(AA6:AA10)</f>
        <v>37313000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>
        <v>8204</v>
      </c>
      <c r="J12" s="11">
        <v>8204</v>
      </c>
      <c r="K12" s="11">
        <v>65415</v>
      </c>
      <c r="L12" s="11">
        <v>133569</v>
      </c>
      <c r="M12" s="11">
        <v>3723718</v>
      </c>
      <c r="N12" s="11">
        <v>3922702</v>
      </c>
      <c r="O12" s="11">
        <v>62510</v>
      </c>
      <c r="P12" s="11">
        <v>274216</v>
      </c>
      <c r="Q12" s="11"/>
      <c r="R12" s="11">
        <v>336726</v>
      </c>
      <c r="S12" s="11"/>
      <c r="T12" s="11"/>
      <c r="U12" s="11"/>
      <c r="V12" s="11"/>
      <c r="W12" s="11">
        <v>4267632</v>
      </c>
      <c r="X12" s="11"/>
      <c r="Y12" s="11">
        <v>4267632</v>
      </c>
      <c r="Z12" s="2"/>
      <c r="AA12" s="15"/>
    </row>
    <row r="13" spans="1:27" ht="12.75">
      <c r="A13" s="57" t="s">
        <v>39</v>
      </c>
      <c r="B13" s="38"/>
      <c r="C13" s="12">
        <v>1846350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6219610</v>
      </c>
      <c r="D15" s="10"/>
      <c r="E15" s="11">
        <v>12400000</v>
      </c>
      <c r="F15" s="11">
        <v>24431787</v>
      </c>
      <c r="G15" s="11"/>
      <c r="H15" s="11"/>
      <c r="I15" s="11">
        <v>4148</v>
      </c>
      <c r="J15" s="11">
        <v>4148</v>
      </c>
      <c r="K15" s="11"/>
      <c r="L15" s="11"/>
      <c r="M15" s="11"/>
      <c r="N15" s="11"/>
      <c r="O15" s="11"/>
      <c r="P15" s="11">
        <v>259760</v>
      </c>
      <c r="Q15" s="11">
        <v>1532734</v>
      </c>
      <c r="R15" s="11">
        <v>1792494</v>
      </c>
      <c r="S15" s="11"/>
      <c r="T15" s="11"/>
      <c r="U15" s="11"/>
      <c r="V15" s="11"/>
      <c r="W15" s="11">
        <v>1796642</v>
      </c>
      <c r="X15" s="11">
        <v>18323840</v>
      </c>
      <c r="Y15" s="11">
        <v>-16527198</v>
      </c>
      <c r="Z15" s="2">
        <v>-90.2</v>
      </c>
      <c r="AA15" s="15">
        <v>24431787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3767000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107180971</v>
      </c>
      <c r="D20" s="62">
        <f t="shared" si="2"/>
        <v>0</v>
      </c>
      <c r="E20" s="63">
        <f t="shared" si="2"/>
        <v>75491473</v>
      </c>
      <c r="F20" s="63">
        <f t="shared" si="2"/>
        <v>88120344</v>
      </c>
      <c r="G20" s="63">
        <f t="shared" si="2"/>
        <v>1014600</v>
      </c>
      <c r="H20" s="63">
        <f t="shared" si="2"/>
        <v>1787449</v>
      </c>
      <c r="I20" s="63">
        <f t="shared" si="2"/>
        <v>6274183</v>
      </c>
      <c r="J20" s="63">
        <f t="shared" si="2"/>
        <v>9076232</v>
      </c>
      <c r="K20" s="63">
        <f t="shared" si="2"/>
        <v>535672</v>
      </c>
      <c r="L20" s="63">
        <f t="shared" si="2"/>
        <v>8937283</v>
      </c>
      <c r="M20" s="63">
        <f t="shared" si="2"/>
        <v>5815305</v>
      </c>
      <c r="N20" s="63">
        <f t="shared" si="2"/>
        <v>15288260</v>
      </c>
      <c r="O20" s="63">
        <f t="shared" si="2"/>
        <v>376367</v>
      </c>
      <c r="P20" s="63">
        <f t="shared" si="2"/>
        <v>718244</v>
      </c>
      <c r="Q20" s="63">
        <f t="shared" si="2"/>
        <v>8417606</v>
      </c>
      <c r="R20" s="63">
        <f t="shared" si="2"/>
        <v>9512217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33876709</v>
      </c>
      <c r="X20" s="63">
        <f t="shared" si="2"/>
        <v>66090259</v>
      </c>
      <c r="Y20" s="63">
        <f t="shared" si="2"/>
        <v>-32213550</v>
      </c>
      <c r="Z20" s="64">
        <f>+IF(X20&lt;&gt;0,+(Y20/X20)*100,0)</f>
        <v>-48.74175179128894</v>
      </c>
      <c r="AA20" s="65">
        <f>SUM(AA26:AA33)</f>
        <v>88120344</v>
      </c>
    </row>
    <row r="21" spans="1:27" ht="12.75">
      <c r="A21" s="49" t="s">
        <v>32</v>
      </c>
      <c r="B21" s="50"/>
      <c r="C21" s="9">
        <v>16615774</v>
      </c>
      <c r="D21" s="10"/>
      <c r="E21" s="11">
        <v>5432000</v>
      </c>
      <c r="F21" s="11">
        <v>18813318</v>
      </c>
      <c r="G21" s="11"/>
      <c r="H21" s="11"/>
      <c r="I21" s="11"/>
      <c r="J21" s="11"/>
      <c r="K21" s="11"/>
      <c r="L21" s="11">
        <v>2034440</v>
      </c>
      <c r="M21" s="11"/>
      <c r="N21" s="11">
        <v>2034440</v>
      </c>
      <c r="O21" s="11">
        <v>376367</v>
      </c>
      <c r="P21" s="11">
        <v>113787</v>
      </c>
      <c r="Q21" s="11">
        <v>1675718</v>
      </c>
      <c r="R21" s="11">
        <v>2165872</v>
      </c>
      <c r="S21" s="11"/>
      <c r="T21" s="11"/>
      <c r="U21" s="11"/>
      <c r="V21" s="11"/>
      <c r="W21" s="11">
        <v>4200312</v>
      </c>
      <c r="X21" s="11">
        <v>14109989</v>
      </c>
      <c r="Y21" s="11">
        <v>-9909677</v>
      </c>
      <c r="Z21" s="2">
        <v>-70.23</v>
      </c>
      <c r="AA21" s="15">
        <v>18813318</v>
      </c>
    </row>
    <row r="22" spans="1:27" ht="12.75">
      <c r="A22" s="49" t="s">
        <v>33</v>
      </c>
      <c r="B22" s="50"/>
      <c r="C22" s="9">
        <v>6551190</v>
      </c>
      <c r="D22" s="10"/>
      <c r="E22" s="11">
        <v>12900000</v>
      </c>
      <c r="F22" s="11">
        <v>12900000</v>
      </c>
      <c r="G22" s="11">
        <v>1014600</v>
      </c>
      <c r="H22" s="11"/>
      <c r="I22" s="11"/>
      <c r="J22" s="11">
        <v>1014600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1014600</v>
      </c>
      <c r="X22" s="11">
        <v>9675000</v>
      </c>
      <c r="Y22" s="11">
        <v>-8660400</v>
      </c>
      <c r="Z22" s="2">
        <v>-89.51</v>
      </c>
      <c r="AA22" s="15">
        <v>12900000</v>
      </c>
    </row>
    <row r="23" spans="1:27" ht="12.75">
      <c r="A23" s="49" t="s">
        <v>34</v>
      </c>
      <c r="B23" s="50"/>
      <c r="C23" s="9">
        <v>12378385</v>
      </c>
      <c r="D23" s="10"/>
      <c r="E23" s="11">
        <v>25729660</v>
      </c>
      <c r="F23" s="11">
        <v>25729660</v>
      </c>
      <c r="G23" s="11"/>
      <c r="H23" s="11"/>
      <c r="I23" s="11"/>
      <c r="J23" s="11"/>
      <c r="K23" s="11"/>
      <c r="L23" s="11">
        <v>1083901</v>
      </c>
      <c r="M23" s="11">
        <v>168411</v>
      </c>
      <c r="N23" s="11">
        <v>1252312</v>
      </c>
      <c r="O23" s="11"/>
      <c r="P23" s="11">
        <v>604457</v>
      </c>
      <c r="Q23" s="11">
        <v>2398285</v>
      </c>
      <c r="R23" s="11">
        <v>3002742</v>
      </c>
      <c r="S23" s="11"/>
      <c r="T23" s="11"/>
      <c r="U23" s="11"/>
      <c r="V23" s="11"/>
      <c r="W23" s="11">
        <v>4255054</v>
      </c>
      <c r="X23" s="11">
        <v>19297245</v>
      </c>
      <c r="Y23" s="11">
        <v>-15042191</v>
      </c>
      <c r="Z23" s="2">
        <v>-77.95</v>
      </c>
      <c r="AA23" s="15">
        <v>25729660</v>
      </c>
    </row>
    <row r="24" spans="1:27" ht="12.75">
      <c r="A24" s="49" t="s">
        <v>35</v>
      </c>
      <c r="B24" s="50"/>
      <c r="C24" s="9">
        <v>48296842</v>
      </c>
      <c r="D24" s="10"/>
      <c r="E24" s="11">
        <v>4800000</v>
      </c>
      <c r="F24" s="11">
        <v>14920188</v>
      </c>
      <c r="G24" s="11"/>
      <c r="H24" s="11">
        <v>1623360</v>
      </c>
      <c r="I24" s="11">
        <v>3577958</v>
      </c>
      <c r="J24" s="11">
        <v>5201318</v>
      </c>
      <c r="K24" s="11">
        <v>535672</v>
      </c>
      <c r="L24" s="11">
        <v>4629506</v>
      </c>
      <c r="M24" s="11">
        <v>1562677</v>
      </c>
      <c r="N24" s="11">
        <v>6727855</v>
      </c>
      <c r="O24" s="11"/>
      <c r="P24" s="11"/>
      <c r="Q24" s="11">
        <v>2130707</v>
      </c>
      <c r="R24" s="11">
        <v>2130707</v>
      </c>
      <c r="S24" s="11"/>
      <c r="T24" s="11"/>
      <c r="U24" s="11"/>
      <c r="V24" s="11"/>
      <c r="W24" s="11">
        <v>14059880</v>
      </c>
      <c r="X24" s="11">
        <v>11190141</v>
      </c>
      <c r="Y24" s="11">
        <v>2869739</v>
      </c>
      <c r="Z24" s="2">
        <v>25.65</v>
      </c>
      <c r="AA24" s="15">
        <v>14920188</v>
      </c>
    </row>
    <row r="25" spans="1:27" ht="12.75">
      <c r="A25" s="49" t="s">
        <v>36</v>
      </c>
      <c r="B25" s="50"/>
      <c r="C25" s="9">
        <v>9906458</v>
      </c>
      <c r="D25" s="10"/>
      <c r="E25" s="11">
        <v>17529813</v>
      </c>
      <c r="F25" s="11">
        <v>6305000</v>
      </c>
      <c r="G25" s="11"/>
      <c r="H25" s="11">
        <v>164089</v>
      </c>
      <c r="I25" s="11"/>
      <c r="J25" s="11">
        <v>164089</v>
      </c>
      <c r="K25" s="11"/>
      <c r="L25" s="11"/>
      <c r="M25" s="11">
        <v>4084217</v>
      </c>
      <c r="N25" s="11">
        <v>4084217</v>
      </c>
      <c r="O25" s="11"/>
      <c r="P25" s="11"/>
      <c r="Q25" s="11">
        <v>2212896</v>
      </c>
      <c r="R25" s="11">
        <v>2212896</v>
      </c>
      <c r="S25" s="11"/>
      <c r="T25" s="11"/>
      <c r="U25" s="11"/>
      <c r="V25" s="11"/>
      <c r="W25" s="11">
        <v>6461202</v>
      </c>
      <c r="X25" s="11">
        <v>4728750</v>
      </c>
      <c r="Y25" s="11">
        <v>1732452</v>
      </c>
      <c r="Z25" s="2">
        <v>36.64</v>
      </c>
      <c r="AA25" s="15">
        <v>6305000</v>
      </c>
    </row>
    <row r="26" spans="1:27" ht="12.75">
      <c r="A26" s="51" t="s">
        <v>37</v>
      </c>
      <c r="B26" s="66"/>
      <c r="C26" s="52">
        <f aca="true" t="shared" si="3" ref="C26:Y26">SUM(C21:C25)</f>
        <v>93748649</v>
      </c>
      <c r="D26" s="53">
        <f t="shared" si="3"/>
        <v>0</v>
      </c>
      <c r="E26" s="54">
        <f t="shared" si="3"/>
        <v>66391473</v>
      </c>
      <c r="F26" s="54">
        <f t="shared" si="3"/>
        <v>78668166</v>
      </c>
      <c r="G26" s="54">
        <f t="shared" si="3"/>
        <v>1014600</v>
      </c>
      <c r="H26" s="54">
        <f t="shared" si="3"/>
        <v>1787449</v>
      </c>
      <c r="I26" s="54">
        <f t="shared" si="3"/>
        <v>3577958</v>
      </c>
      <c r="J26" s="54">
        <f t="shared" si="3"/>
        <v>6380007</v>
      </c>
      <c r="K26" s="54">
        <f t="shared" si="3"/>
        <v>535672</v>
      </c>
      <c r="L26" s="54">
        <f t="shared" si="3"/>
        <v>7747847</v>
      </c>
      <c r="M26" s="54">
        <f t="shared" si="3"/>
        <v>5815305</v>
      </c>
      <c r="N26" s="54">
        <f t="shared" si="3"/>
        <v>14098824</v>
      </c>
      <c r="O26" s="54">
        <f t="shared" si="3"/>
        <v>376367</v>
      </c>
      <c r="P26" s="54">
        <f t="shared" si="3"/>
        <v>718244</v>
      </c>
      <c r="Q26" s="54">
        <f t="shared" si="3"/>
        <v>8417606</v>
      </c>
      <c r="R26" s="54">
        <f t="shared" si="3"/>
        <v>9512217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29991048</v>
      </c>
      <c r="X26" s="54">
        <f t="shared" si="3"/>
        <v>59001125</v>
      </c>
      <c r="Y26" s="54">
        <f t="shared" si="3"/>
        <v>-29010077</v>
      </c>
      <c r="Z26" s="55">
        <f>+IF(X26&lt;&gt;0,+(Y26/X26)*100,0)</f>
        <v>-49.16868449542275</v>
      </c>
      <c r="AA26" s="56">
        <f>SUM(AA21:AA25)</f>
        <v>78668166</v>
      </c>
    </row>
    <row r="27" spans="1:27" ht="12.75">
      <c r="A27" s="57" t="s">
        <v>38</v>
      </c>
      <c r="B27" s="67"/>
      <c r="C27" s="9">
        <v>6951000</v>
      </c>
      <c r="D27" s="10"/>
      <c r="E27" s="11">
        <v>1600000</v>
      </c>
      <c r="F27" s="11">
        <v>1952178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1464134</v>
      </c>
      <c r="Y27" s="11">
        <v>-1464134</v>
      </c>
      <c r="Z27" s="2">
        <v>-100</v>
      </c>
      <c r="AA27" s="15">
        <v>1952178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>
        <v>2380376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4100946</v>
      </c>
      <c r="D30" s="10"/>
      <c r="E30" s="11">
        <v>7500000</v>
      </c>
      <c r="F30" s="11">
        <v>7500000</v>
      </c>
      <c r="G30" s="11"/>
      <c r="H30" s="11"/>
      <c r="I30" s="11">
        <v>2696225</v>
      </c>
      <c r="J30" s="11">
        <v>2696225</v>
      </c>
      <c r="K30" s="11"/>
      <c r="L30" s="11">
        <v>1189436</v>
      </c>
      <c r="M30" s="11"/>
      <c r="N30" s="11">
        <v>1189436</v>
      </c>
      <c r="O30" s="11"/>
      <c r="P30" s="11"/>
      <c r="Q30" s="11"/>
      <c r="R30" s="11"/>
      <c r="S30" s="11"/>
      <c r="T30" s="11"/>
      <c r="U30" s="11"/>
      <c r="V30" s="11"/>
      <c r="W30" s="11">
        <v>3885661</v>
      </c>
      <c r="X30" s="11">
        <v>5625000</v>
      </c>
      <c r="Y30" s="11">
        <v>-1739339</v>
      </c>
      <c r="Z30" s="2">
        <v>-30.92</v>
      </c>
      <c r="AA30" s="15">
        <v>7500000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16615774</v>
      </c>
      <c r="D36" s="10">
        <f t="shared" si="4"/>
        <v>0</v>
      </c>
      <c r="E36" s="11">
        <f t="shared" si="4"/>
        <v>17050682</v>
      </c>
      <c r="F36" s="11">
        <f t="shared" si="4"/>
        <v>30432318</v>
      </c>
      <c r="G36" s="11">
        <f t="shared" si="4"/>
        <v>0</v>
      </c>
      <c r="H36" s="11">
        <f t="shared" si="4"/>
        <v>2055126</v>
      </c>
      <c r="I36" s="11">
        <f t="shared" si="4"/>
        <v>0</v>
      </c>
      <c r="J36" s="11">
        <f t="shared" si="4"/>
        <v>2055126</v>
      </c>
      <c r="K36" s="11">
        <f t="shared" si="4"/>
        <v>0</v>
      </c>
      <c r="L36" s="11">
        <f t="shared" si="4"/>
        <v>2034440</v>
      </c>
      <c r="M36" s="11">
        <f t="shared" si="4"/>
        <v>1538222</v>
      </c>
      <c r="N36" s="11">
        <f t="shared" si="4"/>
        <v>3572662</v>
      </c>
      <c r="O36" s="11">
        <f t="shared" si="4"/>
        <v>376367</v>
      </c>
      <c r="P36" s="11">
        <f t="shared" si="4"/>
        <v>415236</v>
      </c>
      <c r="Q36" s="11">
        <f t="shared" si="4"/>
        <v>1675718</v>
      </c>
      <c r="R36" s="11">
        <f t="shared" si="4"/>
        <v>2467321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8095109</v>
      </c>
      <c r="X36" s="11">
        <f t="shared" si="4"/>
        <v>22824239</v>
      </c>
      <c r="Y36" s="11">
        <f t="shared" si="4"/>
        <v>-14729130</v>
      </c>
      <c r="Z36" s="2">
        <f aca="true" t="shared" si="5" ref="Z36:Z49">+IF(X36&lt;&gt;0,+(Y36/X36)*100,0)</f>
        <v>-64.53284159879328</v>
      </c>
      <c r="AA36" s="15">
        <f>AA6+AA21</f>
        <v>30432318</v>
      </c>
    </row>
    <row r="37" spans="1:27" ht="12.75">
      <c r="A37" s="49" t="s">
        <v>33</v>
      </c>
      <c r="B37" s="50"/>
      <c r="C37" s="9">
        <f t="shared" si="4"/>
        <v>26759772</v>
      </c>
      <c r="D37" s="10">
        <f t="shared" si="4"/>
        <v>0</v>
      </c>
      <c r="E37" s="11">
        <f t="shared" si="4"/>
        <v>12900000</v>
      </c>
      <c r="F37" s="11">
        <f t="shared" si="4"/>
        <v>12900000</v>
      </c>
      <c r="G37" s="11">
        <f t="shared" si="4"/>
        <v>1014600</v>
      </c>
      <c r="H37" s="11">
        <f t="shared" si="4"/>
        <v>0</v>
      </c>
      <c r="I37" s="11">
        <f t="shared" si="4"/>
        <v>0</v>
      </c>
      <c r="J37" s="11">
        <f t="shared" si="4"/>
        <v>1014600</v>
      </c>
      <c r="K37" s="11">
        <f t="shared" si="4"/>
        <v>0</v>
      </c>
      <c r="L37" s="11">
        <f t="shared" si="4"/>
        <v>0</v>
      </c>
      <c r="M37" s="11">
        <f t="shared" si="4"/>
        <v>2936379</v>
      </c>
      <c r="N37" s="11">
        <f t="shared" si="4"/>
        <v>2936379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3950979</v>
      </c>
      <c r="X37" s="11">
        <f t="shared" si="4"/>
        <v>9675000</v>
      </c>
      <c r="Y37" s="11">
        <f t="shared" si="4"/>
        <v>-5724021</v>
      </c>
      <c r="Z37" s="2">
        <f t="shared" si="5"/>
        <v>-59.16300775193798</v>
      </c>
      <c r="AA37" s="15">
        <f>AA7+AA22</f>
        <v>12900000</v>
      </c>
    </row>
    <row r="38" spans="1:27" ht="12.75">
      <c r="A38" s="49" t="s">
        <v>34</v>
      </c>
      <c r="B38" s="50"/>
      <c r="C38" s="9">
        <f t="shared" si="4"/>
        <v>42908930</v>
      </c>
      <c r="D38" s="10">
        <f t="shared" si="4"/>
        <v>0</v>
      </c>
      <c r="E38" s="11">
        <f t="shared" si="4"/>
        <v>41729660</v>
      </c>
      <c r="F38" s="11">
        <f t="shared" si="4"/>
        <v>40729660</v>
      </c>
      <c r="G38" s="11">
        <f t="shared" si="4"/>
        <v>0</v>
      </c>
      <c r="H38" s="11">
        <f t="shared" si="4"/>
        <v>143747</v>
      </c>
      <c r="I38" s="11">
        <f t="shared" si="4"/>
        <v>1851555</v>
      </c>
      <c r="J38" s="11">
        <f t="shared" si="4"/>
        <v>1995302</v>
      </c>
      <c r="K38" s="11">
        <f t="shared" si="4"/>
        <v>1706357</v>
      </c>
      <c r="L38" s="11">
        <f t="shared" si="4"/>
        <v>1083901</v>
      </c>
      <c r="M38" s="11">
        <f t="shared" si="4"/>
        <v>168411</v>
      </c>
      <c r="N38" s="11">
        <f t="shared" si="4"/>
        <v>2958669</v>
      </c>
      <c r="O38" s="11">
        <f t="shared" si="4"/>
        <v>0</v>
      </c>
      <c r="P38" s="11">
        <f t="shared" si="4"/>
        <v>764302</v>
      </c>
      <c r="Q38" s="11">
        <f t="shared" si="4"/>
        <v>2398285</v>
      </c>
      <c r="R38" s="11">
        <f t="shared" si="4"/>
        <v>3162587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8116558</v>
      </c>
      <c r="X38" s="11">
        <f t="shared" si="4"/>
        <v>30547245</v>
      </c>
      <c r="Y38" s="11">
        <f t="shared" si="4"/>
        <v>-22430687</v>
      </c>
      <c r="Z38" s="2">
        <f t="shared" si="5"/>
        <v>-73.42949257780857</v>
      </c>
      <c r="AA38" s="15">
        <f>AA8+AA23</f>
        <v>40729660</v>
      </c>
    </row>
    <row r="39" spans="1:27" ht="12.75">
      <c r="A39" s="49" t="s">
        <v>35</v>
      </c>
      <c r="B39" s="50"/>
      <c r="C39" s="9">
        <f t="shared" si="4"/>
        <v>53086116</v>
      </c>
      <c r="D39" s="10">
        <f t="shared" si="4"/>
        <v>0</v>
      </c>
      <c r="E39" s="11">
        <f t="shared" si="4"/>
        <v>5800000</v>
      </c>
      <c r="F39" s="11">
        <f t="shared" si="4"/>
        <v>16920188</v>
      </c>
      <c r="G39" s="11">
        <f t="shared" si="4"/>
        <v>0</v>
      </c>
      <c r="H39" s="11">
        <f t="shared" si="4"/>
        <v>1623360</v>
      </c>
      <c r="I39" s="11">
        <f t="shared" si="4"/>
        <v>3752033</v>
      </c>
      <c r="J39" s="11">
        <f t="shared" si="4"/>
        <v>5375393</v>
      </c>
      <c r="K39" s="11">
        <f t="shared" si="4"/>
        <v>535672</v>
      </c>
      <c r="L39" s="11">
        <f t="shared" si="4"/>
        <v>4629506</v>
      </c>
      <c r="M39" s="11">
        <f t="shared" si="4"/>
        <v>1562677</v>
      </c>
      <c r="N39" s="11">
        <f t="shared" si="4"/>
        <v>6727855</v>
      </c>
      <c r="O39" s="11">
        <f t="shared" si="4"/>
        <v>0</v>
      </c>
      <c r="P39" s="11">
        <f t="shared" si="4"/>
        <v>0</v>
      </c>
      <c r="Q39" s="11">
        <f t="shared" si="4"/>
        <v>2130707</v>
      </c>
      <c r="R39" s="11">
        <f t="shared" si="4"/>
        <v>2130707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14233955</v>
      </c>
      <c r="X39" s="11">
        <f t="shared" si="4"/>
        <v>12690141</v>
      </c>
      <c r="Y39" s="11">
        <f t="shared" si="4"/>
        <v>1543814</v>
      </c>
      <c r="Z39" s="2">
        <f t="shared" si="5"/>
        <v>12.1654597848834</v>
      </c>
      <c r="AA39" s="15">
        <f>AA9+AA24</f>
        <v>16920188</v>
      </c>
    </row>
    <row r="40" spans="1:27" ht="12.75">
      <c r="A40" s="49" t="s">
        <v>36</v>
      </c>
      <c r="B40" s="50"/>
      <c r="C40" s="9">
        <f t="shared" si="4"/>
        <v>9906458</v>
      </c>
      <c r="D40" s="10">
        <f t="shared" si="4"/>
        <v>0</v>
      </c>
      <c r="E40" s="11">
        <f t="shared" si="4"/>
        <v>26223816</v>
      </c>
      <c r="F40" s="11">
        <f t="shared" si="4"/>
        <v>14999000</v>
      </c>
      <c r="G40" s="11">
        <f t="shared" si="4"/>
        <v>0</v>
      </c>
      <c r="H40" s="11">
        <f t="shared" si="4"/>
        <v>2292979</v>
      </c>
      <c r="I40" s="11">
        <f t="shared" si="4"/>
        <v>1010162</v>
      </c>
      <c r="J40" s="11">
        <f t="shared" si="4"/>
        <v>3303141</v>
      </c>
      <c r="K40" s="11">
        <f t="shared" si="4"/>
        <v>0</v>
      </c>
      <c r="L40" s="11">
        <f t="shared" si="4"/>
        <v>2213899</v>
      </c>
      <c r="M40" s="11">
        <f t="shared" si="4"/>
        <v>4084217</v>
      </c>
      <c r="N40" s="11">
        <f t="shared" si="4"/>
        <v>6298116</v>
      </c>
      <c r="O40" s="11">
        <f t="shared" si="4"/>
        <v>31065</v>
      </c>
      <c r="P40" s="11">
        <f t="shared" si="4"/>
        <v>0</v>
      </c>
      <c r="Q40" s="11">
        <f t="shared" si="4"/>
        <v>2401075</v>
      </c>
      <c r="R40" s="11">
        <f t="shared" si="4"/>
        <v>2432140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12033397</v>
      </c>
      <c r="X40" s="11">
        <f t="shared" si="4"/>
        <v>11249250</v>
      </c>
      <c r="Y40" s="11">
        <f t="shared" si="4"/>
        <v>784147</v>
      </c>
      <c r="Z40" s="2">
        <f t="shared" si="5"/>
        <v>6.970660266239971</v>
      </c>
      <c r="AA40" s="15">
        <f>AA10+AA25</f>
        <v>14999000</v>
      </c>
    </row>
    <row r="41" spans="1:27" ht="12.75">
      <c r="A41" s="51" t="s">
        <v>37</v>
      </c>
      <c r="B41" s="50"/>
      <c r="C41" s="52">
        <f aca="true" t="shared" si="6" ref="C41:Y41">SUM(C36:C40)</f>
        <v>149277050</v>
      </c>
      <c r="D41" s="53">
        <f t="shared" si="6"/>
        <v>0</v>
      </c>
      <c r="E41" s="54">
        <f t="shared" si="6"/>
        <v>103704158</v>
      </c>
      <c r="F41" s="54">
        <f t="shared" si="6"/>
        <v>115981166</v>
      </c>
      <c r="G41" s="54">
        <f t="shared" si="6"/>
        <v>1014600</v>
      </c>
      <c r="H41" s="54">
        <f t="shared" si="6"/>
        <v>6115212</v>
      </c>
      <c r="I41" s="54">
        <f t="shared" si="6"/>
        <v>6613750</v>
      </c>
      <c r="J41" s="54">
        <f t="shared" si="6"/>
        <v>13743562</v>
      </c>
      <c r="K41" s="54">
        <f t="shared" si="6"/>
        <v>2242029</v>
      </c>
      <c r="L41" s="54">
        <f t="shared" si="6"/>
        <v>9961746</v>
      </c>
      <c r="M41" s="54">
        <f t="shared" si="6"/>
        <v>10289906</v>
      </c>
      <c r="N41" s="54">
        <f t="shared" si="6"/>
        <v>22493681</v>
      </c>
      <c r="O41" s="54">
        <f t="shared" si="6"/>
        <v>407432</v>
      </c>
      <c r="P41" s="54">
        <f t="shared" si="6"/>
        <v>1179538</v>
      </c>
      <c r="Q41" s="54">
        <f t="shared" si="6"/>
        <v>8605785</v>
      </c>
      <c r="R41" s="54">
        <f t="shared" si="6"/>
        <v>10192755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46429998</v>
      </c>
      <c r="X41" s="54">
        <f t="shared" si="6"/>
        <v>86985875</v>
      </c>
      <c r="Y41" s="54">
        <f t="shared" si="6"/>
        <v>-40555877</v>
      </c>
      <c r="Z41" s="55">
        <f t="shared" si="5"/>
        <v>-46.623520197963174</v>
      </c>
      <c r="AA41" s="56">
        <f>SUM(AA36:AA40)</f>
        <v>115981166</v>
      </c>
    </row>
    <row r="42" spans="1:27" ht="12.75">
      <c r="A42" s="57" t="s">
        <v>38</v>
      </c>
      <c r="B42" s="38"/>
      <c r="C42" s="68">
        <f aca="true" t="shared" si="7" ref="C42:Y48">C12+C27</f>
        <v>6951000</v>
      </c>
      <c r="D42" s="69">
        <f t="shared" si="7"/>
        <v>0</v>
      </c>
      <c r="E42" s="70">
        <f t="shared" si="7"/>
        <v>1600000</v>
      </c>
      <c r="F42" s="70">
        <f t="shared" si="7"/>
        <v>1952178</v>
      </c>
      <c r="G42" s="70">
        <f t="shared" si="7"/>
        <v>0</v>
      </c>
      <c r="H42" s="70">
        <f t="shared" si="7"/>
        <v>0</v>
      </c>
      <c r="I42" s="70">
        <f t="shared" si="7"/>
        <v>8204</v>
      </c>
      <c r="J42" s="70">
        <f t="shared" si="7"/>
        <v>8204</v>
      </c>
      <c r="K42" s="70">
        <f t="shared" si="7"/>
        <v>65415</v>
      </c>
      <c r="L42" s="70">
        <f t="shared" si="7"/>
        <v>133569</v>
      </c>
      <c r="M42" s="70">
        <f t="shared" si="7"/>
        <v>3723718</v>
      </c>
      <c r="N42" s="70">
        <f t="shared" si="7"/>
        <v>3922702</v>
      </c>
      <c r="O42" s="70">
        <f t="shared" si="7"/>
        <v>62510</v>
      </c>
      <c r="P42" s="70">
        <f t="shared" si="7"/>
        <v>274216</v>
      </c>
      <c r="Q42" s="70">
        <f t="shared" si="7"/>
        <v>0</v>
      </c>
      <c r="R42" s="70">
        <f t="shared" si="7"/>
        <v>336726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4267632</v>
      </c>
      <c r="X42" s="70">
        <f t="shared" si="7"/>
        <v>1464134</v>
      </c>
      <c r="Y42" s="70">
        <f t="shared" si="7"/>
        <v>2803498</v>
      </c>
      <c r="Z42" s="72">
        <f t="shared" si="5"/>
        <v>191.4782390136422</v>
      </c>
      <c r="AA42" s="71">
        <f aca="true" t="shared" si="8" ref="AA42:AA48">AA12+AA27</f>
        <v>1952178</v>
      </c>
    </row>
    <row r="43" spans="1:27" ht="12.75">
      <c r="A43" s="57" t="s">
        <v>39</v>
      </c>
      <c r="B43" s="38"/>
      <c r="C43" s="73">
        <f t="shared" si="7"/>
        <v>1846350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2380376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10320556</v>
      </c>
      <c r="D45" s="69">
        <f t="shared" si="7"/>
        <v>0</v>
      </c>
      <c r="E45" s="70">
        <f t="shared" si="7"/>
        <v>19900000</v>
      </c>
      <c r="F45" s="70">
        <f t="shared" si="7"/>
        <v>31931787</v>
      </c>
      <c r="G45" s="70">
        <f t="shared" si="7"/>
        <v>0</v>
      </c>
      <c r="H45" s="70">
        <f t="shared" si="7"/>
        <v>0</v>
      </c>
      <c r="I45" s="70">
        <f t="shared" si="7"/>
        <v>2700373</v>
      </c>
      <c r="J45" s="70">
        <f t="shared" si="7"/>
        <v>2700373</v>
      </c>
      <c r="K45" s="70">
        <f t="shared" si="7"/>
        <v>0</v>
      </c>
      <c r="L45" s="70">
        <f t="shared" si="7"/>
        <v>1189436</v>
      </c>
      <c r="M45" s="70">
        <f t="shared" si="7"/>
        <v>0</v>
      </c>
      <c r="N45" s="70">
        <f t="shared" si="7"/>
        <v>1189436</v>
      </c>
      <c r="O45" s="70">
        <f t="shared" si="7"/>
        <v>0</v>
      </c>
      <c r="P45" s="70">
        <f t="shared" si="7"/>
        <v>259760</v>
      </c>
      <c r="Q45" s="70">
        <f t="shared" si="7"/>
        <v>1532734</v>
      </c>
      <c r="R45" s="70">
        <f t="shared" si="7"/>
        <v>1792494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5682303</v>
      </c>
      <c r="X45" s="70">
        <f t="shared" si="7"/>
        <v>23948840</v>
      </c>
      <c r="Y45" s="70">
        <f t="shared" si="7"/>
        <v>-18266537</v>
      </c>
      <c r="Z45" s="72">
        <f t="shared" si="5"/>
        <v>-76.27315978560965</v>
      </c>
      <c r="AA45" s="71">
        <f t="shared" si="8"/>
        <v>31931787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3767000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174542332</v>
      </c>
      <c r="D49" s="81">
        <f t="shared" si="9"/>
        <v>0</v>
      </c>
      <c r="E49" s="82">
        <f t="shared" si="9"/>
        <v>125204158</v>
      </c>
      <c r="F49" s="82">
        <f t="shared" si="9"/>
        <v>149865131</v>
      </c>
      <c r="G49" s="82">
        <f t="shared" si="9"/>
        <v>1014600</v>
      </c>
      <c r="H49" s="82">
        <f t="shared" si="9"/>
        <v>6115212</v>
      </c>
      <c r="I49" s="82">
        <f t="shared" si="9"/>
        <v>9322327</v>
      </c>
      <c r="J49" s="82">
        <f t="shared" si="9"/>
        <v>16452139</v>
      </c>
      <c r="K49" s="82">
        <f t="shared" si="9"/>
        <v>2307444</v>
      </c>
      <c r="L49" s="82">
        <f t="shared" si="9"/>
        <v>11284751</v>
      </c>
      <c r="M49" s="82">
        <f t="shared" si="9"/>
        <v>14013624</v>
      </c>
      <c r="N49" s="82">
        <f t="shared" si="9"/>
        <v>27605819</v>
      </c>
      <c r="O49" s="82">
        <f t="shared" si="9"/>
        <v>469942</v>
      </c>
      <c r="P49" s="82">
        <f t="shared" si="9"/>
        <v>1713514</v>
      </c>
      <c r="Q49" s="82">
        <f t="shared" si="9"/>
        <v>10138519</v>
      </c>
      <c r="R49" s="82">
        <f t="shared" si="9"/>
        <v>12321975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56379933</v>
      </c>
      <c r="X49" s="82">
        <f t="shared" si="9"/>
        <v>112398849</v>
      </c>
      <c r="Y49" s="82">
        <f t="shared" si="9"/>
        <v>-56018916</v>
      </c>
      <c r="Z49" s="83">
        <f t="shared" si="5"/>
        <v>-49.839403604568936</v>
      </c>
      <c r="AA49" s="84">
        <f>SUM(AA41:AA48)</f>
        <v>149865131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120274500</v>
      </c>
      <c r="D51" s="69">
        <f t="shared" si="10"/>
        <v>0</v>
      </c>
      <c r="E51" s="70">
        <f t="shared" si="10"/>
        <v>140908000</v>
      </c>
      <c r="F51" s="70">
        <f t="shared" si="10"/>
        <v>142978000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107233500</v>
      </c>
      <c r="Y51" s="70">
        <f t="shared" si="10"/>
        <v>-107233500</v>
      </c>
      <c r="Z51" s="72">
        <f>+IF(X51&lt;&gt;0,+(Y51/X51)*100,0)</f>
        <v>-100</v>
      </c>
      <c r="AA51" s="71">
        <f>SUM(AA57:AA61)</f>
        <v>142978000</v>
      </c>
    </row>
    <row r="52" spans="1:27" ht="12.75">
      <c r="A52" s="87" t="s">
        <v>32</v>
      </c>
      <c r="B52" s="50"/>
      <c r="C52" s="9">
        <v>13612000</v>
      </c>
      <c r="D52" s="10"/>
      <c r="E52" s="11">
        <v>12077000</v>
      </c>
      <c r="F52" s="11">
        <v>13377000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10032750</v>
      </c>
      <c r="Y52" s="11">
        <v>-10032750</v>
      </c>
      <c r="Z52" s="2">
        <v>-100</v>
      </c>
      <c r="AA52" s="15">
        <v>13377000</v>
      </c>
    </row>
    <row r="53" spans="1:27" ht="12.75">
      <c r="A53" s="87" t="s">
        <v>33</v>
      </c>
      <c r="B53" s="50"/>
      <c r="C53" s="9">
        <v>22224500</v>
      </c>
      <c r="D53" s="10"/>
      <c r="E53" s="11">
        <v>25300000</v>
      </c>
      <c r="F53" s="11">
        <v>25300000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18975000</v>
      </c>
      <c r="Y53" s="11">
        <v>-18975000</v>
      </c>
      <c r="Z53" s="2">
        <v>-100</v>
      </c>
      <c r="AA53" s="15">
        <v>25300000</v>
      </c>
    </row>
    <row r="54" spans="1:27" ht="12.75">
      <c r="A54" s="87" t="s">
        <v>34</v>
      </c>
      <c r="B54" s="50"/>
      <c r="C54" s="9">
        <v>21617000</v>
      </c>
      <c r="D54" s="10"/>
      <c r="E54" s="11">
        <v>21105000</v>
      </c>
      <c r="F54" s="11">
        <v>15605000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11703750</v>
      </c>
      <c r="Y54" s="11">
        <v>-11703750</v>
      </c>
      <c r="Z54" s="2">
        <v>-100</v>
      </c>
      <c r="AA54" s="15">
        <v>15605000</v>
      </c>
    </row>
    <row r="55" spans="1:27" ht="12.75">
      <c r="A55" s="87" t="s">
        <v>35</v>
      </c>
      <c r="B55" s="50"/>
      <c r="C55" s="9">
        <v>9171000</v>
      </c>
      <c r="D55" s="10"/>
      <c r="E55" s="11">
        <v>6500000</v>
      </c>
      <c r="F55" s="11">
        <v>13200000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9900000</v>
      </c>
      <c r="Y55" s="11">
        <v>-9900000</v>
      </c>
      <c r="Z55" s="2">
        <v>-100</v>
      </c>
      <c r="AA55" s="15">
        <v>13200000</v>
      </c>
    </row>
    <row r="56" spans="1:27" ht="12.75">
      <c r="A56" s="87" t="s">
        <v>36</v>
      </c>
      <c r="B56" s="50"/>
      <c r="C56" s="9">
        <v>13147000</v>
      </c>
      <c r="D56" s="10"/>
      <c r="E56" s="11">
        <v>40357000</v>
      </c>
      <c r="F56" s="11">
        <v>40357000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30267750</v>
      </c>
      <c r="Y56" s="11">
        <v>-30267750</v>
      </c>
      <c r="Z56" s="2">
        <v>-100</v>
      </c>
      <c r="AA56" s="15">
        <v>40357000</v>
      </c>
    </row>
    <row r="57" spans="1:27" ht="12.75">
      <c r="A57" s="88" t="s">
        <v>37</v>
      </c>
      <c r="B57" s="50"/>
      <c r="C57" s="52">
        <f aca="true" t="shared" si="11" ref="C57:Y57">SUM(C52:C56)</f>
        <v>79771500</v>
      </c>
      <c r="D57" s="53">
        <f t="shared" si="11"/>
        <v>0</v>
      </c>
      <c r="E57" s="54">
        <f t="shared" si="11"/>
        <v>105339000</v>
      </c>
      <c r="F57" s="54">
        <f t="shared" si="11"/>
        <v>107839000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80879250</v>
      </c>
      <c r="Y57" s="54">
        <f t="shared" si="11"/>
        <v>-80879250</v>
      </c>
      <c r="Z57" s="55">
        <f>+IF(X57&lt;&gt;0,+(Y57/X57)*100,0)</f>
        <v>-100</v>
      </c>
      <c r="AA57" s="56">
        <f>SUM(AA52:AA56)</f>
        <v>107839000</v>
      </c>
    </row>
    <row r="58" spans="1:27" ht="12.75">
      <c r="A58" s="89" t="s">
        <v>38</v>
      </c>
      <c r="B58" s="38"/>
      <c r="C58" s="9">
        <v>10014000</v>
      </c>
      <c r="D58" s="10"/>
      <c r="E58" s="11">
        <v>7917000</v>
      </c>
      <c r="F58" s="11">
        <v>8316000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6237000</v>
      </c>
      <c r="Y58" s="11">
        <v>-6237000</v>
      </c>
      <c r="Z58" s="2">
        <v>-100</v>
      </c>
      <c r="AA58" s="15">
        <v>8316000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30489000</v>
      </c>
      <c r="D61" s="10"/>
      <c r="E61" s="11">
        <v>27652000</v>
      </c>
      <c r="F61" s="11">
        <v>26823000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20117250</v>
      </c>
      <c r="Y61" s="11">
        <v>-20117250</v>
      </c>
      <c r="Z61" s="2">
        <v>-100</v>
      </c>
      <c r="AA61" s="15">
        <v>26823000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140908172</v>
      </c>
      <c r="F66" s="14"/>
      <c r="G66" s="14">
        <v>3998927</v>
      </c>
      <c r="H66" s="14">
        <v>13215972</v>
      </c>
      <c r="I66" s="14">
        <v>6202055</v>
      </c>
      <c r="J66" s="14">
        <v>23416954</v>
      </c>
      <c r="K66" s="14">
        <v>11343873</v>
      </c>
      <c r="L66" s="14">
        <v>11197608</v>
      </c>
      <c r="M66" s="14">
        <v>10939695</v>
      </c>
      <c r="N66" s="14">
        <v>33481176</v>
      </c>
      <c r="O66" s="14">
        <v>7911738</v>
      </c>
      <c r="P66" s="14">
        <v>3755935</v>
      </c>
      <c r="Q66" s="14">
        <v>11486934</v>
      </c>
      <c r="R66" s="14">
        <v>23154607</v>
      </c>
      <c r="S66" s="14"/>
      <c r="T66" s="14"/>
      <c r="U66" s="14"/>
      <c r="V66" s="14"/>
      <c r="W66" s="14">
        <v>80052737</v>
      </c>
      <c r="X66" s="14"/>
      <c r="Y66" s="14">
        <v>80052737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140908172</v>
      </c>
      <c r="F69" s="82">
        <f t="shared" si="12"/>
        <v>0</v>
      </c>
      <c r="G69" s="82">
        <f t="shared" si="12"/>
        <v>3998927</v>
      </c>
      <c r="H69" s="82">
        <f t="shared" si="12"/>
        <v>13215972</v>
      </c>
      <c r="I69" s="82">
        <f t="shared" si="12"/>
        <v>6202055</v>
      </c>
      <c r="J69" s="82">
        <f t="shared" si="12"/>
        <v>23416954</v>
      </c>
      <c r="K69" s="82">
        <f t="shared" si="12"/>
        <v>11343873</v>
      </c>
      <c r="L69" s="82">
        <f t="shared" si="12"/>
        <v>11197608</v>
      </c>
      <c r="M69" s="82">
        <f t="shared" si="12"/>
        <v>10939695</v>
      </c>
      <c r="N69" s="82">
        <f t="shared" si="12"/>
        <v>33481176</v>
      </c>
      <c r="O69" s="82">
        <f t="shared" si="12"/>
        <v>7911738</v>
      </c>
      <c r="P69" s="82">
        <f t="shared" si="12"/>
        <v>3755935</v>
      </c>
      <c r="Q69" s="82">
        <f t="shared" si="12"/>
        <v>11486934</v>
      </c>
      <c r="R69" s="82">
        <f t="shared" si="12"/>
        <v>23154607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80052737</v>
      </c>
      <c r="X69" s="82">
        <f t="shared" si="12"/>
        <v>0</v>
      </c>
      <c r="Y69" s="82">
        <f t="shared" si="12"/>
        <v>80052737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75669152</v>
      </c>
      <c r="F5" s="46">
        <f t="shared" si="0"/>
        <v>75669152</v>
      </c>
      <c r="G5" s="46">
        <f t="shared" si="0"/>
        <v>0</v>
      </c>
      <c r="H5" s="46">
        <f t="shared" si="0"/>
        <v>5403595</v>
      </c>
      <c r="I5" s="46">
        <f t="shared" si="0"/>
        <v>1902759</v>
      </c>
      <c r="J5" s="46">
        <f t="shared" si="0"/>
        <v>7306354</v>
      </c>
      <c r="K5" s="46">
        <f t="shared" si="0"/>
        <v>825129</v>
      </c>
      <c r="L5" s="46">
        <f t="shared" si="0"/>
        <v>0</v>
      </c>
      <c r="M5" s="46">
        <f t="shared" si="0"/>
        <v>0</v>
      </c>
      <c r="N5" s="46">
        <f t="shared" si="0"/>
        <v>825129</v>
      </c>
      <c r="O5" s="46">
        <f t="shared" si="0"/>
        <v>646639</v>
      </c>
      <c r="P5" s="46">
        <f t="shared" si="0"/>
        <v>7380046</v>
      </c>
      <c r="Q5" s="46">
        <f t="shared" si="0"/>
        <v>0</v>
      </c>
      <c r="R5" s="46">
        <f t="shared" si="0"/>
        <v>8026685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16158168</v>
      </c>
      <c r="X5" s="46">
        <f t="shared" si="0"/>
        <v>56751864</v>
      </c>
      <c r="Y5" s="46">
        <f t="shared" si="0"/>
        <v>-40593696</v>
      </c>
      <c r="Z5" s="47">
        <f>+IF(X5&lt;&gt;0,+(Y5/X5)*100,0)</f>
        <v>-71.52839244187645</v>
      </c>
      <c r="AA5" s="48">
        <f>SUM(AA11:AA18)</f>
        <v>75669152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>
        <v>5403595</v>
      </c>
      <c r="I6" s="11">
        <v>1902759</v>
      </c>
      <c r="J6" s="11">
        <v>7306354</v>
      </c>
      <c r="K6" s="11">
        <v>825129</v>
      </c>
      <c r="L6" s="11"/>
      <c r="M6" s="11"/>
      <c r="N6" s="11">
        <v>825129</v>
      </c>
      <c r="O6" s="11">
        <v>646639</v>
      </c>
      <c r="P6" s="11">
        <v>7380046</v>
      </c>
      <c r="Q6" s="11"/>
      <c r="R6" s="11">
        <v>8026685</v>
      </c>
      <c r="S6" s="11"/>
      <c r="T6" s="11"/>
      <c r="U6" s="11"/>
      <c r="V6" s="11"/>
      <c r="W6" s="11">
        <v>16158168</v>
      </c>
      <c r="X6" s="11"/>
      <c r="Y6" s="11">
        <v>16158168</v>
      </c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>
        <v>36491619</v>
      </c>
      <c r="F8" s="11">
        <v>36491619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27368714</v>
      </c>
      <c r="Y8" s="11">
        <v>-27368714</v>
      </c>
      <c r="Z8" s="2">
        <v>-100</v>
      </c>
      <c r="AA8" s="15">
        <v>36491619</v>
      </c>
    </row>
    <row r="9" spans="1:27" ht="12.75">
      <c r="A9" s="49" t="s">
        <v>35</v>
      </c>
      <c r="B9" s="50"/>
      <c r="C9" s="9"/>
      <c r="D9" s="10"/>
      <c r="E9" s="11">
        <v>28625533</v>
      </c>
      <c r="F9" s="11">
        <v>28625533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21469150</v>
      </c>
      <c r="Y9" s="11">
        <v>-21469150</v>
      </c>
      <c r="Z9" s="2">
        <v>-100</v>
      </c>
      <c r="AA9" s="15">
        <v>28625533</v>
      </c>
    </row>
    <row r="10" spans="1:27" ht="12.75">
      <c r="A10" s="49" t="s">
        <v>36</v>
      </c>
      <c r="B10" s="50"/>
      <c r="C10" s="9"/>
      <c r="D10" s="10"/>
      <c r="E10" s="11">
        <v>10052000</v>
      </c>
      <c r="F10" s="11">
        <v>10052000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7539000</v>
      </c>
      <c r="Y10" s="11">
        <v>-7539000</v>
      </c>
      <c r="Z10" s="2">
        <v>-100</v>
      </c>
      <c r="AA10" s="15">
        <v>10052000</v>
      </c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75169152</v>
      </c>
      <c r="F11" s="54">
        <f t="shared" si="1"/>
        <v>75169152</v>
      </c>
      <c r="G11" s="54">
        <f t="shared" si="1"/>
        <v>0</v>
      </c>
      <c r="H11" s="54">
        <f t="shared" si="1"/>
        <v>5403595</v>
      </c>
      <c r="I11" s="54">
        <f t="shared" si="1"/>
        <v>1902759</v>
      </c>
      <c r="J11" s="54">
        <f t="shared" si="1"/>
        <v>7306354</v>
      </c>
      <c r="K11" s="54">
        <f t="shared" si="1"/>
        <v>825129</v>
      </c>
      <c r="L11" s="54">
        <f t="shared" si="1"/>
        <v>0</v>
      </c>
      <c r="M11" s="54">
        <f t="shared" si="1"/>
        <v>0</v>
      </c>
      <c r="N11" s="54">
        <f t="shared" si="1"/>
        <v>825129</v>
      </c>
      <c r="O11" s="54">
        <f t="shared" si="1"/>
        <v>646639</v>
      </c>
      <c r="P11" s="54">
        <f t="shared" si="1"/>
        <v>7380046</v>
      </c>
      <c r="Q11" s="54">
        <f t="shared" si="1"/>
        <v>0</v>
      </c>
      <c r="R11" s="54">
        <f t="shared" si="1"/>
        <v>8026685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16158168</v>
      </c>
      <c r="X11" s="54">
        <f t="shared" si="1"/>
        <v>56376864</v>
      </c>
      <c r="Y11" s="54">
        <f t="shared" si="1"/>
        <v>-40218696</v>
      </c>
      <c r="Z11" s="55">
        <f>+IF(X11&lt;&gt;0,+(Y11/X11)*100,0)</f>
        <v>-71.33900885299332</v>
      </c>
      <c r="AA11" s="56">
        <f>SUM(AA6:AA10)</f>
        <v>75169152</v>
      </c>
    </row>
    <row r="12" spans="1:27" ht="12.75">
      <c r="A12" s="57" t="s">
        <v>38</v>
      </c>
      <c r="B12" s="38"/>
      <c r="C12" s="9"/>
      <c r="D12" s="10"/>
      <c r="E12" s="11">
        <v>500000</v>
      </c>
      <c r="F12" s="11">
        <v>500000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375000</v>
      </c>
      <c r="Y12" s="11">
        <v>-375000</v>
      </c>
      <c r="Z12" s="2">
        <v>-100</v>
      </c>
      <c r="AA12" s="15">
        <v>500000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5403595</v>
      </c>
      <c r="I36" s="11">
        <f t="shared" si="4"/>
        <v>1902759</v>
      </c>
      <c r="J36" s="11">
        <f t="shared" si="4"/>
        <v>7306354</v>
      </c>
      <c r="K36" s="11">
        <f t="shared" si="4"/>
        <v>825129</v>
      </c>
      <c r="L36" s="11">
        <f t="shared" si="4"/>
        <v>0</v>
      </c>
      <c r="M36" s="11">
        <f t="shared" si="4"/>
        <v>0</v>
      </c>
      <c r="N36" s="11">
        <f t="shared" si="4"/>
        <v>825129</v>
      </c>
      <c r="O36" s="11">
        <f t="shared" si="4"/>
        <v>646639</v>
      </c>
      <c r="P36" s="11">
        <f t="shared" si="4"/>
        <v>7380046</v>
      </c>
      <c r="Q36" s="11">
        <f t="shared" si="4"/>
        <v>0</v>
      </c>
      <c r="R36" s="11">
        <f t="shared" si="4"/>
        <v>8026685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16158168</v>
      </c>
      <c r="X36" s="11">
        <f t="shared" si="4"/>
        <v>0</v>
      </c>
      <c r="Y36" s="11">
        <f t="shared" si="4"/>
        <v>16158168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36491619</v>
      </c>
      <c r="F38" s="11">
        <f t="shared" si="4"/>
        <v>36491619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27368714</v>
      </c>
      <c r="Y38" s="11">
        <f t="shared" si="4"/>
        <v>-27368714</v>
      </c>
      <c r="Z38" s="2">
        <f t="shared" si="5"/>
        <v>-100</v>
      </c>
      <c r="AA38" s="15">
        <f>AA8+AA23</f>
        <v>36491619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28625533</v>
      </c>
      <c r="F39" s="11">
        <f t="shared" si="4"/>
        <v>28625533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21469150</v>
      </c>
      <c r="Y39" s="11">
        <f t="shared" si="4"/>
        <v>-21469150</v>
      </c>
      <c r="Z39" s="2">
        <f t="shared" si="5"/>
        <v>-100</v>
      </c>
      <c r="AA39" s="15">
        <f>AA9+AA24</f>
        <v>28625533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10052000</v>
      </c>
      <c r="F40" s="11">
        <f t="shared" si="4"/>
        <v>10052000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7539000</v>
      </c>
      <c r="Y40" s="11">
        <f t="shared" si="4"/>
        <v>-7539000</v>
      </c>
      <c r="Z40" s="2">
        <f t="shared" si="5"/>
        <v>-100</v>
      </c>
      <c r="AA40" s="15">
        <f>AA10+AA25</f>
        <v>10052000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75169152</v>
      </c>
      <c r="F41" s="54">
        <f t="shared" si="6"/>
        <v>75169152</v>
      </c>
      <c r="G41" s="54">
        <f t="shared" si="6"/>
        <v>0</v>
      </c>
      <c r="H41" s="54">
        <f t="shared" si="6"/>
        <v>5403595</v>
      </c>
      <c r="I41" s="54">
        <f t="shared" si="6"/>
        <v>1902759</v>
      </c>
      <c r="J41" s="54">
        <f t="shared" si="6"/>
        <v>7306354</v>
      </c>
      <c r="K41" s="54">
        <f t="shared" si="6"/>
        <v>825129</v>
      </c>
      <c r="L41" s="54">
        <f t="shared" si="6"/>
        <v>0</v>
      </c>
      <c r="M41" s="54">
        <f t="shared" si="6"/>
        <v>0</v>
      </c>
      <c r="N41" s="54">
        <f t="shared" si="6"/>
        <v>825129</v>
      </c>
      <c r="O41" s="54">
        <f t="shared" si="6"/>
        <v>646639</v>
      </c>
      <c r="P41" s="54">
        <f t="shared" si="6"/>
        <v>7380046</v>
      </c>
      <c r="Q41" s="54">
        <f t="shared" si="6"/>
        <v>0</v>
      </c>
      <c r="R41" s="54">
        <f t="shared" si="6"/>
        <v>8026685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16158168</v>
      </c>
      <c r="X41" s="54">
        <f t="shared" si="6"/>
        <v>56376864</v>
      </c>
      <c r="Y41" s="54">
        <f t="shared" si="6"/>
        <v>-40218696</v>
      </c>
      <c r="Z41" s="55">
        <f t="shared" si="5"/>
        <v>-71.33900885299332</v>
      </c>
      <c r="AA41" s="56">
        <f>SUM(AA36:AA40)</f>
        <v>75169152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500000</v>
      </c>
      <c r="F42" s="70">
        <f t="shared" si="7"/>
        <v>500000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375000</v>
      </c>
      <c r="Y42" s="70">
        <f t="shared" si="7"/>
        <v>-375000</v>
      </c>
      <c r="Z42" s="72">
        <f t="shared" si="5"/>
        <v>-100</v>
      </c>
      <c r="AA42" s="71">
        <f aca="true" t="shared" si="8" ref="AA42:AA48">AA12+AA27</f>
        <v>500000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0</v>
      </c>
      <c r="Y45" s="70">
        <f t="shared" si="7"/>
        <v>0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75669152</v>
      </c>
      <c r="F49" s="82">
        <f t="shared" si="9"/>
        <v>75669152</v>
      </c>
      <c r="G49" s="82">
        <f t="shared" si="9"/>
        <v>0</v>
      </c>
      <c r="H49" s="82">
        <f t="shared" si="9"/>
        <v>5403595</v>
      </c>
      <c r="I49" s="82">
        <f t="shared" si="9"/>
        <v>1902759</v>
      </c>
      <c r="J49" s="82">
        <f t="shared" si="9"/>
        <v>7306354</v>
      </c>
      <c r="K49" s="82">
        <f t="shared" si="9"/>
        <v>825129</v>
      </c>
      <c r="L49" s="82">
        <f t="shared" si="9"/>
        <v>0</v>
      </c>
      <c r="M49" s="82">
        <f t="shared" si="9"/>
        <v>0</v>
      </c>
      <c r="N49" s="82">
        <f t="shared" si="9"/>
        <v>825129</v>
      </c>
      <c r="O49" s="82">
        <f t="shared" si="9"/>
        <v>646639</v>
      </c>
      <c r="P49" s="82">
        <f t="shared" si="9"/>
        <v>7380046</v>
      </c>
      <c r="Q49" s="82">
        <f t="shared" si="9"/>
        <v>0</v>
      </c>
      <c r="R49" s="82">
        <f t="shared" si="9"/>
        <v>8026685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16158168</v>
      </c>
      <c r="X49" s="82">
        <f t="shared" si="9"/>
        <v>56751864</v>
      </c>
      <c r="Y49" s="82">
        <f t="shared" si="9"/>
        <v>-40593696</v>
      </c>
      <c r="Z49" s="83">
        <f t="shared" si="5"/>
        <v>-71.52839244187645</v>
      </c>
      <c r="AA49" s="84">
        <f>SUM(AA41:AA48)</f>
        <v>75669152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5185000</v>
      </c>
      <c r="F51" s="70">
        <f t="shared" si="10"/>
        <v>5185000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3888750</v>
      </c>
      <c r="Y51" s="70">
        <f t="shared" si="10"/>
        <v>-3888750</v>
      </c>
      <c r="Z51" s="72">
        <f>+IF(X51&lt;&gt;0,+(Y51/X51)*100,0)</f>
        <v>-100</v>
      </c>
      <c r="AA51" s="71">
        <f>SUM(AA57:AA61)</f>
        <v>5185000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1615500</v>
      </c>
      <c r="F53" s="11">
        <v>1615500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1211625</v>
      </c>
      <c r="Y53" s="11">
        <v>-1211625</v>
      </c>
      <c r="Z53" s="2">
        <v>-100</v>
      </c>
      <c r="AA53" s="15">
        <v>1615500</v>
      </c>
    </row>
    <row r="54" spans="1:27" ht="12.75">
      <c r="A54" s="87" t="s">
        <v>34</v>
      </c>
      <c r="B54" s="50"/>
      <c r="C54" s="9"/>
      <c r="D54" s="10"/>
      <c r="E54" s="11">
        <v>1301100</v>
      </c>
      <c r="F54" s="11">
        <v>1301100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975825</v>
      </c>
      <c r="Y54" s="11">
        <v>-975825</v>
      </c>
      <c r="Z54" s="2">
        <v>-100</v>
      </c>
      <c r="AA54" s="15">
        <v>1301100</v>
      </c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1082600</v>
      </c>
      <c r="F56" s="11">
        <v>1082600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811950</v>
      </c>
      <c r="Y56" s="11">
        <v>-811950</v>
      </c>
      <c r="Z56" s="2">
        <v>-100</v>
      </c>
      <c r="AA56" s="15">
        <v>1082600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3999200</v>
      </c>
      <c r="F57" s="54">
        <f t="shared" si="11"/>
        <v>3999200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2999400</v>
      </c>
      <c r="Y57" s="54">
        <f t="shared" si="11"/>
        <v>-2999400</v>
      </c>
      <c r="Z57" s="55">
        <f>+IF(X57&lt;&gt;0,+(Y57/X57)*100,0)</f>
        <v>-100</v>
      </c>
      <c r="AA57" s="56">
        <f>SUM(AA52:AA56)</f>
        <v>3999200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1185800</v>
      </c>
      <c r="F61" s="11">
        <v>1185800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889350</v>
      </c>
      <c r="Y61" s="11">
        <v>-889350</v>
      </c>
      <c r="Z61" s="2">
        <v>-100</v>
      </c>
      <c r="AA61" s="15">
        <v>1185800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5185000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5764</v>
      </c>
      <c r="H68" s="11">
        <v>125661</v>
      </c>
      <c r="I68" s="11">
        <v>172976</v>
      </c>
      <c r="J68" s="11">
        <v>304401</v>
      </c>
      <c r="K68" s="11">
        <v>302124</v>
      </c>
      <c r="L68" s="11">
        <v>114245</v>
      </c>
      <c r="M68" s="11">
        <v>332500</v>
      </c>
      <c r="N68" s="11">
        <v>748869</v>
      </c>
      <c r="O68" s="11">
        <v>145988</v>
      </c>
      <c r="P68" s="11">
        <v>185365</v>
      </c>
      <c r="Q68" s="11"/>
      <c r="R68" s="11">
        <v>331353</v>
      </c>
      <c r="S68" s="11"/>
      <c r="T68" s="11"/>
      <c r="U68" s="11"/>
      <c r="V68" s="11"/>
      <c r="W68" s="11">
        <v>1384623</v>
      </c>
      <c r="X68" s="11"/>
      <c r="Y68" s="11">
        <v>1384623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5185000</v>
      </c>
      <c r="F69" s="82">
        <f t="shared" si="12"/>
        <v>0</v>
      </c>
      <c r="G69" s="82">
        <f t="shared" si="12"/>
        <v>5764</v>
      </c>
      <c r="H69" s="82">
        <f t="shared" si="12"/>
        <v>125661</v>
      </c>
      <c r="I69" s="82">
        <f t="shared" si="12"/>
        <v>172976</v>
      </c>
      <c r="J69" s="82">
        <f t="shared" si="12"/>
        <v>304401</v>
      </c>
      <c r="K69" s="82">
        <f t="shared" si="12"/>
        <v>302124</v>
      </c>
      <c r="L69" s="82">
        <f t="shared" si="12"/>
        <v>114245</v>
      </c>
      <c r="M69" s="82">
        <f t="shared" si="12"/>
        <v>332500</v>
      </c>
      <c r="N69" s="82">
        <f t="shared" si="12"/>
        <v>748869</v>
      </c>
      <c r="O69" s="82">
        <f t="shared" si="12"/>
        <v>145988</v>
      </c>
      <c r="P69" s="82">
        <f t="shared" si="12"/>
        <v>185365</v>
      </c>
      <c r="Q69" s="82">
        <f t="shared" si="12"/>
        <v>0</v>
      </c>
      <c r="R69" s="82">
        <f t="shared" si="12"/>
        <v>331353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1384623</v>
      </c>
      <c r="X69" s="82">
        <f t="shared" si="12"/>
        <v>0</v>
      </c>
      <c r="Y69" s="82">
        <f t="shared" si="12"/>
        <v>1384623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38937000</v>
      </c>
      <c r="F5" s="46">
        <f t="shared" si="0"/>
        <v>38937000</v>
      </c>
      <c r="G5" s="46">
        <f t="shared" si="0"/>
        <v>0</v>
      </c>
      <c r="H5" s="46">
        <f t="shared" si="0"/>
        <v>3422451</v>
      </c>
      <c r="I5" s="46">
        <f t="shared" si="0"/>
        <v>0</v>
      </c>
      <c r="J5" s="46">
        <f t="shared" si="0"/>
        <v>3422451</v>
      </c>
      <c r="K5" s="46">
        <f t="shared" si="0"/>
        <v>587914</v>
      </c>
      <c r="L5" s="46">
        <f t="shared" si="0"/>
        <v>0</v>
      </c>
      <c r="M5" s="46">
        <f t="shared" si="0"/>
        <v>1339383</v>
      </c>
      <c r="N5" s="46">
        <f t="shared" si="0"/>
        <v>1927297</v>
      </c>
      <c r="O5" s="46">
        <f t="shared" si="0"/>
        <v>0</v>
      </c>
      <c r="P5" s="46">
        <f t="shared" si="0"/>
        <v>390009</v>
      </c>
      <c r="Q5" s="46">
        <f t="shared" si="0"/>
        <v>0</v>
      </c>
      <c r="R5" s="46">
        <f t="shared" si="0"/>
        <v>390009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5739757</v>
      </c>
      <c r="X5" s="46">
        <f t="shared" si="0"/>
        <v>29202750</v>
      </c>
      <c r="Y5" s="46">
        <f t="shared" si="0"/>
        <v>-23462993</v>
      </c>
      <c r="Z5" s="47">
        <f>+IF(X5&lt;&gt;0,+(Y5/X5)*100,0)</f>
        <v>-80.34514900137829</v>
      </c>
      <c r="AA5" s="48">
        <f>SUM(AA11:AA18)</f>
        <v>38937000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>
        <v>1030275</v>
      </c>
      <c r="I6" s="11"/>
      <c r="J6" s="11">
        <v>1030275</v>
      </c>
      <c r="K6" s="11">
        <v>331978</v>
      </c>
      <c r="L6" s="11"/>
      <c r="M6" s="11"/>
      <c r="N6" s="11">
        <v>331978</v>
      </c>
      <c r="O6" s="11"/>
      <c r="P6" s="11">
        <v>390009</v>
      </c>
      <c r="Q6" s="11"/>
      <c r="R6" s="11">
        <v>390009</v>
      </c>
      <c r="S6" s="11"/>
      <c r="T6" s="11"/>
      <c r="U6" s="11"/>
      <c r="V6" s="11"/>
      <c r="W6" s="11">
        <v>1752262</v>
      </c>
      <c r="X6" s="11"/>
      <c r="Y6" s="11">
        <v>1752262</v>
      </c>
      <c r="Z6" s="2"/>
      <c r="AA6" s="15"/>
    </row>
    <row r="7" spans="1:27" ht="12.75">
      <c r="A7" s="49" t="s">
        <v>33</v>
      </c>
      <c r="B7" s="50"/>
      <c r="C7" s="9"/>
      <c r="D7" s="10"/>
      <c r="E7" s="11">
        <v>3000000</v>
      </c>
      <c r="F7" s="11">
        <v>3000000</v>
      </c>
      <c r="G7" s="11"/>
      <c r="H7" s="11">
        <v>2392176</v>
      </c>
      <c r="I7" s="11"/>
      <c r="J7" s="11">
        <v>2392176</v>
      </c>
      <c r="K7" s="11">
        <v>255936</v>
      </c>
      <c r="L7" s="11"/>
      <c r="M7" s="11"/>
      <c r="N7" s="11">
        <v>255936</v>
      </c>
      <c r="O7" s="11"/>
      <c r="P7" s="11"/>
      <c r="Q7" s="11"/>
      <c r="R7" s="11"/>
      <c r="S7" s="11"/>
      <c r="T7" s="11"/>
      <c r="U7" s="11"/>
      <c r="V7" s="11"/>
      <c r="W7" s="11">
        <v>2648112</v>
      </c>
      <c r="X7" s="11">
        <v>2250000</v>
      </c>
      <c r="Y7" s="11">
        <v>398112</v>
      </c>
      <c r="Z7" s="2">
        <v>17.69</v>
      </c>
      <c r="AA7" s="15">
        <v>3000000</v>
      </c>
    </row>
    <row r="8" spans="1:27" ht="12.75">
      <c r="A8" s="49" t="s">
        <v>34</v>
      </c>
      <c r="B8" s="50"/>
      <c r="C8" s="9"/>
      <c r="D8" s="10"/>
      <c r="E8" s="11">
        <v>35937000</v>
      </c>
      <c r="F8" s="11">
        <v>35937000</v>
      </c>
      <c r="G8" s="11"/>
      <c r="H8" s="11"/>
      <c r="I8" s="11"/>
      <c r="J8" s="11"/>
      <c r="K8" s="11"/>
      <c r="L8" s="11"/>
      <c r="M8" s="11">
        <v>1339383</v>
      </c>
      <c r="N8" s="11">
        <v>1339383</v>
      </c>
      <c r="O8" s="11"/>
      <c r="P8" s="11"/>
      <c r="Q8" s="11"/>
      <c r="R8" s="11"/>
      <c r="S8" s="11"/>
      <c r="T8" s="11"/>
      <c r="U8" s="11"/>
      <c r="V8" s="11"/>
      <c r="W8" s="11">
        <v>1339383</v>
      </c>
      <c r="X8" s="11">
        <v>26952750</v>
      </c>
      <c r="Y8" s="11">
        <v>-25613367</v>
      </c>
      <c r="Z8" s="2">
        <v>-95.03</v>
      </c>
      <c r="AA8" s="15">
        <v>35937000</v>
      </c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38937000</v>
      </c>
      <c r="F11" s="54">
        <f t="shared" si="1"/>
        <v>38937000</v>
      </c>
      <c r="G11" s="54">
        <f t="shared" si="1"/>
        <v>0</v>
      </c>
      <c r="H11" s="54">
        <f t="shared" si="1"/>
        <v>3422451</v>
      </c>
      <c r="I11" s="54">
        <f t="shared" si="1"/>
        <v>0</v>
      </c>
      <c r="J11" s="54">
        <f t="shared" si="1"/>
        <v>3422451</v>
      </c>
      <c r="K11" s="54">
        <f t="shared" si="1"/>
        <v>587914</v>
      </c>
      <c r="L11" s="54">
        <f t="shared" si="1"/>
        <v>0</v>
      </c>
      <c r="M11" s="54">
        <f t="shared" si="1"/>
        <v>1339383</v>
      </c>
      <c r="N11" s="54">
        <f t="shared" si="1"/>
        <v>1927297</v>
      </c>
      <c r="O11" s="54">
        <f t="shared" si="1"/>
        <v>0</v>
      </c>
      <c r="P11" s="54">
        <f t="shared" si="1"/>
        <v>390009</v>
      </c>
      <c r="Q11" s="54">
        <f t="shared" si="1"/>
        <v>0</v>
      </c>
      <c r="R11" s="54">
        <f t="shared" si="1"/>
        <v>390009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5739757</v>
      </c>
      <c r="X11" s="54">
        <f t="shared" si="1"/>
        <v>29202750</v>
      </c>
      <c r="Y11" s="54">
        <f t="shared" si="1"/>
        <v>-23462993</v>
      </c>
      <c r="Z11" s="55">
        <f>+IF(X11&lt;&gt;0,+(Y11/X11)*100,0)</f>
        <v>-80.34514900137829</v>
      </c>
      <c r="AA11" s="56">
        <f>SUM(AA6:AA10)</f>
        <v>38937000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1030275</v>
      </c>
      <c r="I36" s="11">
        <f t="shared" si="4"/>
        <v>0</v>
      </c>
      <c r="J36" s="11">
        <f t="shared" si="4"/>
        <v>1030275</v>
      </c>
      <c r="K36" s="11">
        <f t="shared" si="4"/>
        <v>331978</v>
      </c>
      <c r="L36" s="11">
        <f t="shared" si="4"/>
        <v>0</v>
      </c>
      <c r="M36" s="11">
        <f t="shared" si="4"/>
        <v>0</v>
      </c>
      <c r="N36" s="11">
        <f t="shared" si="4"/>
        <v>331978</v>
      </c>
      <c r="O36" s="11">
        <f t="shared" si="4"/>
        <v>0</v>
      </c>
      <c r="P36" s="11">
        <f t="shared" si="4"/>
        <v>390009</v>
      </c>
      <c r="Q36" s="11">
        <f t="shared" si="4"/>
        <v>0</v>
      </c>
      <c r="R36" s="11">
        <f t="shared" si="4"/>
        <v>390009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1752262</v>
      </c>
      <c r="X36" s="11">
        <f t="shared" si="4"/>
        <v>0</v>
      </c>
      <c r="Y36" s="11">
        <f t="shared" si="4"/>
        <v>1752262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3000000</v>
      </c>
      <c r="F37" s="11">
        <f t="shared" si="4"/>
        <v>3000000</v>
      </c>
      <c r="G37" s="11">
        <f t="shared" si="4"/>
        <v>0</v>
      </c>
      <c r="H37" s="11">
        <f t="shared" si="4"/>
        <v>2392176</v>
      </c>
      <c r="I37" s="11">
        <f t="shared" si="4"/>
        <v>0</v>
      </c>
      <c r="J37" s="11">
        <f t="shared" si="4"/>
        <v>2392176</v>
      </c>
      <c r="K37" s="11">
        <f t="shared" si="4"/>
        <v>255936</v>
      </c>
      <c r="L37" s="11">
        <f t="shared" si="4"/>
        <v>0</v>
      </c>
      <c r="M37" s="11">
        <f t="shared" si="4"/>
        <v>0</v>
      </c>
      <c r="N37" s="11">
        <f t="shared" si="4"/>
        <v>255936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2648112</v>
      </c>
      <c r="X37" s="11">
        <f t="shared" si="4"/>
        <v>2250000</v>
      </c>
      <c r="Y37" s="11">
        <f t="shared" si="4"/>
        <v>398112</v>
      </c>
      <c r="Z37" s="2">
        <f t="shared" si="5"/>
        <v>17.693866666666665</v>
      </c>
      <c r="AA37" s="15">
        <f>AA7+AA22</f>
        <v>3000000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35937000</v>
      </c>
      <c r="F38" s="11">
        <f t="shared" si="4"/>
        <v>35937000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1339383</v>
      </c>
      <c r="N38" s="11">
        <f t="shared" si="4"/>
        <v>1339383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1339383</v>
      </c>
      <c r="X38" s="11">
        <f t="shared" si="4"/>
        <v>26952750</v>
      </c>
      <c r="Y38" s="11">
        <f t="shared" si="4"/>
        <v>-25613367</v>
      </c>
      <c r="Z38" s="2">
        <f t="shared" si="5"/>
        <v>-95.03062581740268</v>
      </c>
      <c r="AA38" s="15">
        <f>AA8+AA23</f>
        <v>35937000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38937000</v>
      </c>
      <c r="F41" s="54">
        <f t="shared" si="6"/>
        <v>38937000</v>
      </c>
      <c r="G41" s="54">
        <f t="shared" si="6"/>
        <v>0</v>
      </c>
      <c r="H41" s="54">
        <f t="shared" si="6"/>
        <v>3422451</v>
      </c>
      <c r="I41" s="54">
        <f t="shared" si="6"/>
        <v>0</v>
      </c>
      <c r="J41" s="54">
        <f t="shared" si="6"/>
        <v>3422451</v>
      </c>
      <c r="K41" s="54">
        <f t="shared" si="6"/>
        <v>587914</v>
      </c>
      <c r="L41" s="54">
        <f t="shared" si="6"/>
        <v>0</v>
      </c>
      <c r="M41" s="54">
        <f t="shared" si="6"/>
        <v>1339383</v>
      </c>
      <c r="N41" s="54">
        <f t="shared" si="6"/>
        <v>1927297</v>
      </c>
      <c r="O41" s="54">
        <f t="shared" si="6"/>
        <v>0</v>
      </c>
      <c r="P41" s="54">
        <f t="shared" si="6"/>
        <v>390009</v>
      </c>
      <c r="Q41" s="54">
        <f t="shared" si="6"/>
        <v>0</v>
      </c>
      <c r="R41" s="54">
        <f t="shared" si="6"/>
        <v>390009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5739757</v>
      </c>
      <c r="X41" s="54">
        <f t="shared" si="6"/>
        <v>29202750</v>
      </c>
      <c r="Y41" s="54">
        <f t="shared" si="6"/>
        <v>-23462993</v>
      </c>
      <c r="Z41" s="55">
        <f t="shared" si="5"/>
        <v>-80.34514900137829</v>
      </c>
      <c r="AA41" s="56">
        <f>SUM(AA36:AA40)</f>
        <v>38937000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0</v>
      </c>
      <c r="Y45" s="70">
        <f t="shared" si="7"/>
        <v>0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38937000</v>
      </c>
      <c r="F49" s="82">
        <f t="shared" si="9"/>
        <v>38937000</v>
      </c>
      <c r="G49" s="82">
        <f t="shared" si="9"/>
        <v>0</v>
      </c>
      <c r="H49" s="82">
        <f t="shared" si="9"/>
        <v>3422451</v>
      </c>
      <c r="I49" s="82">
        <f t="shared" si="9"/>
        <v>0</v>
      </c>
      <c r="J49" s="82">
        <f t="shared" si="9"/>
        <v>3422451</v>
      </c>
      <c r="K49" s="82">
        <f t="shared" si="9"/>
        <v>587914</v>
      </c>
      <c r="L49" s="82">
        <f t="shared" si="9"/>
        <v>0</v>
      </c>
      <c r="M49" s="82">
        <f t="shared" si="9"/>
        <v>1339383</v>
      </c>
      <c r="N49" s="82">
        <f t="shared" si="9"/>
        <v>1927297</v>
      </c>
      <c r="O49" s="82">
        <f t="shared" si="9"/>
        <v>0</v>
      </c>
      <c r="P49" s="82">
        <f t="shared" si="9"/>
        <v>390009</v>
      </c>
      <c r="Q49" s="82">
        <f t="shared" si="9"/>
        <v>0</v>
      </c>
      <c r="R49" s="82">
        <f t="shared" si="9"/>
        <v>390009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5739757</v>
      </c>
      <c r="X49" s="82">
        <f t="shared" si="9"/>
        <v>29202750</v>
      </c>
      <c r="Y49" s="82">
        <f t="shared" si="9"/>
        <v>-23462993</v>
      </c>
      <c r="Z49" s="83">
        <f t="shared" si="5"/>
        <v>-80.34514900137829</v>
      </c>
      <c r="AA49" s="84">
        <f>SUM(AA41:AA48)</f>
        <v>38937000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770000</v>
      </c>
      <c r="F51" s="70">
        <f t="shared" si="10"/>
        <v>770000</v>
      </c>
      <c r="G51" s="70">
        <f t="shared" si="10"/>
        <v>1583</v>
      </c>
      <c r="H51" s="70">
        <f t="shared" si="10"/>
        <v>53198</v>
      </c>
      <c r="I51" s="70">
        <f t="shared" si="10"/>
        <v>69346</v>
      </c>
      <c r="J51" s="70">
        <f t="shared" si="10"/>
        <v>124127</v>
      </c>
      <c r="K51" s="70">
        <f t="shared" si="10"/>
        <v>0</v>
      </c>
      <c r="L51" s="70">
        <f t="shared" si="10"/>
        <v>0</v>
      </c>
      <c r="M51" s="70">
        <f t="shared" si="10"/>
        <v>77874</v>
      </c>
      <c r="N51" s="70">
        <f t="shared" si="10"/>
        <v>77874</v>
      </c>
      <c r="O51" s="70">
        <f t="shared" si="10"/>
        <v>10452</v>
      </c>
      <c r="P51" s="70">
        <f t="shared" si="10"/>
        <v>68091</v>
      </c>
      <c r="Q51" s="70">
        <f t="shared" si="10"/>
        <v>0</v>
      </c>
      <c r="R51" s="70">
        <f t="shared" si="10"/>
        <v>78543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280544</v>
      </c>
      <c r="X51" s="70">
        <f t="shared" si="10"/>
        <v>577500</v>
      </c>
      <c r="Y51" s="70">
        <f t="shared" si="10"/>
        <v>-296956</v>
      </c>
      <c r="Z51" s="72">
        <f>+IF(X51&lt;&gt;0,+(Y51/X51)*100,0)</f>
        <v>-51.42095238095238</v>
      </c>
      <c r="AA51" s="71">
        <f>SUM(AA57:AA61)</f>
        <v>770000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150000</v>
      </c>
      <c r="F53" s="11">
        <v>150000</v>
      </c>
      <c r="G53" s="11"/>
      <c r="H53" s="11">
        <v>42292</v>
      </c>
      <c r="I53" s="11">
        <v>1390</v>
      </c>
      <c r="J53" s="11">
        <v>43682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43682</v>
      </c>
      <c r="X53" s="11">
        <v>112500</v>
      </c>
      <c r="Y53" s="11">
        <v>-68818</v>
      </c>
      <c r="Z53" s="2">
        <v>-61.17</v>
      </c>
      <c r="AA53" s="15">
        <v>150000</v>
      </c>
    </row>
    <row r="54" spans="1:27" ht="12.75">
      <c r="A54" s="87" t="s">
        <v>34</v>
      </c>
      <c r="B54" s="50"/>
      <c r="C54" s="9"/>
      <c r="D54" s="10"/>
      <c r="E54" s="11">
        <v>150000</v>
      </c>
      <c r="F54" s="11">
        <v>150000</v>
      </c>
      <c r="G54" s="11">
        <v>1583</v>
      </c>
      <c r="H54" s="11">
        <v>2950</v>
      </c>
      <c r="I54" s="11">
        <v>36953</v>
      </c>
      <c r="J54" s="11">
        <v>41486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41486</v>
      </c>
      <c r="X54" s="11">
        <v>112500</v>
      </c>
      <c r="Y54" s="11">
        <v>-71014</v>
      </c>
      <c r="Z54" s="2">
        <v>-63.12</v>
      </c>
      <c r="AA54" s="15">
        <v>150000</v>
      </c>
    </row>
    <row r="55" spans="1:27" ht="12.75">
      <c r="A55" s="87" t="s">
        <v>35</v>
      </c>
      <c r="B55" s="50"/>
      <c r="C55" s="9"/>
      <c r="D55" s="10"/>
      <c r="E55" s="11">
        <v>150000</v>
      </c>
      <c r="F55" s="11">
        <v>150000</v>
      </c>
      <c r="G55" s="11"/>
      <c r="H55" s="11">
        <v>1315</v>
      </c>
      <c r="I55" s="11">
        <v>1430</v>
      </c>
      <c r="J55" s="11">
        <v>2745</v>
      </c>
      <c r="K55" s="11"/>
      <c r="L55" s="11"/>
      <c r="M55" s="11"/>
      <c r="N55" s="11"/>
      <c r="O55" s="11"/>
      <c r="P55" s="11">
        <v>19426</v>
      </c>
      <c r="Q55" s="11"/>
      <c r="R55" s="11">
        <v>19426</v>
      </c>
      <c r="S55" s="11"/>
      <c r="T55" s="11"/>
      <c r="U55" s="11"/>
      <c r="V55" s="11"/>
      <c r="W55" s="11">
        <v>22171</v>
      </c>
      <c r="X55" s="11">
        <v>112500</v>
      </c>
      <c r="Y55" s="11">
        <v>-90329</v>
      </c>
      <c r="Z55" s="2">
        <v>-80.29</v>
      </c>
      <c r="AA55" s="15">
        <v>150000</v>
      </c>
    </row>
    <row r="56" spans="1:27" ht="12.75">
      <c r="A56" s="87" t="s">
        <v>36</v>
      </c>
      <c r="B56" s="50"/>
      <c r="C56" s="9"/>
      <c r="D56" s="10"/>
      <c r="E56" s="11">
        <v>320000</v>
      </c>
      <c r="F56" s="11">
        <v>320000</v>
      </c>
      <c r="G56" s="11"/>
      <c r="H56" s="11">
        <v>6641</v>
      </c>
      <c r="I56" s="11">
        <v>29573</v>
      </c>
      <c r="J56" s="11">
        <v>36214</v>
      </c>
      <c r="K56" s="11"/>
      <c r="L56" s="11"/>
      <c r="M56" s="11">
        <v>77874</v>
      </c>
      <c r="N56" s="11">
        <v>77874</v>
      </c>
      <c r="O56" s="11">
        <v>10452</v>
      </c>
      <c r="P56" s="11">
        <v>48665</v>
      </c>
      <c r="Q56" s="11"/>
      <c r="R56" s="11">
        <v>59117</v>
      </c>
      <c r="S56" s="11"/>
      <c r="T56" s="11"/>
      <c r="U56" s="11"/>
      <c r="V56" s="11"/>
      <c r="W56" s="11">
        <v>173205</v>
      </c>
      <c r="X56" s="11">
        <v>240000</v>
      </c>
      <c r="Y56" s="11">
        <v>-66795</v>
      </c>
      <c r="Z56" s="2">
        <v>-27.83</v>
      </c>
      <c r="AA56" s="15">
        <v>320000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770000</v>
      </c>
      <c r="F57" s="54">
        <f t="shared" si="11"/>
        <v>770000</v>
      </c>
      <c r="G57" s="54">
        <f t="shared" si="11"/>
        <v>1583</v>
      </c>
      <c r="H57" s="54">
        <f t="shared" si="11"/>
        <v>53198</v>
      </c>
      <c r="I57" s="54">
        <f t="shared" si="11"/>
        <v>69346</v>
      </c>
      <c r="J57" s="54">
        <f t="shared" si="11"/>
        <v>124127</v>
      </c>
      <c r="K57" s="54">
        <f t="shared" si="11"/>
        <v>0</v>
      </c>
      <c r="L57" s="54">
        <f t="shared" si="11"/>
        <v>0</v>
      </c>
      <c r="M57" s="54">
        <f t="shared" si="11"/>
        <v>77874</v>
      </c>
      <c r="N57" s="54">
        <f t="shared" si="11"/>
        <v>77874</v>
      </c>
      <c r="O57" s="54">
        <f t="shared" si="11"/>
        <v>10452</v>
      </c>
      <c r="P57" s="54">
        <f t="shared" si="11"/>
        <v>68091</v>
      </c>
      <c r="Q57" s="54">
        <f t="shared" si="11"/>
        <v>0</v>
      </c>
      <c r="R57" s="54">
        <f t="shared" si="11"/>
        <v>78543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280544</v>
      </c>
      <c r="X57" s="54">
        <f t="shared" si="11"/>
        <v>577500</v>
      </c>
      <c r="Y57" s="54">
        <f t="shared" si="11"/>
        <v>-296956</v>
      </c>
      <c r="Z57" s="55">
        <f>+IF(X57&lt;&gt;0,+(Y57/X57)*100,0)</f>
        <v>-51.42095238095238</v>
      </c>
      <c r="AA57" s="56">
        <f>SUM(AA52:AA56)</f>
        <v>770000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770000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>
        <v>53198</v>
      </c>
      <c r="I68" s="11">
        <v>69346</v>
      </c>
      <c r="J68" s="11">
        <v>122544</v>
      </c>
      <c r="K68" s="11">
        <v>100431</v>
      </c>
      <c r="L68" s="11">
        <v>267502</v>
      </c>
      <c r="M68" s="11">
        <v>77874</v>
      </c>
      <c r="N68" s="11">
        <v>445807</v>
      </c>
      <c r="O68" s="11">
        <v>10453</v>
      </c>
      <c r="P68" s="11">
        <v>-51669</v>
      </c>
      <c r="Q68" s="11"/>
      <c r="R68" s="11">
        <v>-41216</v>
      </c>
      <c r="S68" s="11"/>
      <c r="T68" s="11"/>
      <c r="U68" s="11"/>
      <c r="V68" s="11"/>
      <c r="W68" s="11">
        <v>527135</v>
      </c>
      <c r="X68" s="11"/>
      <c r="Y68" s="11">
        <v>527135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770000</v>
      </c>
      <c r="F69" s="82">
        <f t="shared" si="12"/>
        <v>0</v>
      </c>
      <c r="G69" s="82">
        <f t="shared" si="12"/>
        <v>0</v>
      </c>
      <c r="H69" s="82">
        <f t="shared" si="12"/>
        <v>53198</v>
      </c>
      <c r="I69" s="82">
        <f t="shared" si="12"/>
        <v>69346</v>
      </c>
      <c r="J69" s="82">
        <f t="shared" si="12"/>
        <v>122544</v>
      </c>
      <c r="K69" s="82">
        <f t="shared" si="12"/>
        <v>100431</v>
      </c>
      <c r="L69" s="82">
        <f t="shared" si="12"/>
        <v>267502</v>
      </c>
      <c r="M69" s="82">
        <f t="shared" si="12"/>
        <v>77874</v>
      </c>
      <c r="N69" s="82">
        <f t="shared" si="12"/>
        <v>445807</v>
      </c>
      <c r="O69" s="82">
        <f t="shared" si="12"/>
        <v>10453</v>
      </c>
      <c r="P69" s="82">
        <f t="shared" si="12"/>
        <v>-51669</v>
      </c>
      <c r="Q69" s="82">
        <f t="shared" si="12"/>
        <v>0</v>
      </c>
      <c r="R69" s="82">
        <f t="shared" si="12"/>
        <v>-41216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527135</v>
      </c>
      <c r="X69" s="82">
        <f t="shared" si="12"/>
        <v>0</v>
      </c>
      <c r="Y69" s="82">
        <f t="shared" si="12"/>
        <v>527135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67598654</v>
      </c>
      <c r="D5" s="45">
        <f t="shared" si="0"/>
        <v>0</v>
      </c>
      <c r="E5" s="46">
        <f t="shared" si="0"/>
        <v>136907371</v>
      </c>
      <c r="F5" s="46">
        <f t="shared" si="0"/>
        <v>23320182</v>
      </c>
      <c r="G5" s="46">
        <f t="shared" si="0"/>
        <v>467541</v>
      </c>
      <c r="H5" s="46">
        <f t="shared" si="0"/>
        <v>2886342</v>
      </c>
      <c r="I5" s="46">
        <f t="shared" si="0"/>
        <v>2397403</v>
      </c>
      <c r="J5" s="46">
        <f t="shared" si="0"/>
        <v>5751286</v>
      </c>
      <c r="K5" s="46">
        <f t="shared" si="0"/>
        <v>1839357</v>
      </c>
      <c r="L5" s="46">
        <f t="shared" si="0"/>
        <v>2156654</v>
      </c>
      <c r="M5" s="46">
        <f t="shared" si="0"/>
        <v>1766869</v>
      </c>
      <c r="N5" s="46">
        <f t="shared" si="0"/>
        <v>5762880</v>
      </c>
      <c r="O5" s="46">
        <f t="shared" si="0"/>
        <v>488385</v>
      </c>
      <c r="P5" s="46">
        <f t="shared" si="0"/>
        <v>0</v>
      </c>
      <c r="Q5" s="46">
        <f t="shared" si="0"/>
        <v>0</v>
      </c>
      <c r="R5" s="46">
        <f t="shared" si="0"/>
        <v>488385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12002551</v>
      </c>
      <c r="X5" s="46">
        <f t="shared" si="0"/>
        <v>17490137</v>
      </c>
      <c r="Y5" s="46">
        <f t="shared" si="0"/>
        <v>-5487586</v>
      </c>
      <c r="Z5" s="47">
        <f>+IF(X5&lt;&gt;0,+(Y5/X5)*100,0)</f>
        <v>-31.37531741460916</v>
      </c>
      <c r="AA5" s="48">
        <f>SUM(AA11:AA18)</f>
        <v>23320182</v>
      </c>
    </row>
    <row r="6" spans="1:27" ht="12.75">
      <c r="A6" s="49" t="s">
        <v>32</v>
      </c>
      <c r="B6" s="50"/>
      <c r="C6" s="9">
        <v>14018509</v>
      </c>
      <c r="D6" s="10"/>
      <c r="E6" s="11"/>
      <c r="F6" s="11">
        <v>1517182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1137887</v>
      </c>
      <c r="Y6" s="11">
        <v>-1137887</v>
      </c>
      <c r="Z6" s="2">
        <v>-100</v>
      </c>
      <c r="AA6" s="15">
        <v>1517182</v>
      </c>
    </row>
    <row r="7" spans="1:27" ht="12.75">
      <c r="A7" s="49" t="s">
        <v>33</v>
      </c>
      <c r="B7" s="50"/>
      <c r="C7" s="9">
        <v>9555408</v>
      </c>
      <c r="D7" s="10"/>
      <c r="E7" s="11">
        <v>63000000</v>
      </c>
      <c r="F7" s="11">
        <v>5000000</v>
      </c>
      <c r="G7" s="11"/>
      <c r="H7" s="11">
        <v>2077728</v>
      </c>
      <c r="I7" s="11">
        <v>1544064</v>
      </c>
      <c r="J7" s="11">
        <v>3621792</v>
      </c>
      <c r="K7" s="11">
        <v>700916</v>
      </c>
      <c r="L7" s="11">
        <v>1170057</v>
      </c>
      <c r="M7" s="11">
        <v>805683</v>
      </c>
      <c r="N7" s="11">
        <v>2676656</v>
      </c>
      <c r="O7" s="11"/>
      <c r="P7" s="11"/>
      <c r="Q7" s="11"/>
      <c r="R7" s="11"/>
      <c r="S7" s="11"/>
      <c r="T7" s="11"/>
      <c r="U7" s="11"/>
      <c r="V7" s="11"/>
      <c r="W7" s="11">
        <v>6298448</v>
      </c>
      <c r="X7" s="11">
        <v>3750000</v>
      </c>
      <c r="Y7" s="11">
        <v>2548448</v>
      </c>
      <c r="Z7" s="2">
        <v>67.96</v>
      </c>
      <c r="AA7" s="15">
        <v>5000000</v>
      </c>
    </row>
    <row r="8" spans="1:27" ht="12.75">
      <c r="A8" s="49" t="s">
        <v>34</v>
      </c>
      <c r="B8" s="50"/>
      <c r="C8" s="9">
        <v>21951149</v>
      </c>
      <c r="D8" s="10"/>
      <c r="E8" s="11">
        <v>49415092</v>
      </c>
      <c r="F8" s="11">
        <v>3300000</v>
      </c>
      <c r="G8" s="11"/>
      <c r="H8" s="11"/>
      <c r="I8" s="11"/>
      <c r="J8" s="11"/>
      <c r="K8" s="11">
        <v>319199</v>
      </c>
      <c r="L8" s="11"/>
      <c r="M8" s="11"/>
      <c r="N8" s="11">
        <v>319199</v>
      </c>
      <c r="O8" s="11">
        <v>348161</v>
      </c>
      <c r="P8" s="11"/>
      <c r="Q8" s="11"/>
      <c r="R8" s="11">
        <v>348161</v>
      </c>
      <c r="S8" s="11"/>
      <c r="T8" s="11"/>
      <c r="U8" s="11"/>
      <c r="V8" s="11"/>
      <c r="W8" s="11">
        <v>667360</v>
      </c>
      <c r="X8" s="11">
        <v>2475000</v>
      </c>
      <c r="Y8" s="11">
        <v>-1807640</v>
      </c>
      <c r="Z8" s="2">
        <v>-73.04</v>
      </c>
      <c r="AA8" s="15">
        <v>3300000</v>
      </c>
    </row>
    <row r="9" spans="1:27" ht="12.75">
      <c r="A9" s="49" t="s">
        <v>35</v>
      </c>
      <c r="B9" s="50"/>
      <c r="C9" s="9">
        <v>14446644</v>
      </c>
      <c r="D9" s="10"/>
      <c r="E9" s="11"/>
      <c r="F9" s="11"/>
      <c r="G9" s="11">
        <v>337559</v>
      </c>
      <c r="H9" s="11">
        <v>39164</v>
      </c>
      <c r="I9" s="11">
        <v>409379</v>
      </c>
      <c r="J9" s="11">
        <v>786102</v>
      </c>
      <c r="K9" s="11">
        <v>711708</v>
      </c>
      <c r="L9" s="11">
        <v>845617</v>
      </c>
      <c r="M9" s="11">
        <v>858407</v>
      </c>
      <c r="N9" s="11">
        <v>2415732</v>
      </c>
      <c r="O9" s="11"/>
      <c r="P9" s="11"/>
      <c r="Q9" s="11"/>
      <c r="R9" s="11"/>
      <c r="S9" s="11"/>
      <c r="T9" s="11"/>
      <c r="U9" s="11"/>
      <c r="V9" s="11"/>
      <c r="W9" s="11">
        <v>3201834</v>
      </c>
      <c r="X9" s="11"/>
      <c r="Y9" s="11">
        <v>3201834</v>
      </c>
      <c r="Z9" s="2"/>
      <c r="AA9" s="15"/>
    </row>
    <row r="10" spans="1:27" ht="12.75">
      <c r="A10" s="49" t="s">
        <v>36</v>
      </c>
      <c r="B10" s="50"/>
      <c r="C10" s="9">
        <v>2345303</v>
      </c>
      <c r="D10" s="10"/>
      <c r="E10" s="11">
        <v>1500000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62317013</v>
      </c>
      <c r="D11" s="53">
        <f t="shared" si="1"/>
        <v>0</v>
      </c>
      <c r="E11" s="54">
        <f t="shared" si="1"/>
        <v>113915092</v>
      </c>
      <c r="F11" s="54">
        <f t="shared" si="1"/>
        <v>9817182</v>
      </c>
      <c r="G11" s="54">
        <f t="shared" si="1"/>
        <v>337559</v>
      </c>
      <c r="H11" s="54">
        <f t="shared" si="1"/>
        <v>2116892</v>
      </c>
      <c r="I11" s="54">
        <f t="shared" si="1"/>
        <v>1953443</v>
      </c>
      <c r="J11" s="54">
        <f t="shared" si="1"/>
        <v>4407894</v>
      </c>
      <c r="K11" s="54">
        <f t="shared" si="1"/>
        <v>1731823</v>
      </c>
      <c r="L11" s="54">
        <f t="shared" si="1"/>
        <v>2015674</v>
      </c>
      <c r="M11" s="54">
        <f t="shared" si="1"/>
        <v>1664090</v>
      </c>
      <c r="N11" s="54">
        <f t="shared" si="1"/>
        <v>5411587</v>
      </c>
      <c r="O11" s="54">
        <f t="shared" si="1"/>
        <v>348161</v>
      </c>
      <c r="P11" s="54">
        <f t="shared" si="1"/>
        <v>0</v>
      </c>
      <c r="Q11" s="54">
        <f t="shared" si="1"/>
        <v>0</v>
      </c>
      <c r="R11" s="54">
        <f t="shared" si="1"/>
        <v>348161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10167642</v>
      </c>
      <c r="X11" s="54">
        <f t="shared" si="1"/>
        <v>7362887</v>
      </c>
      <c r="Y11" s="54">
        <f t="shared" si="1"/>
        <v>2804755</v>
      </c>
      <c r="Z11" s="55">
        <f>+IF(X11&lt;&gt;0,+(Y11/X11)*100,0)</f>
        <v>38.093141997154106</v>
      </c>
      <c r="AA11" s="56">
        <f>SUM(AA6:AA10)</f>
        <v>9817182</v>
      </c>
    </row>
    <row r="12" spans="1:27" ht="12.75">
      <c r="A12" s="57" t="s">
        <v>38</v>
      </c>
      <c r="B12" s="38"/>
      <c r="C12" s="9">
        <v>3676579</v>
      </c>
      <c r="D12" s="10"/>
      <c r="E12" s="11">
        <v>14000000</v>
      </c>
      <c r="F12" s="11">
        <v>4800000</v>
      </c>
      <c r="G12" s="11">
        <v>129982</v>
      </c>
      <c r="H12" s="11">
        <v>140734</v>
      </c>
      <c r="I12" s="11">
        <v>179752</v>
      </c>
      <c r="J12" s="11">
        <v>450468</v>
      </c>
      <c r="K12" s="11">
        <v>101721</v>
      </c>
      <c r="L12" s="11">
        <v>140980</v>
      </c>
      <c r="M12" s="11">
        <v>102779</v>
      </c>
      <c r="N12" s="11">
        <v>345480</v>
      </c>
      <c r="O12" s="11">
        <v>140224</v>
      </c>
      <c r="P12" s="11"/>
      <c r="Q12" s="11"/>
      <c r="R12" s="11">
        <v>140224</v>
      </c>
      <c r="S12" s="11"/>
      <c r="T12" s="11"/>
      <c r="U12" s="11"/>
      <c r="V12" s="11"/>
      <c r="W12" s="11">
        <v>936172</v>
      </c>
      <c r="X12" s="11">
        <v>3600000</v>
      </c>
      <c r="Y12" s="11">
        <v>-2663828</v>
      </c>
      <c r="Z12" s="2">
        <v>-74</v>
      </c>
      <c r="AA12" s="15">
        <v>4800000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>
        <v>2500000</v>
      </c>
      <c r="G14" s="11"/>
      <c r="H14" s="11">
        <v>597920</v>
      </c>
      <c r="I14" s="11">
        <v>264208</v>
      </c>
      <c r="J14" s="11">
        <v>862128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862128</v>
      </c>
      <c r="X14" s="11">
        <v>1875000</v>
      </c>
      <c r="Y14" s="11">
        <v>-1012872</v>
      </c>
      <c r="Z14" s="2">
        <v>-54.02</v>
      </c>
      <c r="AA14" s="15">
        <v>2500000</v>
      </c>
    </row>
    <row r="15" spans="1:27" ht="12.75">
      <c r="A15" s="57" t="s">
        <v>41</v>
      </c>
      <c r="B15" s="38" t="s">
        <v>42</v>
      </c>
      <c r="C15" s="9">
        <v>1605062</v>
      </c>
      <c r="D15" s="10"/>
      <c r="E15" s="11">
        <v>5992279</v>
      </c>
      <c r="F15" s="11">
        <v>6203000</v>
      </c>
      <c r="G15" s="11"/>
      <c r="H15" s="11">
        <v>30796</v>
      </c>
      <c r="I15" s="11"/>
      <c r="J15" s="11">
        <v>30796</v>
      </c>
      <c r="K15" s="11">
        <v>5813</v>
      </c>
      <c r="L15" s="11"/>
      <c r="M15" s="11"/>
      <c r="N15" s="11">
        <v>5813</v>
      </c>
      <c r="O15" s="11"/>
      <c r="P15" s="11"/>
      <c r="Q15" s="11"/>
      <c r="R15" s="11"/>
      <c r="S15" s="11"/>
      <c r="T15" s="11"/>
      <c r="U15" s="11"/>
      <c r="V15" s="11"/>
      <c r="W15" s="11">
        <v>36609</v>
      </c>
      <c r="X15" s="11">
        <v>4652250</v>
      </c>
      <c r="Y15" s="11">
        <v>-4615641</v>
      </c>
      <c r="Z15" s="2">
        <v>-99.21</v>
      </c>
      <c r="AA15" s="15">
        <v>6203000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>
        <v>3000000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141936653</v>
      </c>
      <c r="F20" s="63">
        <f t="shared" si="2"/>
        <v>57072624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42804468</v>
      </c>
      <c r="Y20" s="63">
        <f t="shared" si="2"/>
        <v>-42804468</v>
      </c>
      <c r="Z20" s="64">
        <f>+IF(X20&lt;&gt;0,+(Y20/X20)*100,0)</f>
        <v>-100</v>
      </c>
      <c r="AA20" s="65">
        <f>SUM(AA26:AA33)</f>
        <v>57072624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>
        <v>105000000</v>
      </c>
      <c r="F22" s="11">
        <v>31089603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23317202</v>
      </c>
      <c r="Y22" s="11">
        <v>-23317202</v>
      </c>
      <c r="Z22" s="2">
        <v>-100</v>
      </c>
      <c r="AA22" s="15">
        <v>31089603</v>
      </c>
    </row>
    <row r="23" spans="1:27" ht="12.75">
      <c r="A23" s="49" t="s">
        <v>34</v>
      </c>
      <c r="B23" s="50"/>
      <c r="C23" s="9"/>
      <c r="D23" s="10"/>
      <c r="E23" s="11">
        <v>7300000</v>
      </c>
      <c r="F23" s="11">
        <v>1500000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1125000</v>
      </c>
      <c r="Y23" s="11">
        <v>-1125000</v>
      </c>
      <c r="Z23" s="2">
        <v>-100</v>
      </c>
      <c r="AA23" s="15">
        <v>1500000</v>
      </c>
    </row>
    <row r="24" spans="1:27" ht="12.75">
      <c r="A24" s="49" t="s">
        <v>35</v>
      </c>
      <c r="B24" s="50"/>
      <c r="C24" s="9"/>
      <c r="D24" s="10"/>
      <c r="E24" s="11">
        <v>20902653</v>
      </c>
      <c r="F24" s="11">
        <v>13949021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10461766</v>
      </c>
      <c r="Y24" s="11">
        <v>-10461766</v>
      </c>
      <c r="Z24" s="2">
        <v>-100</v>
      </c>
      <c r="AA24" s="15">
        <v>13949021</v>
      </c>
    </row>
    <row r="25" spans="1:27" ht="12.75">
      <c r="A25" s="49" t="s">
        <v>36</v>
      </c>
      <c r="B25" s="50"/>
      <c r="C25" s="9"/>
      <c r="D25" s="10"/>
      <c r="E25" s="11">
        <v>1950000</v>
      </c>
      <c r="F25" s="11">
        <v>1900000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1425000</v>
      </c>
      <c r="Y25" s="11">
        <v>-1425000</v>
      </c>
      <c r="Z25" s="2">
        <v>-100</v>
      </c>
      <c r="AA25" s="15">
        <v>1900000</v>
      </c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135152653</v>
      </c>
      <c r="F26" s="54">
        <f t="shared" si="3"/>
        <v>48438624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36328968</v>
      </c>
      <c r="Y26" s="54">
        <f t="shared" si="3"/>
        <v>-36328968</v>
      </c>
      <c r="Z26" s="55">
        <f>+IF(X26&lt;&gt;0,+(Y26/X26)*100,0)</f>
        <v>-100</v>
      </c>
      <c r="AA26" s="56">
        <f>SUM(AA21:AA25)</f>
        <v>48438624</v>
      </c>
    </row>
    <row r="27" spans="1:27" ht="12.75">
      <c r="A27" s="57" t="s">
        <v>38</v>
      </c>
      <c r="B27" s="67"/>
      <c r="C27" s="9"/>
      <c r="D27" s="10"/>
      <c r="E27" s="11">
        <v>4284000</v>
      </c>
      <c r="F27" s="11">
        <v>3634000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2725500</v>
      </c>
      <c r="Y27" s="11">
        <v>-2725500</v>
      </c>
      <c r="Z27" s="2">
        <v>-100</v>
      </c>
      <c r="AA27" s="15">
        <v>3634000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>
        <v>2500000</v>
      </c>
      <c r="F30" s="11">
        <v>2000000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1500000</v>
      </c>
      <c r="Y30" s="11">
        <v>-1500000</v>
      </c>
      <c r="Z30" s="2">
        <v>-100</v>
      </c>
      <c r="AA30" s="15">
        <v>2000000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>
        <v>3000000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2250000</v>
      </c>
      <c r="Y33" s="18">
        <v>-2250000</v>
      </c>
      <c r="Z33" s="3">
        <v>-100</v>
      </c>
      <c r="AA33" s="23">
        <v>3000000</v>
      </c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14018509</v>
      </c>
      <c r="D36" s="10">
        <f t="shared" si="4"/>
        <v>0</v>
      </c>
      <c r="E36" s="11">
        <f t="shared" si="4"/>
        <v>0</v>
      </c>
      <c r="F36" s="11">
        <f t="shared" si="4"/>
        <v>1517182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1137887</v>
      </c>
      <c r="Y36" s="11">
        <f t="shared" si="4"/>
        <v>-1137887</v>
      </c>
      <c r="Z36" s="2">
        <f aca="true" t="shared" si="5" ref="Z36:Z49">+IF(X36&lt;&gt;0,+(Y36/X36)*100,0)</f>
        <v>-100</v>
      </c>
      <c r="AA36" s="15">
        <f>AA6+AA21</f>
        <v>1517182</v>
      </c>
    </row>
    <row r="37" spans="1:27" ht="12.75">
      <c r="A37" s="49" t="s">
        <v>33</v>
      </c>
      <c r="B37" s="50"/>
      <c r="C37" s="9">
        <f t="shared" si="4"/>
        <v>9555408</v>
      </c>
      <c r="D37" s="10">
        <f t="shared" si="4"/>
        <v>0</v>
      </c>
      <c r="E37" s="11">
        <f t="shared" si="4"/>
        <v>168000000</v>
      </c>
      <c r="F37" s="11">
        <f t="shared" si="4"/>
        <v>36089603</v>
      </c>
      <c r="G37" s="11">
        <f t="shared" si="4"/>
        <v>0</v>
      </c>
      <c r="H37" s="11">
        <f t="shared" si="4"/>
        <v>2077728</v>
      </c>
      <c r="I37" s="11">
        <f t="shared" si="4"/>
        <v>1544064</v>
      </c>
      <c r="J37" s="11">
        <f t="shared" si="4"/>
        <v>3621792</v>
      </c>
      <c r="K37" s="11">
        <f t="shared" si="4"/>
        <v>700916</v>
      </c>
      <c r="L37" s="11">
        <f t="shared" si="4"/>
        <v>1170057</v>
      </c>
      <c r="M37" s="11">
        <f t="shared" si="4"/>
        <v>805683</v>
      </c>
      <c r="N37" s="11">
        <f t="shared" si="4"/>
        <v>2676656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6298448</v>
      </c>
      <c r="X37" s="11">
        <f t="shared" si="4"/>
        <v>27067202</v>
      </c>
      <c r="Y37" s="11">
        <f t="shared" si="4"/>
        <v>-20768754</v>
      </c>
      <c r="Z37" s="2">
        <f t="shared" si="5"/>
        <v>-76.73033215623839</v>
      </c>
      <c r="AA37" s="15">
        <f>AA7+AA22</f>
        <v>36089603</v>
      </c>
    </row>
    <row r="38" spans="1:27" ht="12.75">
      <c r="A38" s="49" t="s">
        <v>34</v>
      </c>
      <c r="B38" s="50"/>
      <c r="C38" s="9">
        <f t="shared" si="4"/>
        <v>21951149</v>
      </c>
      <c r="D38" s="10">
        <f t="shared" si="4"/>
        <v>0</v>
      </c>
      <c r="E38" s="11">
        <f t="shared" si="4"/>
        <v>56715092</v>
      </c>
      <c r="F38" s="11">
        <f t="shared" si="4"/>
        <v>4800000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319199</v>
      </c>
      <c r="L38" s="11">
        <f t="shared" si="4"/>
        <v>0</v>
      </c>
      <c r="M38" s="11">
        <f t="shared" si="4"/>
        <v>0</v>
      </c>
      <c r="N38" s="11">
        <f t="shared" si="4"/>
        <v>319199</v>
      </c>
      <c r="O38" s="11">
        <f t="shared" si="4"/>
        <v>348161</v>
      </c>
      <c r="P38" s="11">
        <f t="shared" si="4"/>
        <v>0</v>
      </c>
      <c r="Q38" s="11">
        <f t="shared" si="4"/>
        <v>0</v>
      </c>
      <c r="R38" s="11">
        <f t="shared" si="4"/>
        <v>348161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667360</v>
      </c>
      <c r="X38" s="11">
        <f t="shared" si="4"/>
        <v>3600000</v>
      </c>
      <c r="Y38" s="11">
        <f t="shared" si="4"/>
        <v>-2932640</v>
      </c>
      <c r="Z38" s="2">
        <f t="shared" si="5"/>
        <v>-81.46222222222222</v>
      </c>
      <c r="AA38" s="15">
        <f>AA8+AA23</f>
        <v>4800000</v>
      </c>
    </row>
    <row r="39" spans="1:27" ht="12.75">
      <c r="A39" s="49" t="s">
        <v>35</v>
      </c>
      <c r="B39" s="50"/>
      <c r="C39" s="9">
        <f t="shared" si="4"/>
        <v>14446644</v>
      </c>
      <c r="D39" s="10">
        <f t="shared" si="4"/>
        <v>0</v>
      </c>
      <c r="E39" s="11">
        <f t="shared" si="4"/>
        <v>20902653</v>
      </c>
      <c r="F39" s="11">
        <f t="shared" si="4"/>
        <v>13949021</v>
      </c>
      <c r="G39" s="11">
        <f t="shared" si="4"/>
        <v>337559</v>
      </c>
      <c r="H39" s="11">
        <f t="shared" si="4"/>
        <v>39164</v>
      </c>
      <c r="I39" s="11">
        <f t="shared" si="4"/>
        <v>409379</v>
      </c>
      <c r="J39" s="11">
        <f t="shared" si="4"/>
        <v>786102</v>
      </c>
      <c r="K39" s="11">
        <f t="shared" si="4"/>
        <v>711708</v>
      </c>
      <c r="L39" s="11">
        <f t="shared" si="4"/>
        <v>845617</v>
      </c>
      <c r="M39" s="11">
        <f t="shared" si="4"/>
        <v>858407</v>
      </c>
      <c r="N39" s="11">
        <f t="shared" si="4"/>
        <v>2415732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3201834</v>
      </c>
      <c r="X39" s="11">
        <f t="shared" si="4"/>
        <v>10461766</v>
      </c>
      <c r="Y39" s="11">
        <f t="shared" si="4"/>
        <v>-7259932</v>
      </c>
      <c r="Z39" s="2">
        <f t="shared" si="5"/>
        <v>-69.39489948446563</v>
      </c>
      <c r="AA39" s="15">
        <f>AA9+AA24</f>
        <v>13949021</v>
      </c>
    </row>
    <row r="40" spans="1:27" ht="12.75">
      <c r="A40" s="49" t="s">
        <v>36</v>
      </c>
      <c r="B40" s="50"/>
      <c r="C40" s="9">
        <f t="shared" si="4"/>
        <v>2345303</v>
      </c>
      <c r="D40" s="10">
        <f t="shared" si="4"/>
        <v>0</v>
      </c>
      <c r="E40" s="11">
        <f t="shared" si="4"/>
        <v>3450000</v>
      </c>
      <c r="F40" s="11">
        <f t="shared" si="4"/>
        <v>1900000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1425000</v>
      </c>
      <c r="Y40" s="11">
        <f t="shared" si="4"/>
        <v>-1425000</v>
      </c>
      <c r="Z40" s="2">
        <f t="shared" si="5"/>
        <v>-100</v>
      </c>
      <c r="AA40" s="15">
        <f>AA10+AA25</f>
        <v>1900000</v>
      </c>
    </row>
    <row r="41" spans="1:27" ht="12.75">
      <c r="A41" s="51" t="s">
        <v>37</v>
      </c>
      <c r="B41" s="50"/>
      <c r="C41" s="52">
        <f aca="true" t="shared" si="6" ref="C41:Y41">SUM(C36:C40)</f>
        <v>62317013</v>
      </c>
      <c r="D41" s="53">
        <f t="shared" si="6"/>
        <v>0</v>
      </c>
      <c r="E41" s="54">
        <f t="shared" si="6"/>
        <v>249067745</v>
      </c>
      <c r="F41" s="54">
        <f t="shared" si="6"/>
        <v>58255806</v>
      </c>
      <c r="G41" s="54">
        <f t="shared" si="6"/>
        <v>337559</v>
      </c>
      <c r="H41" s="54">
        <f t="shared" si="6"/>
        <v>2116892</v>
      </c>
      <c r="I41" s="54">
        <f t="shared" si="6"/>
        <v>1953443</v>
      </c>
      <c r="J41" s="54">
        <f t="shared" si="6"/>
        <v>4407894</v>
      </c>
      <c r="K41" s="54">
        <f t="shared" si="6"/>
        <v>1731823</v>
      </c>
      <c r="L41" s="54">
        <f t="shared" si="6"/>
        <v>2015674</v>
      </c>
      <c r="M41" s="54">
        <f t="shared" si="6"/>
        <v>1664090</v>
      </c>
      <c r="N41" s="54">
        <f t="shared" si="6"/>
        <v>5411587</v>
      </c>
      <c r="O41" s="54">
        <f t="shared" si="6"/>
        <v>348161</v>
      </c>
      <c r="P41" s="54">
        <f t="shared" si="6"/>
        <v>0</v>
      </c>
      <c r="Q41" s="54">
        <f t="shared" si="6"/>
        <v>0</v>
      </c>
      <c r="R41" s="54">
        <f t="shared" si="6"/>
        <v>348161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10167642</v>
      </c>
      <c r="X41" s="54">
        <f t="shared" si="6"/>
        <v>43691855</v>
      </c>
      <c r="Y41" s="54">
        <f t="shared" si="6"/>
        <v>-33524213</v>
      </c>
      <c r="Z41" s="55">
        <f t="shared" si="5"/>
        <v>-76.72874726879873</v>
      </c>
      <c r="AA41" s="56">
        <f>SUM(AA36:AA40)</f>
        <v>58255806</v>
      </c>
    </row>
    <row r="42" spans="1:27" ht="12.75">
      <c r="A42" s="57" t="s">
        <v>38</v>
      </c>
      <c r="B42" s="38"/>
      <c r="C42" s="68">
        <f aca="true" t="shared" si="7" ref="C42:Y48">C12+C27</f>
        <v>3676579</v>
      </c>
      <c r="D42" s="69">
        <f t="shared" si="7"/>
        <v>0</v>
      </c>
      <c r="E42" s="70">
        <f t="shared" si="7"/>
        <v>18284000</v>
      </c>
      <c r="F42" s="70">
        <f t="shared" si="7"/>
        <v>8434000</v>
      </c>
      <c r="G42" s="70">
        <f t="shared" si="7"/>
        <v>129982</v>
      </c>
      <c r="H42" s="70">
        <f t="shared" si="7"/>
        <v>140734</v>
      </c>
      <c r="I42" s="70">
        <f t="shared" si="7"/>
        <v>179752</v>
      </c>
      <c r="J42" s="70">
        <f t="shared" si="7"/>
        <v>450468</v>
      </c>
      <c r="K42" s="70">
        <f t="shared" si="7"/>
        <v>101721</v>
      </c>
      <c r="L42" s="70">
        <f t="shared" si="7"/>
        <v>140980</v>
      </c>
      <c r="M42" s="70">
        <f t="shared" si="7"/>
        <v>102779</v>
      </c>
      <c r="N42" s="70">
        <f t="shared" si="7"/>
        <v>345480</v>
      </c>
      <c r="O42" s="70">
        <f t="shared" si="7"/>
        <v>140224</v>
      </c>
      <c r="P42" s="70">
        <f t="shared" si="7"/>
        <v>0</v>
      </c>
      <c r="Q42" s="70">
        <f t="shared" si="7"/>
        <v>0</v>
      </c>
      <c r="R42" s="70">
        <f t="shared" si="7"/>
        <v>140224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936172</v>
      </c>
      <c r="X42" s="70">
        <f t="shared" si="7"/>
        <v>6325500</v>
      </c>
      <c r="Y42" s="70">
        <f t="shared" si="7"/>
        <v>-5389328</v>
      </c>
      <c r="Z42" s="72">
        <f t="shared" si="5"/>
        <v>-85.20003161805391</v>
      </c>
      <c r="AA42" s="71">
        <f aca="true" t="shared" si="8" ref="AA42:AA48">AA12+AA27</f>
        <v>8434000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2500000</v>
      </c>
      <c r="G44" s="70">
        <f t="shared" si="7"/>
        <v>0</v>
      </c>
      <c r="H44" s="70">
        <f t="shared" si="7"/>
        <v>597920</v>
      </c>
      <c r="I44" s="70">
        <f t="shared" si="7"/>
        <v>264208</v>
      </c>
      <c r="J44" s="70">
        <f t="shared" si="7"/>
        <v>862128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862128</v>
      </c>
      <c r="X44" s="70">
        <f t="shared" si="7"/>
        <v>1875000</v>
      </c>
      <c r="Y44" s="70">
        <f t="shared" si="7"/>
        <v>-1012872</v>
      </c>
      <c r="Z44" s="72">
        <f t="shared" si="5"/>
        <v>-54.019839999999995</v>
      </c>
      <c r="AA44" s="71">
        <f t="shared" si="8"/>
        <v>2500000</v>
      </c>
    </row>
    <row r="45" spans="1:27" ht="12.75">
      <c r="A45" s="57" t="s">
        <v>41</v>
      </c>
      <c r="B45" s="38" t="s">
        <v>42</v>
      </c>
      <c r="C45" s="68">
        <f t="shared" si="7"/>
        <v>1605062</v>
      </c>
      <c r="D45" s="69">
        <f t="shared" si="7"/>
        <v>0</v>
      </c>
      <c r="E45" s="70">
        <f t="shared" si="7"/>
        <v>8492279</v>
      </c>
      <c r="F45" s="70">
        <f t="shared" si="7"/>
        <v>8203000</v>
      </c>
      <c r="G45" s="70">
        <f t="shared" si="7"/>
        <v>0</v>
      </c>
      <c r="H45" s="70">
        <f t="shared" si="7"/>
        <v>30796</v>
      </c>
      <c r="I45" s="70">
        <f t="shared" si="7"/>
        <v>0</v>
      </c>
      <c r="J45" s="70">
        <f t="shared" si="7"/>
        <v>30796</v>
      </c>
      <c r="K45" s="70">
        <f t="shared" si="7"/>
        <v>5813</v>
      </c>
      <c r="L45" s="70">
        <f t="shared" si="7"/>
        <v>0</v>
      </c>
      <c r="M45" s="70">
        <f t="shared" si="7"/>
        <v>0</v>
      </c>
      <c r="N45" s="70">
        <f t="shared" si="7"/>
        <v>5813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36609</v>
      </c>
      <c r="X45" s="70">
        <f t="shared" si="7"/>
        <v>6152250</v>
      </c>
      <c r="Y45" s="70">
        <f t="shared" si="7"/>
        <v>-6115641</v>
      </c>
      <c r="Z45" s="72">
        <f t="shared" si="5"/>
        <v>-99.4049494087529</v>
      </c>
      <c r="AA45" s="71">
        <f t="shared" si="8"/>
        <v>8203000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3000000</v>
      </c>
      <c r="F48" s="70">
        <f t="shared" si="7"/>
        <v>3000000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2250000</v>
      </c>
      <c r="Y48" s="70">
        <f t="shared" si="7"/>
        <v>-2250000</v>
      </c>
      <c r="Z48" s="72">
        <f t="shared" si="5"/>
        <v>-100</v>
      </c>
      <c r="AA48" s="71">
        <f t="shared" si="8"/>
        <v>3000000</v>
      </c>
    </row>
    <row r="49" spans="1:27" ht="12.75">
      <c r="A49" s="78" t="s">
        <v>49</v>
      </c>
      <c r="B49" s="79"/>
      <c r="C49" s="80">
        <f aca="true" t="shared" si="9" ref="C49:Y49">SUM(C41:C48)</f>
        <v>67598654</v>
      </c>
      <c r="D49" s="81">
        <f t="shared" si="9"/>
        <v>0</v>
      </c>
      <c r="E49" s="82">
        <f t="shared" si="9"/>
        <v>278844024</v>
      </c>
      <c r="F49" s="82">
        <f t="shared" si="9"/>
        <v>80392806</v>
      </c>
      <c r="G49" s="82">
        <f t="shared" si="9"/>
        <v>467541</v>
      </c>
      <c r="H49" s="82">
        <f t="shared" si="9"/>
        <v>2886342</v>
      </c>
      <c r="I49" s="82">
        <f t="shared" si="9"/>
        <v>2397403</v>
      </c>
      <c r="J49" s="82">
        <f t="shared" si="9"/>
        <v>5751286</v>
      </c>
      <c r="K49" s="82">
        <f t="shared" si="9"/>
        <v>1839357</v>
      </c>
      <c r="L49" s="82">
        <f t="shared" si="9"/>
        <v>2156654</v>
      </c>
      <c r="M49" s="82">
        <f t="shared" si="9"/>
        <v>1766869</v>
      </c>
      <c r="N49" s="82">
        <f t="shared" si="9"/>
        <v>5762880</v>
      </c>
      <c r="O49" s="82">
        <f t="shared" si="9"/>
        <v>488385</v>
      </c>
      <c r="P49" s="82">
        <f t="shared" si="9"/>
        <v>0</v>
      </c>
      <c r="Q49" s="82">
        <f t="shared" si="9"/>
        <v>0</v>
      </c>
      <c r="R49" s="82">
        <f t="shared" si="9"/>
        <v>488385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12002551</v>
      </c>
      <c r="X49" s="82">
        <f t="shared" si="9"/>
        <v>60294605</v>
      </c>
      <c r="Y49" s="82">
        <f t="shared" si="9"/>
        <v>-48292054</v>
      </c>
      <c r="Z49" s="83">
        <f t="shared" si="5"/>
        <v>-80.09349095163655</v>
      </c>
      <c r="AA49" s="84">
        <f>SUM(AA41:AA48)</f>
        <v>80392806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20891311</v>
      </c>
      <c r="F51" s="70">
        <f t="shared" si="10"/>
        <v>14592111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10944084</v>
      </c>
      <c r="Y51" s="70">
        <f t="shared" si="10"/>
        <v>-10944084</v>
      </c>
      <c r="Z51" s="72">
        <f>+IF(X51&lt;&gt;0,+(Y51/X51)*100,0)</f>
        <v>-100</v>
      </c>
      <c r="AA51" s="71">
        <f>SUM(AA57:AA61)</f>
        <v>14592111</v>
      </c>
    </row>
    <row r="52" spans="1:27" ht="12.75">
      <c r="A52" s="87" t="s">
        <v>32</v>
      </c>
      <c r="B52" s="50"/>
      <c r="C52" s="9"/>
      <c r="D52" s="10"/>
      <c r="E52" s="11">
        <v>2899339</v>
      </c>
      <c r="F52" s="11">
        <v>2899339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2174504</v>
      </c>
      <c r="Y52" s="11">
        <v>-2174504</v>
      </c>
      <c r="Z52" s="2">
        <v>-100</v>
      </c>
      <c r="AA52" s="15">
        <v>2899339</v>
      </c>
    </row>
    <row r="53" spans="1:27" ht="12.75">
      <c r="A53" s="87" t="s">
        <v>33</v>
      </c>
      <c r="B53" s="50"/>
      <c r="C53" s="9"/>
      <c r="D53" s="10"/>
      <c r="E53" s="11">
        <v>5088000</v>
      </c>
      <c r="F53" s="11">
        <v>3288000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2466000</v>
      </c>
      <c r="Y53" s="11">
        <v>-2466000</v>
      </c>
      <c r="Z53" s="2">
        <v>-100</v>
      </c>
      <c r="AA53" s="15">
        <v>3288000</v>
      </c>
    </row>
    <row r="54" spans="1:27" ht="12.75">
      <c r="A54" s="87" t="s">
        <v>34</v>
      </c>
      <c r="B54" s="50"/>
      <c r="C54" s="9"/>
      <c r="D54" s="10"/>
      <c r="E54" s="11">
        <v>2014204</v>
      </c>
      <c r="F54" s="11">
        <v>514204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385653</v>
      </c>
      <c r="Y54" s="11">
        <v>-385653</v>
      </c>
      <c r="Z54" s="2">
        <v>-100</v>
      </c>
      <c r="AA54" s="15">
        <v>514204</v>
      </c>
    </row>
    <row r="55" spans="1:27" ht="12.75">
      <c r="A55" s="87" t="s">
        <v>35</v>
      </c>
      <c r="B55" s="50"/>
      <c r="C55" s="9"/>
      <c r="D55" s="10"/>
      <c r="E55" s="11">
        <v>447667</v>
      </c>
      <c r="F55" s="11">
        <v>247667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185750</v>
      </c>
      <c r="Y55" s="11">
        <v>-185750</v>
      </c>
      <c r="Z55" s="2">
        <v>-100</v>
      </c>
      <c r="AA55" s="15">
        <v>247667</v>
      </c>
    </row>
    <row r="56" spans="1:27" ht="12.75">
      <c r="A56" s="87" t="s">
        <v>36</v>
      </c>
      <c r="B56" s="50"/>
      <c r="C56" s="9"/>
      <c r="D56" s="10"/>
      <c r="E56" s="11">
        <v>2066654</v>
      </c>
      <c r="F56" s="11">
        <v>566654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424991</v>
      </c>
      <c r="Y56" s="11">
        <v>-424991</v>
      </c>
      <c r="Z56" s="2">
        <v>-100</v>
      </c>
      <c r="AA56" s="15">
        <v>566654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12515864</v>
      </c>
      <c r="F57" s="54">
        <f t="shared" si="11"/>
        <v>7515864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5636898</v>
      </c>
      <c r="Y57" s="54">
        <f t="shared" si="11"/>
        <v>-5636898</v>
      </c>
      <c r="Z57" s="55">
        <f>+IF(X57&lt;&gt;0,+(Y57/X57)*100,0)</f>
        <v>-100</v>
      </c>
      <c r="AA57" s="56">
        <f>SUM(AA52:AA56)</f>
        <v>7515864</v>
      </c>
    </row>
    <row r="58" spans="1:27" ht="12.75">
      <c r="A58" s="89" t="s">
        <v>38</v>
      </c>
      <c r="B58" s="38"/>
      <c r="C58" s="9"/>
      <c r="D58" s="10"/>
      <c r="E58" s="11">
        <v>661498</v>
      </c>
      <c r="F58" s="11">
        <v>661498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496124</v>
      </c>
      <c r="Y58" s="11">
        <v>-496124</v>
      </c>
      <c r="Z58" s="2">
        <v>-100</v>
      </c>
      <c r="AA58" s="15">
        <v>661498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7713949</v>
      </c>
      <c r="F61" s="11">
        <v>6414749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4811062</v>
      </c>
      <c r="Y61" s="11">
        <v>-4811062</v>
      </c>
      <c r="Z61" s="2">
        <v>-100</v>
      </c>
      <c r="AA61" s="15">
        <v>6414749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>
        <v>5100000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5265475</v>
      </c>
      <c r="F66" s="14"/>
      <c r="G66" s="14">
        <v>41580</v>
      </c>
      <c r="H66" s="14">
        <v>157742</v>
      </c>
      <c r="I66" s="14">
        <v>140683</v>
      </c>
      <c r="J66" s="14">
        <v>340005</v>
      </c>
      <c r="K66" s="14"/>
      <c r="L66" s="14"/>
      <c r="M66" s="14"/>
      <c r="N66" s="14"/>
      <c r="O66" s="14">
        <v>1320518</v>
      </c>
      <c r="P66" s="14">
        <v>759784</v>
      </c>
      <c r="Q66" s="14">
        <v>262943</v>
      </c>
      <c r="R66" s="14">
        <v>2343245</v>
      </c>
      <c r="S66" s="14"/>
      <c r="T66" s="14"/>
      <c r="U66" s="14"/>
      <c r="V66" s="14"/>
      <c r="W66" s="14">
        <v>2683250</v>
      </c>
      <c r="X66" s="14"/>
      <c r="Y66" s="14">
        <v>2683250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>
        <v>6445954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4079881</v>
      </c>
      <c r="F68" s="11"/>
      <c r="G68" s="11">
        <v>75</v>
      </c>
      <c r="H68" s="11">
        <v>85520</v>
      </c>
      <c r="I68" s="11">
        <v>354893</v>
      </c>
      <c r="J68" s="11">
        <v>440488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440488</v>
      </c>
      <c r="X68" s="11"/>
      <c r="Y68" s="11">
        <v>440488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20891310</v>
      </c>
      <c r="F69" s="82">
        <f t="shared" si="12"/>
        <v>0</v>
      </c>
      <c r="G69" s="82">
        <f t="shared" si="12"/>
        <v>41655</v>
      </c>
      <c r="H69" s="82">
        <f t="shared" si="12"/>
        <v>243262</v>
      </c>
      <c r="I69" s="82">
        <f t="shared" si="12"/>
        <v>495576</v>
      </c>
      <c r="J69" s="82">
        <f t="shared" si="12"/>
        <v>780493</v>
      </c>
      <c r="K69" s="82">
        <f t="shared" si="12"/>
        <v>0</v>
      </c>
      <c r="L69" s="82">
        <f t="shared" si="12"/>
        <v>0</v>
      </c>
      <c r="M69" s="82">
        <f t="shared" si="12"/>
        <v>0</v>
      </c>
      <c r="N69" s="82">
        <f t="shared" si="12"/>
        <v>0</v>
      </c>
      <c r="O69" s="82">
        <f t="shared" si="12"/>
        <v>1320518</v>
      </c>
      <c r="P69" s="82">
        <f t="shared" si="12"/>
        <v>759784</v>
      </c>
      <c r="Q69" s="82">
        <f t="shared" si="12"/>
        <v>262943</v>
      </c>
      <c r="R69" s="82">
        <f t="shared" si="12"/>
        <v>2343245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3123738</v>
      </c>
      <c r="X69" s="82">
        <f t="shared" si="12"/>
        <v>0</v>
      </c>
      <c r="Y69" s="82">
        <f t="shared" si="12"/>
        <v>3123738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35778999</v>
      </c>
      <c r="F5" s="46">
        <f t="shared" si="0"/>
        <v>35778999</v>
      </c>
      <c r="G5" s="46">
        <f t="shared" si="0"/>
        <v>0</v>
      </c>
      <c r="H5" s="46">
        <f t="shared" si="0"/>
        <v>4187427</v>
      </c>
      <c r="I5" s="46">
        <f t="shared" si="0"/>
        <v>2629996</v>
      </c>
      <c r="J5" s="46">
        <f t="shared" si="0"/>
        <v>6817423</v>
      </c>
      <c r="K5" s="46">
        <f t="shared" si="0"/>
        <v>1895176</v>
      </c>
      <c r="L5" s="46">
        <f t="shared" si="0"/>
        <v>446579</v>
      </c>
      <c r="M5" s="46">
        <f t="shared" si="0"/>
        <v>3648475</v>
      </c>
      <c r="N5" s="46">
        <f t="shared" si="0"/>
        <v>5990230</v>
      </c>
      <c r="O5" s="46">
        <f t="shared" si="0"/>
        <v>1193745</v>
      </c>
      <c r="P5" s="46">
        <f t="shared" si="0"/>
        <v>82996</v>
      </c>
      <c r="Q5" s="46">
        <f t="shared" si="0"/>
        <v>1076169</v>
      </c>
      <c r="R5" s="46">
        <f t="shared" si="0"/>
        <v>2352910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15160563</v>
      </c>
      <c r="X5" s="46">
        <f t="shared" si="0"/>
        <v>26834250</v>
      </c>
      <c r="Y5" s="46">
        <f t="shared" si="0"/>
        <v>-11673687</v>
      </c>
      <c r="Z5" s="47">
        <f>+IF(X5&lt;&gt;0,+(Y5/X5)*100,0)</f>
        <v>-43.50293747729115</v>
      </c>
      <c r="AA5" s="48">
        <f>SUM(AA11:AA18)</f>
        <v>35778999</v>
      </c>
    </row>
    <row r="6" spans="1:27" ht="12.75">
      <c r="A6" s="49" t="s">
        <v>32</v>
      </c>
      <c r="B6" s="50"/>
      <c r="C6" s="9"/>
      <c r="D6" s="10"/>
      <c r="E6" s="11">
        <v>10827092</v>
      </c>
      <c r="F6" s="11">
        <v>10827092</v>
      </c>
      <c r="G6" s="11"/>
      <c r="H6" s="11">
        <v>2988471</v>
      </c>
      <c r="I6" s="11">
        <v>424214</v>
      </c>
      <c r="J6" s="11">
        <v>3412685</v>
      </c>
      <c r="K6" s="11">
        <v>134726</v>
      </c>
      <c r="L6" s="11">
        <v>129782</v>
      </c>
      <c r="M6" s="11">
        <v>3058471</v>
      </c>
      <c r="N6" s="11">
        <v>3322979</v>
      </c>
      <c r="O6" s="11">
        <v>916019</v>
      </c>
      <c r="P6" s="11"/>
      <c r="Q6" s="11">
        <v>839019</v>
      </c>
      <c r="R6" s="11">
        <v>1755038</v>
      </c>
      <c r="S6" s="11"/>
      <c r="T6" s="11"/>
      <c r="U6" s="11"/>
      <c r="V6" s="11"/>
      <c r="W6" s="11">
        <v>8490702</v>
      </c>
      <c r="X6" s="11">
        <v>8120319</v>
      </c>
      <c r="Y6" s="11">
        <v>370383</v>
      </c>
      <c r="Z6" s="2">
        <v>4.56</v>
      </c>
      <c r="AA6" s="15">
        <v>10827092</v>
      </c>
    </row>
    <row r="7" spans="1:27" ht="12.75">
      <c r="A7" s="49" t="s">
        <v>33</v>
      </c>
      <c r="B7" s="50"/>
      <c r="C7" s="9"/>
      <c r="D7" s="10"/>
      <c r="E7" s="11">
        <v>7127977</v>
      </c>
      <c r="F7" s="11">
        <v>7127977</v>
      </c>
      <c r="G7" s="11"/>
      <c r="H7" s="11">
        <v>403802</v>
      </c>
      <c r="I7" s="11">
        <v>906000</v>
      </c>
      <c r="J7" s="11">
        <v>1309802</v>
      </c>
      <c r="K7" s="11">
        <v>1532250</v>
      </c>
      <c r="L7" s="11"/>
      <c r="M7" s="11">
        <v>424014</v>
      </c>
      <c r="N7" s="11">
        <v>1956264</v>
      </c>
      <c r="O7" s="11">
        <v>214524</v>
      </c>
      <c r="P7" s="11">
        <v>14610</v>
      </c>
      <c r="Q7" s="11"/>
      <c r="R7" s="11">
        <v>229134</v>
      </c>
      <c r="S7" s="11"/>
      <c r="T7" s="11"/>
      <c r="U7" s="11"/>
      <c r="V7" s="11"/>
      <c r="W7" s="11">
        <v>3495200</v>
      </c>
      <c r="X7" s="11">
        <v>5345983</v>
      </c>
      <c r="Y7" s="11">
        <v>-1850783</v>
      </c>
      <c r="Z7" s="2">
        <v>-34.62</v>
      </c>
      <c r="AA7" s="15">
        <v>7127977</v>
      </c>
    </row>
    <row r="8" spans="1:27" ht="12.75">
      <c r="A8" s="49" t="s">
        <v>34</v>
      </c>
      <c r="B8" s="50"/>
      <c r="C8" s="9"/>
      <c r="D8" s="10"/>
      <c r="E8" s="11">
        <v>1108930</v>
      </c>
      <c r="F8" s="11">
        <v>1108930</v>
      </c>
      <c r="G8" s="11"/>
      <c r="H8" s="11">
        <v>735904</v>
      </c>
      <c r="I8" s="11"/>
      <c r="J8" s="11">
        <v>735904</v>
      </c>
      <c r="K8" s="11"/>
      <c r="L8" s="11"/>
      <c r="M8" s="11"/>
      <c r="N8" s="11"/>
      <c r="O8" s="11">
        <v>9548</v>
      </c>
      <c r="P8" s="11"/>
      <c r="Q8" s="11"/>
      <c r="R8" s="11">
        <v>9548</v>
      </c>
      <c r="S8" s="11"/>
      <c r="T8" s="11"/>
      <c r="U8" s="11"/>
      <c r="V8" s="11"/>
      <c r="W8" s="11">
        <v>745452</v>
      </c>
      <c r="X8" s="11">
        <v>831698</v>
      </c>
      <c r="Y8" s="11">
        <v>-86246</v>
      </c>
      <c r="Z8" s="2">
        <v>-10.37</v>
      </c>
      <c r="AA8" s="15">
        <v>1108930</v>
      </c>
    </row>
    <row r="9" spans="1:27" ht="12.75">
      <c r="A9" s="49" t="s">
        <v>35</v>
      </c>
      <c r="B9" s="50"/>
      <c r="C9" s="9"/>
      <c r="D9" s="10"/>
      <c r="E9" s="11">
        <v>14750000</v>
      </c>
      <c r="F9" s="11">
        <v>14750000</v>
      </c>
      <c r="G9" s="11"/>
      <c r="H9" s="11"/>
      <c r="I9" s="11">
        <v>1101282</v>
      </c>
      <c r="J9" s="11">
        <v>1101282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1101282</v>
      </c>
      <c r="X9" s="11">
        <v>11062500</v>
      </c>
      <c r="Y9" s="11">
        <v>-9961218</v>
      </c>
      <c r="Z9" s="2">
        <v>-90.04</v>
      </c>
      <c r="AA9" s="15">
        <v>14750000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33813999</v>
      </c>
      <c r="F11" s="54">
        <f t="shared" si="1"/>
        <v>33813999</v>
      </c>
      <c r="G11" s="54">
        <f t="shared" si="1"/>
        <v>0</v>
      </c>
      <c r="H11" s="54">
        <f t="shared" si="1"/>
        <v>4128177</v>
      </c>
      <c r="I11" s="54">
        <f t="shared" si="1"/>
        <v>2431496</v>
      </c>
      <c r="J11" s="54">
        <f t="shared" si="1"/>
        <v>6559673</v>
      </c>
      <c r="K11" s="54">
        <f t="shared" si="1"/>
        <v>1666976</v>
      </c>
      <c r="L11" s="54">
        <f t="shared" si="1"/>
        <v>129782</v>
      </c>
      <c r="M11" s="54">
        <f t="shared" si="1"/>
        <v>3482485</v>
      </c>
      <c r="N11" s="54">
        <f t="shared" si="1"/>
        <v>5279243</v>
      </c>
      <c r="O11" s="54">
        <f t="shared" si="1"/>
        <v>1140091</v>
      </c>
      <c r="P11" s="54">
        <f t="shared" si="1"/>
        <v>14610</v>
      </c>
      <c r="Q11" s="54">
        <f t="shared" si="1"/>
        <v>839019</v>
      </c>
      <c r="R11" s="54">
        <f t="shared" si="1"/>
        <v>1993720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13832636</v>
      </c>
      <c r="X11" s="54">
        <f t="shared" si="1"/>
        <v>25360500</v>
      </c>
      <c r="Y11" s="54">
        <f t="shared" si="1"/>
        <v>-11527864</v>
      </c>
      <c r="Z11" s="55">
        <f>+IF(X11&lt;&gt;0,+(Y11/X11)*100,0)</f>
        <v>-45.45598075747718</v>
      </c>
      <c r="AA11" s="56">
        <f>SUM(AA6:AA10)</f>
        <v>33813999</v>
      </c>
    </row>
    <row r="12" spans="1:27" ht="12.75">
      <c r="A12" s="57" t="s">
        <v>38</v>
      </c>
      <c r="B12" s="38"/>
      <c r="C12" s="9"/>
      <c r="D12" s="10"/>
      <c r="E12" s="11">
        <v>85000</v>
      </c>
      <c r="F12" s="11">
        <v>85000</v>
      </c>
      <c r="G12" s="11"/>
      <c r="H12" s="11"/>
      <c r="I12" s="11"/>
      <c r="J12" s="11"/>
      <c r="K12" s="11">
        <v>198400</v>
      </c>
      <c r="L12" s="11">
        <v>94829</v>
      </c>
      <c r="M12" s="11"/>
      <c r="N12" s="11">
        <v>293229</v>
      </c>
      <c r="O12" s="11"/>
      <c r="P12" s="11"/>
      <c r="Q12" s="11"/>
      <c r="R12" s="11"/>
      <c r="S12" s="11"/>
      <c r="T12" s="11"/>
      <c r="U12" s="11"/>
      <c r="V12" s="11"/>
      <c r="W12" s="11">
        <v>293229</v>
      </c>
      <c r="X12" s="11">
        <v>63750</v>
      </c>
      <c r="Y12" s="11">
        <v>229479</v>
      </c>
      <c r="Z12" s="2">
        <v>359.97</v>
      </c>
      <c r="AA12" s="15">
        <v>85000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880000</v>
      </c>
      <c r="F15" s="11">
        <v>880000</v>
      </c>
      <c r="G15" s="11"/>
      <c r="H15" s="11"/>
      <c r="I15" s="11">
        <v>198500</v>
      </c>
      <c r="J15" s="11">
        <v>198500</v>
      </c>
      <c r="K15" s="11">
        <v>29800</v>
      </c>
      <c r="L15" s="11">
        <v>221968</v>
      </c>
      <c r="M15" s="11">
        <v>165990</v>
      </c>
      <c r="N15" s="11">
        <v>417758</v>
      </c>
      <c r="O15" s="11">
        <v>53654</v>
      </c>
      <c r="P15" s="11">
        <v>68386</v>
      </c>
      <c r="Q15" s="11"/>
      <c r="R15" s="11">
        <v>122040</v>
      </c>
      <c r="S15" s="11"/>
      <c r="T15" s="11"/>
      <c r="U15" s="11"/>
      <c r="V15" s="11"/>
      <c r="W15" s="11">
        <v>738298</v>
      </c>
      <c r="X15" s="11">
        <v>660000</v>
      </c>
      <c r="Y15" s="11">
        <v>78298</v>
      </c>
      <c r="Z15" s="2">
        <v>11.86</v>
      </c>
      <c r="AA15" s="15">
        <v>880000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>
        <v>1000000</v>
      </c>
      <c r="F18" s="18">
        <v>1000000</v>
      </c>
      <c r="G18" s="18"/>
      <c r="H18" s="18">
        <v>59250</v>
      </c>
      <c r="I18" s="18"/>
      <c r="J18" s="18">
        <v>59250</v>
      </c>
      <c r="K18" s="18"/>
      <c r="L18" s="18"/>
      <c r="M18" s="18"/>
      <c r="N18" s="18"/>
      <c r="O18" s="18"/>
      <c r="P18" s="18"/>
      <c r="Q18" s="18">
        <v>237150</v>
      </c>
      <c r="R18" s="18">
        <v>237150</v>
      </c>
      <c r="S18" s="18"/>
      <c r="T18" s="18"/>
      <c r="U18" s="18"/>
      <c r="V18" s="18"/>
      <c r="W18" s="18">
        <v>296400</v>
      </c>
      <c r="X18" s="18">
        <v>750000</v>
      </c>
      <c r="Y18" s="18">
        <v>-453600</v>
      </c>
      <c r="Z18" s="3">
        <v>-60.48</v>
      </c>
      <c r="AA18" s="23">
        <v>1000000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10827092</v>
      </c>
      <c r="F36" s="11">
        <f t="shared" si="4"/>
        <v>10827092</v>
      </c>
      <c r="G36" s="11">
        <f t="shared" si="4"/>
        <v>0</v>
      </c>
      <c r="H36" s="11">
        <f t="shared" si="4"/>
        <v>2988471</v>
      </c>
      <c r="I36" s="11">
        <f t="shared" si="4"/>
        <v>424214</v>
      </c>
      <c r="J36" s="11">
        <f t="shared" si="4"/>
        <v>3412685</v>
      </c>
      <c r="K36" s="11">
        <f t="shared" si="4"/>
        <v>134726</v>
      </c>
      <c r="L36" s="11">
        <f t="shared" si="4"/>
        <v>129782</v>
      </c>
      <c r="M36" s="11">
        <f t="shared" si="4"/>
        <v>3058471</v>
      </c>
      <c r="N36" s="11">
        <f t="shared" si="4"/>
        <v>3322979</v>
      </c>
      <c r="O36" s="11">
        <f t="shared" si="4"/>
        <v>916019</v>
      </c>
      <c r="P36" s="11">
        <f t="shared" si="4"/>
        <v>0</v>
      </c>
      <c r="Q36" s="11">
        <f t="shared" si="4"/>
        <v>839019</v>
      </c>
      <c r="R36" s="11">
        <f t="shared" si="4"/>
        <v>1755038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8490702</v>
      </c>
      <c r="X36" s="11">
        <f t="shared" si="4"/>
        <v>8120319</v>
      </c>
      <c r="Y36" s="11">
        <f t="shared" si="4"/>
        <v>370383</v>
      </c>
      <c r="Z36" s="2">
        <f aca="true" t="shared" si="5" ref="Z36:Z49">+IF(X36&lt;&gt;0,+(Y36/X36)*100,0)</f>
        <v>4.561187805552959</v>
      </c>
      <c r="AA36" s="15">
        <f>AA6+AA21</f>
        <v>10827092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7127977</v>
      </c>
      <c r="F37" s="11">
        <f t="shared" si="4"/>
        <v>7127977</v>
      </c>
      <c r="G37" s="11">
        <f t="shared" si="4"/>
        <v>0</v>
      </c>
      <c r="H37" s="11">
        <f t="shared" si="4"/>
        <v>403802</v>
      </c>
      <c r="I37" s="11">
        <f t="shared" si="4"/>
        <v>906000</v>
      </c>
      <c r="J37" s="11">
        <f t="shared" si="4"/>
        <v>1309802</v>
      </c>
      <c r="K37" s="11">
        <f t="shared" si="4"/>
        <v>1532250</v>
      </c>
      <c r="L37" s="11">
        <f t="shared" si="4"/>
        <v>0</v>
      </c>
      <c r="M37" s="11">
        <f t="shared" si="4"/>
        <v>424014</v>
      </c>
      <c r="N37" s="11">
        <f t="shared" si="4"/>
        <v>1956264</v>
      </c>
      <c r="O37" s="11">
        <f t="shared" si="4"/>
        <v>214524</v>
      </c>
      <c r="P37" s="11">
        <f t="shared" si="4"/>
        <v>14610</v>
      </c>
      <c r="Q37" s="11">
        <f t="shared" si="4"/>
        <v>0</v>
      </c>
      <c r="R37" s="11">
        <f t="shared" si="4"/>
        <v>229134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3495200</v>
      </c>
      <c r="X37" s="11">
        <f t="shared" si="4"/>
        <v>5345983</v>
      </c>
      <c r="Y37" s="11">
        <f t="shared" si="4"/>
        <v>-1850783</v>
      </c>
      <c r="Z37" s="2">
        <f t="shared" si="5"/>
        <v>-34.6200689377426</v>
      </c>
      <c r="AA37" s="15">
        <f>AA7+AA22</f>
        <v>7127977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1108930</v>
      </c>
      <c r="F38" s="11">
        <f t="shared" si="4"/>
        <v>1108930</v>
      </c>
      <c r="G38" s="11">
        <f t="shared" si="4"/>
        <v>0</v>
      </c>
      <c r="H38" s="11">
        <f t="shared" si="4"/>
        <v>735904</v>
      </c>
      <c r="I38" s="11">
        <f t="shared" si="4"/>
        <v>0</v>
      </c>
      <c r="J38" s="11">
        <f t="shared" si="4"/>
        <v>735904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9548</v>
      </c>
      <c r="P38" s="11">
        <f t="shared" si="4"/>
        <v>0</v>
      </c>
      <c r="Q38" s="11">
        <f t="shared" si="4"/>
        <v>0</v>
      </c>
      <c r="R38" s="11">
        <f t="shared" si="4"/>
        <v>9548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745452</v>
      </c>
      <c r="X38" s="11">
        <f t="shared" si="4"/>
        <v>831698</v>
      </c>
      <c r="Y38" s="11">
        <f t="shared" si="4"/>
        <v>-86246</v>
      </c>
      <c r="Z38" s="2">
        <f t="shared" si="5"/>
        <v>-10.369869832559415</v>
      </c>
      <c r="AA38" s="15">
        <f>AA8+AA23</f>
        <v>1108930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14750000</v>
      </c>
      <c r="F39" s="11">
        <f t="shared" si="4"/>
        <v>14750000</v>
      </c>
      <c r="G39" s="11">
        <f t="shared" si="4"/>
        <v>0</v>
      </c>
      <c r="H39" s="11">
        <f t="shared" si="4"/>
        <v>0</v>
      </c>
      <c r="I39" s="11">
        <f t="shared" si="4"/>
        <v>1101282</v>
      </c>
      <c r="J39" s="11">
        <f t="shared" si="4"/>
        <v>1101282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1101282</v>
      </c>
      <c r="X39" s="11">
        <f t="shared" si="4"/>
        <v>11062500</v>
      </c>
      <c r="Y39" s="11">
        <f t="shared" si="4"/>
        <v>-9961218</v>
      </c>
      <c r="Z39" s="2">
        <f t="shared" si="5"/>
        <v>-90.04490847457627</v>
      </c>
      <c r="AA39" s="15">
        <f>AA9+AA24</f>
        <v>14750000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33813999</v>
      </c>
      <c r="F41" s="54">
        <f t="shared" si="6"/>
        <v>33813999</v>
      </c>
      <c r="G41" s="54">
        <f t="shared" si="6"/>
        <v>0</v>
      </c>
      <c r="H41" s="54">
        <f t="shared" si="6"/>
        <v>4128177</v>
      </c>
      <c r="I41" s="54">
        <f t="shared" si="6"/>
        <v>2431496</v>
      </c>
      <c r="J41" s="54">
        <f t="shared" si="6"/>
        <v>6559673</v>
      </c>
      <c r="K41" s="54">
        <f t="shared" si="6"/>
        <v>1666976</v>
      </c>
      <c r="L41" s="54">
        <f t="shared" si="6"/>
        <v>129782</v>
      </c>
      <c r="M41" s="54">
        <f t="shared" si="6"/>
        <v>3482485</v>
      </c>
      <c r="N41" s="54">
        <f t="shared" si="6"/>
        <v>5279243</v>
      </c>
      <c r="O41" s="54">
        <f t="shared" si="6"/>
        <v>1140091</v>
      </c>
      <c r="P41" s="54">
        <f t="shared" si="6"/>
        <v>14610</v>
      </c>
      <c r="Q41" s="54">
        <f t="shared" si="6"/>
        <v>839019</v>
      </c>
      <c r="R41" s="54">
        <f t="shared" si="6"/>
        <v>1993720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13832636</v>
      </c>
      <c r="X41" s="54">
        <f t="shared" si="6"/>
        <v>25360500</v>
      </c>
      <c r="Y41" s="54">
        <f t="shared" si="6"/>
        <v>-11527864</v>
      </c>
      <c r="Z41" s="55">
        <f t="shared" si="5"/>
        <v>-45.45598075747718</v>
      </c>
      <c r="AA41" s="56">
        <f>SUM(AA36:AA40)</f>
        <v>33813999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85000</v>
      </c>
      <c r="F42" s="70">
        <f t="shared" si="7"/>
        <v>85000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198400</v>
      </c>
      <c r="L42" s="70">
        <f t="shared" si="7"/>
        <v>94829</v>
      </c>
      <c r="M42" s="70">
        <f t="shared" si="7"/>
        <v>0</v>
      </c>
      <c r="N42" s="70">
        <f t="shared" si="7"/>
        <v>293229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293229</v>
      </c>
      <c r="X42" s="70">
        <f t="shared" si="7"/>
        <v>63750</v>
      </c>
      <c r="Y42" s="70">
        <f t="shared" si="7"/>
        <v>229479</v>
      </c>
      <c r="Z42" s="72">
        <f t="shared" si="5"/>
        <v>359.9670588235294</v>
      </c>
      <c r="AA42" s="71">
        <f aca="true" t="shared" si="8" ref="AA42:AA48">AA12+AA27</f>
        <v>85000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880000</v>
      </c>
      <c r="F45" s="70">
        <f t="shared" si="7"/>
        <v>880000</v>
      </c>
      <c r="G45" s="70">
        <f t="shared" si="7"/>
        <v>0</v>
      </c>
      <c r="H45" s="70">
        <f t="shared" si="7"/>
        <v>0</v>
      </c>
      <c r="I45" s="70">
        <f t="shared" si="7"/>
        <v>198500</v>
      </c>
      <c r="J45" s="70">
        <f t="shared" si="7"/>
        <v>198500</v>
      </c>
      <c r="K45" s="70">
        <f t="shared" si="7"/>
        <v>29800</v>
      </c>
      <c r="L45" s="70">
        <f t="shared" si="7"/>
        <v>221968</v>
      </c>
      <c r="M45" s="70">
        <f t="shared" si="7"/>
        <v>165990</v>
      </c>
      <c r="N45" s="70">
        <f t="shared" si="7"/>
        <v>417758</v>
      </c>
      <c r="O45" s="70">
        <f t="shared" si="7"/>
        <v>53654</v>
      </c>
      <c r="P45" s="70">
        <f t="shared" si="7"/>
        <v>68386</v>
      </c>
      <c r="Q45" s="70">
        <f t="shared" si="7"/>
        <v>0</v>
      </c>
      <c r="R45" s="70">
        <f t="shared" si="7"/>
        <v>122040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738298</v>
      </c>
      <c r="X45" s="70">
        <f t="shared" si="7"/>
        <v>660000</v>
      </c>
      <c r="Y45" s="70">
        <f t="shared" si="7"/>
        <v>78298</v>
      </c>
      <c r="Z45" s="72">
        <f t="shared" si="5"/>
        <v>11.863333333333333</v>
      </c>
      <c r="AA45" s="71">
        <f t="shared" si="8"/>
        <v>880000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1000000</v>
      </c>
      <c r="F48" s="70">
        <f t="shared" si="7"/>
        <v>1000000</v>
      </c>
      <c r="G48" s="70">
        <f t="shared" si="7"/>
        <v>0</v>
      </c>
      <c r="H48" s="70">
        <f t="shared" si="7"/>
        <v>59250</v>
      </c>
      <c r="I48" s="70">
        <f t="shared" si="7"/>
        <v>0</v>
      </c>
      <c r="J48" s="70">
        <f t="shared" si="7"/>
        <v>59250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237150</v>
      </c>
      <c r="R48" s="70">
        <f t="shared" si="7"/>
        <v>237150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296400</v>
      </c>
      <c r="X48" s="70">
        <f t="shared" si="7"/>
        <v>750000</v>
      </c>
      <c r="Y48" s="70">
        <f t="shared" si="7"/>
        <v>-453600</v>
      </c>
      <c r="Z48" s="72">
        <f t="shared" si="5"/>
        <v>-60.480000000000004</v>
      </c>
      <c r="AA48" s="71">
        <f t="shared" si="8"/>
        <v>1000000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35778999</v>
      </c>
      <c r="F49" s="82">
        <f t="shared" si="9"/>
        <v>35778999</v>
      </c>
      <c r="G49" s="82">
        <f t="shared" si="9"/>
        <v>0</v>
      </c>
      <c r="H49" s="82">
        <f t="shared" si="9"/>
        <v>4187427</v>
      </c>
      <c r="I49" s="82">
        <f t="shared" si="9"/>
        <v>2629996</v>
      </c>
      <c r="J49" s="82">
        <f t="shared" si="9"/>
        <v>6817423</v>
      </c>
      <c r="K49" s="82">
        <f t="shared" si="9"/>
        <v>1895176</v>
      </c>
      <c r="L49" s="82">
        <f t="shared" si="9"/>
        <v>446579</v>
      </c>
      <c r="M49" s="82">
        <f t="shared" si="9"/>
        <v>3648475</v>
      </c>
      <c r="N49" s="82">
        <f t="shared" si="9"/>
        <v>5990230</v>
      </c>
      <c r="O49" s="82">
        <f t="shared" si="9"/>
        <v>1193745</v>
      </c>
      <c r="P49" s="82">
        <f t="shared" si="9"/>
        <v>82996</v>
      </c>
      <c r="Q49" s="82">
        <f t="shared" si="9"/>
        <v>1076169</v>
      </c>
      <c r="R49" s="82">
        <f t="shared" si="9"/>
        <v>2352910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15160563</v>
      </c>
      <c r="X49" s="82">
        <f t="shared" si="9"/>
        <v>26834250</v>
      </c>
      <c r="Y49" s="82">
        <f t="shared" si="9"/>
        <v>-11673687</v>
      </c>
      <c r="Z49" s="83">
        <f t="shared" si="5"/>
        <v>-43.50293747729115</v>
      </c>
      <c r="AA49" s="84">
        <f>SUM(AA41:AA48)</f>
        <v>35778999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11010048</v>
      </c>
      <c r="F51" s="70">
        <f t="shared" si="10"/>
        <v>11010048</v>
      </c>
      <c r="G51" s="70">
        <f t="shared" si="10"/>
        <v>6592</v>
      </c>
      <c r="H51" s="70">
        <f t="shared" si="10"/>
        <v>500910</v>
      </c>
      <c r="I51" s="70">
        <f t="shared" si="10"/>
        <v>1011055</v>
      </c>
      <c r="J51" s="70">
        <f t="shared" si="10"/>
        <v>1518557</v>
      </c>
      <c r="K51" s="70">
        <f t="shared" si="10"/>
        <v>956247</v>
      </c>
      <c r="L51" s="70">
        <f t="shared" si="10"/>
        <v>1091607</v>
      </c>
      <c r="M51" s="70">
        <f t="shared" si="10"/>
        <v>339333</v>
      </c>
      <c r="N51" s="70">
        <f t="shared" si="10"/>
        <v>2387187</v>
      </c>
      <c r="O51" s="70">
        <f t="shared" si="10"/>
        <v>870431</v>
      </c>
      <c r="P51" s="70">
        <f t="shared" si="10"/>
        <v>903428</v>
      </c>
      <c r="Q51" s="70">
        <f t="shared" si="10"/>
        <v>135709</v>
      </c>
      <c r="R51" s="70">
        <f t="shared" si="10"/>
        <v>1909568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5815312</v>
      </c>
      <c r="X51" s="70">
        <f t="shared" si="10"/>
        <v>8257537</v>
      </c>
      <c r="Y51" s="70">
        <f t="shared" si="10"/>
        <v>-2442225</v>
      </c>
      <c r="Z51" s="72">
        <f>+IF(X51&lt;&gt;0,+(Y51/X51)*100,0)</f>
        <v>-29.57570762322954</v>
      </c>
      <c r="AA51" s="71">
        <f>SUM(AA57:AA61)</f>
        <v>11010048</v>
      </c>
    </row>
    <row r="52" spans="1:27" ht="12.75">
      <c r="A52" s="87" t="s">
        <v>32</v>
      </c>
      <c r="B52" s="50"/>
      <c r="C52" s="9"/>
      <c r="D52" s="10"/>
      <c r="E52" s="11">
        <v>1264276</v>
      </c>
      <c r="F52" s="11">
        <v>1264276</v>
      </c>
      <c r="G52" s="11"/>
      <c r="H52" s="11"/>
      <c r="I52" s="11">
        <v>910</v>
      </c>
      <c r="J52" s="11">
        <v>910</v>
      </c>
      <c r="K52" s="11">
        <v>260369</v>
      </c>
      <c r="L52" s="11">
        <v>224090</v>
      </c>
      <c r="M52" s="11"/>
      <c r="N52" s="11">
        <v>484459</v>
      </c>
      <c r="O52" s="11"/>
      <c r="P52" s="11">
        <v>24223</v>
      </c>
      <c r="Q52" s="11"/>
      <c r="R52" s="11">
        <v>24223</v>
      </c>
      <c r="S52" s="11"/>
      <c r="T52" s="11"/>
      <c r="U52" s="11"/>
      <c r="V52" s="11"/>
      <c r="W52" s="11">
        <v>509592</v>
      </c>
      <c r="X52" s="11">
        <v>948207</v>
      </c>
      <c r="Y52" s="11">
        <v>-438615</v>
      </c>
      <c r="Z52" s="2">
        <v>-46.26</v>
      </c>
      <c r="AA52" s="15">
        <v>1264276</v>
      </c>
    </row>
    <row r="53" spans="1:27" ht="12.75">
      <c r="A53" s="87" t="s">
        <v>33</v>
      </c>
      <c r="B53" s="50"/>
      <c r="C53" s="9"/>
      <c r="D53" s="10"/>
      <c r="E53" s="11">
        <v>1613039</v>
      </c>
      <c r="F53" s="11">
        <v>1613039</v>
      </c>
      <c r="G53" s="11">
        <v>509</v>
      </c>
      <c r="H53" s="11"/>
      <c r="I53" s="11">
        <v>91350</v>
      </c>
      <c r="J53" s="11">
        <v>91859</v>
      </c>
      <c r="K53" s="11">
        <v>239981</v>
      </c>
      <c r="L53" s="11">
        <v>307999</v>
      </c>
      <c r="M53" s="11"/>
      <c r="N53" s="11">
        <v>547980</v>
      </c>
      <c r="O53" s="11">
        <v>288661</v>
      </c>
      <c r="P53" s="11">
        <v>302336</v>
      </c>
      <c r="Q53" s="11"/>
      <c r="R53" s="11">
        <v>590997</v>
      </c>
      <c r="S53" s="11"/>
      <c r="T53" s="11"/>
      <c r="U53" s="11"/>
      <c r="V53" s="11"/>
      <c r="W53" s="11">
        <v>1230836</v>
      </c>
      <c r="X53" s="11">
        <v>1209779</v>
      </c>
      <c r="Y53" s="11">
        <v>21057</v>
      </c>
      <c r="Z53" s="2">
        <v>1.74</v>
      </c>
      <c r="AA53" s="15">
        <v>1613039</v>
      </c>
    </row>
    <row r="54" spans="1:27" ht="12.75">
      <c r="A54" s="87" t="s">
        <v>34</v>
      </c>
      <c r="B54" s="50"/>
      <c r="C54" s="9"/>
      <c r="D54" s="10"/>
      <c r="E54" s="11">
        <v>882309</v>
      </c>
      <c r="F54" s="11">
        <v>882309</v>
      </c>
      <c r="G54" s="11"/>
      <c r="H54" s="11">
        <v>28928</v>
      </c>
      <c r="I54" s="11">
        <v>10947</v>
      </c>
      <c r="J54" s="11">
        <v>39875</v>
      </c>
      <c r="K54" s="11">
        <v>125747</v>
      </c>
      <c r="L54" s="11">
        <v>319918</v>
      </c>
      <c r="M54" s="11"/>
      <c r="N54" s="11">
        <v>445665</v>
      </c>
      <c r="O54" s="11">
        <v>26542</v>
      </c>
      <c r="P54" s="11">
        <v>295499</v>
      </c>
      <c r="Q54" s="11"/>
      <c r="R54" s="11">
        <v>322041</v>
      </c>
      <c r="S54" s="11"/>
      <c r="T54" s="11"/>
      <c r="U54" s="11"/>
      <c r="V54" s="11"/>
      <c r="W54" s="11">
        <v>807581</v>
      </c>
      <c r="X54" s="11">
        <v>661732</v>
      </c>
      <c r="Y54" s="11">
        <v>145849</v>
      </c>
      <c r="Z54" s="2">
        <v>22.04</v>
      </c>
      <c r="AA54" s="15">
        <v>882309</v>
      </c>
    </row>
    <row r="55" spans="1:27" ht="12.75">
      <c r="A55" s="87" t="s">
        <v>35</v>
      </c>
      <c r="B55" s="50"/>
      <c r="C55" s="9"/>
      <c r="D55" s="10"/>
      <c r="E55" s="11">
        <v>319248</v>
      </c>
      <c r="F55" s="11">
        <v>319248</v>
      </c>
      <c r="G55" s="11"/>
      <c r="H55" s="11">
        <v>1665</v>
      </c>
      <c r="I55" s="11">
        <v>49691</v>
      </c>
      <c r="J55" s="11">
        <v>51356</v>
      </c>
      <c r="K55" s="11">
        <v>15563</v>
      </c>
      <c r="L55" s="11"/>
      <c r="M55" s="11">
        <v>112761</v>
      </c>
      <c r="N55" s="11">
        <v>128324</v>
      </c>
      <c r="O55" s="11">
        <v>29981</v>
      </c>
      <c r="P55" s="11"/>
      <c r="Q55" s="11">
        <v>29655</v>
      </c>
      <c r="R55" s="11">
        <v>59636</v>
      </c>
      <c r="S55" s="11"/>
      <c r="T55" s="11"/>
      <c r="U55" s="11"/>
      <c r="V55" s="11"/>
      <c r="W55" s="11">
        <v>239316</v>
      </c>
      <c r="X55" s="11">
        <v>239436</v>
      </c>
      <c r="Y55" s="11">
        <v>-120</v>
      </c>
      <c r="Z55" s="2">
        <v>-0.05</v>
      </c>
      <c r="AA55" s="15">
        <v>319248</v>
      </c>
    </row>
    <row r="56" spans="1:27" ht="12.75">
      <c r="A56" s="87" t="s">
        <v>36</v>
      </c>
      <c r="B56" s="50"/>
      <c r="C56" s="9"/>
      <c r="D56" s="10"/>
      <c r="E56" s="11">
        <v>610872</v>
      </c>
      <c r="F56" s="11">
        <v>610872</v>
      </c>
      <c r="G56" s="11"/>
      <c r="H56" s="11"/>
      <c r="I56" s="11"/>
      <c r="J56" s="11"/>
      <c r="K56" s="11">
        <v>131172</v>
      </c>
      <c r="L56" s="11"/>
      <c r="M56" s="11"/>
      <c r="N56" s="11">
        <v>131172</v>
      </c>
      <c r="O56" s="11"/>
      <c r="P56" s="11">
        <v>52500</v>
      </c>
      <c r="Q56" s="11"/>
      <c r="R56" s="11">
        <v>52500</v>
      </c>
      <c r="S56" s="11"/>
      <c r="T56" s="11"/>
      <c r="U56" s="11"/>
      <c r="V56" s="11"/>
      <c r="W56" s="11">
        <v>183672</v>
      </c>
      <c r="X56" s="11">
        <v>458154</v>
      </c>
      <c r="Y56" s="11">
        <v>-274482</v>
      </c>
      <c r="Z56" s="2">
        <v>-59.91</v>
      </c>
      <c r="AA56" s="15">
        <v>610872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4689744</v>
      </c>
      <c r="F57" s="54">
        <f t="shared" si="11"/>
        <v>4689744</v>
      </c>
      <c r="G57" s="54">
        <f t="shared" si="11"/>
        <v>509</v>
      </c>
      <c r="H57" s="54">
        <f t="shared" si="11"/>
        <v>30593</v>
      </c>
      <c r="I57" s="54">
        <f t="shared" si="11"/>
        <v>152898</v>
      </c>
      <c r="J57" s="54">
        <f t="shared" si="11"/>
        <v>184000</v>
      </c>
      <c r="K57" s="54">
        <f t="shared" si="11"/>
        <v>772832</v>
      </c>
      <c r="L57" s="54">
        <f t="shared" si="11"/>
        <v>852007</v>
      </c>
      <c r="M57" s="54">
        <f t="shared" si="11"/>
        <v>112761</v>
      </c>
      <c r="N57" s="54">
        <f t="shared" si="11"/>
        <v>1737600</v>
      </c>
      <c r="O57" s="54">
        <f t="shared" si="11"/>
        <v>345184</v>
      </c>
      <c r="P57" s="54">
        <f t="shared" si="11"/>
        <v>674558</v>
      </c>
      <c r="Q57" s="54">
        <f t="shared" si="11"/>
        <v>29655</v>
      </c>
      <c r="R57" s="54">
        <f t="shared" si="11"/>
        <v>1049397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2970997</v>
      </c>
      <c r="X57" s="54">
        <f t="shared" si="11"/>
        <v>3517308</v>
      </c>
      <c r="Y57" s="54">
        <f t="shared" si="11"/>
        <v>-546311</v>
      </c>
      <c r="Z57" s="55">
        <f>+IF(X57&lt;&gt;0,+(Y57/X57)*100,0)</f>
        <v>-15.532077372808978</v>
      </c>
      <c r="AA57" s="56">
        <f>SUM(AA52:AA56)</f>
        <v>4689744</v>
      </c>
    </row>
    <row r="58" spans="1:27" ht="12.75">
      <c r="A58" s="89" t="s">
        <v>38</v>
      </c>
      <c r="B58" s="38"/>
      <c r="C58" s="9"/>
      <c r="D58" s="10"/>
      <c r="E58" s="11">
        <v>615230</v>
      </c>
      <c r="F58" s="11">
        <v>615230</v>
      </c>
      <c r="G58" s="11"/>
      <c r="H58" s="11"/>
      <c r="I58" s="11">
        <v>1684</v>
      </c>
      <c r="J58" s="11">
        <v>1684</v>
      </c>
      <c r="K58" s="11">
        <v>1369</v>
      </c>
      <c r="L58" s="11"/>
      <c r="M58" s="11"/>
      <c r="N58" s="11">
        <v>1369</v>
      </c>
      <c r="O58" s="11">
        <v>266867</v>
      </c>
      <c r="P58" s="11"/>
      <c r="Q58" s="11">
        <v>972</v>
      </c>
      <c r="R58" s="11">
        <v>267839</v>
      </c>
      <c r="S58" s="11"/>
      <c r="T58" s="11"/>
      <c r="U58" s="11"/>
      <c r="V58" s="11"/>
      <c r="W58" s="11">
        <v>270892</v>
      </c>
      <c r="X58" s="11">
        <v>461423</v>
      </c>
      <c r="Y58" s="11">
        <v>-190531</v>
      </c>
      <c r="Z58" s="2">
        <v>-41.29</v>
      </c>
      <c r="AA58" s="15">
        <v>615230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5705074</v>
      </c>
      <c r="F61" s="11">
        <v>5705074</v>
      </c>
      <c r="G61" s="11">
        <v>6083</v>
      </c>
      <c r="H61" s="11">
        <v>470317</v>
      </c>
      <c r="I61" s="11">
        <v>856473</v>
      </c>
      <c r="J61" s="11">
        <v>1332873</v>
      </c>
      <c r="K61" s="11">
        <v>182046</v>
      </c>
      <c r="L61" s="11">
        <v>239600</v>
      </c>
      <c r="M61" s="11">
        <v>226572</v>
      </c>
      <c r="N61" s="11">
        <v>648218</v>
      </c>
      <c r="O61" s="11">
        <v>258380</v>
      </c>
      <c r="P61" s="11">
        <v>228870</v>
      </c>
      <c r="Q61" s="11">
        <v>105082</v>
      </c>
      <c r="R61" s="11">
        <v>592332</v>
      </c>
      <c r="S61" s="11"/>
      <c r="T61" s="11"/>
      <c r="U61" s="11"/>
      <c r="V61" s="11"/>
      <c r="W61" s="11">
        <v>2573423</v>
      </c>
      <c r="X61" s="11">
        <v>4278806</v>
      </c>
      <c r="Y61" s="11">
        <v>-1705383</v>
      </c>
      <c r="Z61" s="2">
        <v>-39.86</v>
      </c>
      <c r="AA61" s="15">
        <v>5705074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6591</v>
      </c>
      <c r="H66" s="14">
        <v>500911</v>
      </c>
      <c r="I66" s="14">
        <v>1011055</v>
      </c>
      <c r="J66" s="14">
        <v>1518557</v>
      </c>
      <c r="K66" s="14">
        <v>956248</v>
      </c>
      <c r="L66" s="14">
        <v>1091607</v>
      </c>
      <c r="M66" s="14">
        <v>339333</v>
      </c>
      <c r="N66" s="14">
        <v>2387188</v>
      </c>
      <c r="O66" s="14">
        <v>870431</v>
      </c>
      <c r="P66" s="14">
        <v>903429</v>
      </c>
      <c r="Q66" s="14">
        <v>135708</v>
      </c>
      <c r="R66" s="14">
        <v>1909568</v>
      </c>
      <c r="S66" s="14"/>
      <c r="T66" s="14"/>
      <c r="U66" s="14"/>
      <c r="V66" s="14"/>
      <c r="W66" s="14">
        <v>5815313</v>
      </c>
      <c r="X66" s="14"/>
      <c r="Y66" s="14">
        <v>5815313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6591</v>
      </c>
      <c r="H69" s="82">
        <f t="shared" si="12"/>
        <v>500911</v>
      </c>
      <c r="I69" s="82">
        <f t="shared" si="12"/>
        <v>1011055</v>
      </c>
      <c r="J69" s="82">
        <f t="shared" si="12"/>
        <v>1518557</v>
      </c>
      <c r="K69" s="82">
        <f t="shared" si="12"/>
        <v>956248</v>
      </c>
      <c r="L69" s="82">
        <f t="shared" si="12"/>
        <v>1091607</v>
      </c>
      <c r="M69" s="82">
        <f t="shared" si="12"/>
        <v>339333</v>
      </c>
      <c r="N69" s="82">
        <f t="shared" si="12"/>
        <v>2387188</v>
      </c>
      <c r="O69" s="82">
        <f t="shared" si="12"/>
        <v>870431</v>
      </c>
      <c r="P69" s="82">
        <f t="shared" si="12"/>
        <v>903429</v>
      </c>
      <c r="Q69" s="82">
        <f t="shared" si="12"/>
        <v>135708</v>
      </c>
      <c r="R69" s="82">
        <f t="shared" si="12"/>
        <v>1909568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5815313</v>
      </c>
      <c r="X69" s="82">
        <f t="shared" si="12"/>
        <v>0</v>
      </c>
      <c r="Y69" s="82">
        <f t="shared" si="12"/>
        <v>5815313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4643209</v>
      </c>
      <c r="D5" s="45">
        <f t="shared" si="0"/>
        <v>0</v>
      </c>
      <c r="E5" s="46">
        <f t="shared" si="0"/>
        <v>16143900</v>
      </c>
      <c r="F5" s="46">
        <f t="shared" si="0"/>
        <v>9760300</v>
      </c>
      <c r="G5" s="46">
        <f t="shared" si="0"/>
        <v>6364</v>
      </c>
      <c r="H5" s="46">
        <f t="shared" si="0"/>
        <v>6165</v>
      </c>
      <c r="I5" s="46">
        <f t="shared" si="0"/>
        <v>59241</v>
      </c>
      <c r="J5" s="46">
        <f t="shared" si="0"/>
        <v>71770</v>
      </c>
      <c r="K5" s="46">
        <f t="shared" si="0"/>
        <v>1759223</v>
      </c>
      <c r="L5" s="46">
        <f t="shared" si="0"/>
        <v>11402</v>
      </c>
      <c r="M5" s="46">
        <f t="shared" si="0"/>
        <v>0</v>
      </c>
      <c r="N5" s="46">
        <f t="shared" si="0"/>
        <v>1770625</v>
      </c>
      <c r="O5" s="46">
        <f t="shared" si="0"/>
        <v>471356</v>
      </c>
      <c r="P5" s="46">
        <f t="shared" si="0"/>
        <v>0</v>
      </c>
      <c r="Q5" s="46">
        <f t="shared" si="0"/>
        <v>467081</v>
      </c>
      <c r="R5" s="46">
        <f t="shared" si="0"/>
        <v>938437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2780832</v>
      </c>
      <c r="X5" s="46">
        <f t="shared" si="0"/>
        <v>7320225</v>
      </c>
      <c r="Y5" s="46">
        <f t="shared" si="0"/>
        <v>-4539393</v>
      </c>
      <c r="Z5" s="47">
        <f>+IF(X5&lt;&gt;0,+(Y5/X5)*100,0)</f>
        <v>-62.01165947767999</v>
      </c>
      <c r="AA5" s="48">
        <f>SUM(AA11:AA18)</f>
        <v>9760300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0</v>
      </c>
      <c r="X11" s="54">
        <f t="shared" si="1"/>
        <v>0</v>
      </c>
      <c r="Y11" s="54">
        <f t="shared" si="1"/>
        <v>0</v>
      </c>
      <c r="Z11" s="55">
        <f>+IF(X11&lt;&gt;0,+(Y11/X11)*100,0)</f>
        <v>0</v>
      </c>
      <c r="AA11" s="56">
        <f>SUM(AA6:AA10)</f>
        <v>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4643209</v>
      </c>
      <c r="D15" s="10"/>
      <c r="E15" s="11">
        <v>16133900</v>
      </c>
      <c r="F15" s="11">
        <v>9750300</v>
      </c>
      <c r="G15" s="11">
        <v>6364</v>
      </c>
      <c r="H15" s="11">
        <v>6165</v>
      </c>
      <c r="I15" s="11">
        <v>59241</v>
      </c>
      <c r="J15" s="11">
        <v>71770</v>
      </c>
      <c r="K15" s="11">
        <v>1759223</v>
      </c>
      <c r="L15" s="11">
        <v>3200</v>
      </c>
      <c r="M15" s="11"/>
      <c r="N15" s="11">
        <v>1762423</v>
      </c>
      <c r="O15" s="11">
        <v>471356</v>
      </c>
      <c r="P15" s="11"/>
      <c r="Q15" s="11">
        <v>467081</v>
      </c>
      <c r="R15" s="11">
        <v>938437</v>
      </c>
      <c r="S15" s="11"/>
      <c r="T15" s="11"/>
      <c r="U15" s="11"/>
      <c r="V15" s="11"/>
      <c r="W15" s="11">
        <v>2772630</v>
      </c>
      <c r="X15" s="11">
        <v>7312725</v>
      </c>
      <c r="Y15" s="11">
        <v>-4540095</v>
      </c>
      <c r="Z15" s="2">
        <v>-62.08</v>
      </c>
      <c r="AA15" s="15">
        <v>9750300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>
        <v>10000</v>
      </c>
      <c r="F18" s="18">
        <v>10000</v>
      </c>
      <c r="G18" s="18"/>
      <c r="H18" s="18"/>
      <c r="I18" s="18"/>
      <c r="J18" s="18"/>
      <c r="K18" s="18"/>
      <c r="L18" s="18">
        <v>8202</v>
      </c>
      <c r="M18" s="18"/>
      <c r="N18" s="18">
        <v>8202</v>
      </c>
      <c r="O18" s="18"/>
      <c r="P18" s="18"/>
      <c r="Q18" s="18"/>
      <c r="R18" s="18"/>
      <c r="S18" s="18"/>
      <c r="T18" s="18"/>
      <c r="U18" s="18"/>
      <c r="V18" s="18"/>
      <c r="W18" s="18">
        <v>8202</v>
      </c>
      <c r="X18" s="18">
        <v>7500</v>
      </c>
      <c r="Y18" s="18">
        <v>702</v>
      </c>
      <c r="Z18" s="3">
        <v>9.36</v>
      </c>
      <c r="AA18" s="23">
        <v>10000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938796</v>
      </c>
      <c r="D20" s="62">
        <f t="shared" si="2"/>
        <v>0</v>
      </c>
      <c r="E20" s="63">
        <f t="shared" si="2"/>
        <v>2892100</v>
      </c>
      <c r="F20" s="63">
        <f t="shared" si="2"/>
        <v>3087720</v>
      </c>
      <c r="G20" s="63">
        <f t="shared" si="2"/>
        <v>0</v>
      </c>
      <c r="H20" s="63">
        <f t="shared" si="2"/>
        <v>6489</v>
      </c>
      <c r="I20" s="63">
        <f t="shared" si="2"/>
        <v>87121</v>
      </c>
      <c r="J20" s="63">
        <f t="shared" si="2"/>
        <v>93610</v>
      </c>
      <c r="K20" s="63">
        <f t="shared" si="2"/>
        <v>0</v>
      </c>
      <c r="L20" s="63">
        <f t="shared" si="2"/>
        <v>105403</v>
      </c>
      <c r="M20" s="63">
        <f t="shared" si="2"/>
        <v>53414</v>
      </c>
      <c r="N20" s="63">
        <f t="shared" si="2"/>
        <v>158817</v>
      </c>
      <c r="O20" s="63">
        <f t="shared" si="2"/>
        <v>8104</v>
      </c>
      <c r="P20" s="63">
        <f t="shared" si="2"/>
        <v>114371</v>
      </c>
      <c r="Q20" s="63">
        <f t="shared" si="2"/>
        <v>1662</v>
      </c>
      <c r="R20" s="63">
        <f t="shared" si="2"/>
        <v>124137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376564</v>
      </c>
      <c r="X20" s="63">
        <f t="shared" si="2"/>
        <v>2315790</v>
      </c>
      <c r="Y20" s="63">
        <f t="shared" si="2"/>
        <v>-1939226</v>
      </c>
      <c r="Z20" s="64">
        <f>+IF(X20&lt;&gt;0,+(Y20/X20)*100,0)</f>
        <v>-83.73928551379875</v>
      </c>
      <c r="AA20" s="65">
        <f>SUM(AA26:AA33)</f>
        <v>3087720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862145</v>
      </c>
      <c r="D30" s="10"/>
      <c r="E30" s="11">
        <v>2892100</v>
      </c>
      <c r="F30" s="11">
        <v>3087720</v>
      </c>
      <c r="G30" s="11"/>
      <c r="H30" s="11">
        <v>6489</v>
      </c>
      <c r="I30" s="11">
        <v>87121</v>
      </c>
      <c r="J30" s="11">
        <v>93610</v>
      </c>
      <c r="K30" s="11"/>
      <c r="L30" s="11">
        <v>105403</v>
      </c>
      <c r="M30" s="11">
        <v>53414</v>
      </c>
      <c r="N30" s="11">
        <v>158817</v>
      </c>
      <c r="O30" s="11">
        <v>8104</v>
      </c>
      <c r="P30" s="11">
        <v>114371</v>
      </c>
      <c r="Q30" s="11">
        <v>1662</v>
      </c>
      <c r="R30" s="11">
        <v>124137</v>
      </c>
      <c r="S30" s="11"/>
      <c r="T30" s="11"/>
      <c r="U30" s="11"/>
      <c r="V30" s="11"/>
      <c r="W30" s="11">
        <v>376564</v>
      </c>
      <c r="X30" s="11">
        <v>2315790</v>
      </c>
      <c r="Y30" s="11">
        <v>-1939226</v>
      </c>
      <c r="Z30" s="2">
        <v>-83.74</v>
      </c>
      <c r="AA30" s="15">
        <v>3087720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>
        <v>76651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0</v>
      </c>
      <c r="F41" s="54">
        <f t="shared" si="6"/>
        <v>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0</v>
      </c>
      <c r="X41" s="54">
        <f t="shared" si="6"/>
        <v>0</v>
      </c>
      <c r="Y41" s="54">
        <f t="shared" si="6"/>
        <v>0</v>
      </c>
      <c r="Z41" s="55">
        <f t="shared" si="5"/>
        <v>0</v>
      </c>
      <c r="AA41" s="56">
        <f>SUM(AA36:AA40)</f>
        <v>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5505354</v>
      </c>
      <c r="D45" s="69">
        <f t="shared" si="7"/>
        <v>0</v>
      </c>
      <c r="E45" s="70">
        <f t="shared" si="7"/>
        <v>19026000</v>
      </c>
      <c r="F45" s="70">
        <f t="shared" si="7"/>
        <v>12838020</v>
      </c>
      <c r="G45" s="70">
        <f t="shared" si="7"/>
        <v>6364</v>
      </c>
      <c r="H45" s="70">
        <f t="shared" si="7"/>
        <v>12654</v>
      </c>
      <c r="I45" s="70">
        <f t="shared" si="7"/>
        <v>146362</v>
      </c>
      <c r="J45" s="70">
        <f t="shared" si="7"/>
        <v>165380</v>
      </c>
      <c r="K45" s="70">
        <f t="shared" si="7"/>
        <v>1759223</v>
      </c>
      <c r="L45" s="70">
        <f t="shared" si="7"/>
        <v>108603</v>
      </c>
      <c r="M45" s="70">
        <f t="shared" si="7"/>
        <v>53414</v>
      </c>
      <c r="N45" s="70">
        <f t="shared" si="7"/>
        <v>1921240</v>
      </c>
      <c r="O45" s="70">
        <f t="shared" si="7"/>
        <v>479460</v>
      </c>
      <c r="P45" s="70">
        <f t="shared" si="7"/>
        <v>114371</v>
      </c>
      <c r="Q45" s="70">
        <f t="shared" si="7"/>
        <v>468743</v>
      </c>
      <c r="R45" s="70">
        <f t="shared" si="7"/>
        <v>1062574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3149194</v>
      </c>
      <c r="X45" s="70">
        <f t="shared" si="7"/>
        <v>9628515</v>
      </c>
      <c r="Y45" s="70">
        <f t="shared" si="7"/>
        <v>-6479321</v>
      </c>
      <c r="Z45" s="72">
        <f t="shared" si="5"/>
        <v>-67.29304570850229</v>
      </c>
      <c r="AA45" s="71">
        <f t="shared" si="8"/>
        <v>12838020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76651</v>
      </c>
      <c r="D48" s="69">
        <f t="shared" si="7"/>
        <v>0</v>
      </c>
      <c r="E48" s="70">
        <f t="shared" si="7"/>
        <v>10000</v>
      </c>
      <c r="F48" s="70">
        <f t="shared" si="7"/>
        <v>10000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8202</v>
      </c>
      <c r="M48" s="70">
        <f t="shared" si="7"/>
        <v>0</v>
      </c>
      <c r="N48" s="70">
        <f t="shared" si="7"/>
        <v>8202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8202</v>
      </c>
      <c r="X48" s="70">
        <f t="shared" si="7"/>
        <v>7500</v>
      </c>
      <c r="Y48" s="70">
        <f t="shared" si="7"/>
        <v>702</v>
      </c>
      <c r="Z48" s="72">
        <f t="shared" si="5"/>
        <v>9.36</v>
      </c>
      <c r="AA48" s="71">
        <f t="shared" si="8"/>
        <v>10000</v>
      </c>
    </row>
    <row r="49" spans="1:27" ht="12.75">
      <c r="A49" s="78" t="s">
        <v>49</v>
      </c>
      <c r="B49" s="79"/>
      <c r="C49" s="80">
        <f aca="true" t="shared" si="9" ref="C49:Y49">SUM(C41:C48)</f>
        <v>5582005</v>
      </c>
      <c r="D49" s="81">
        <f t="shared" si="9"/>
        <v>0</v>
      </c>
      <c r="E49" s="82">
        <f t="shared" si="9"/>
        <v>19036000</v>
      </c>
      <c r="F49" s="82">
        <f t="shared" si="9"/>
        <v>12848020</v>
      </c>
      <c r="G49" s="82">
        <f t="shared" si="9"/>
        <v>6364</v>
      </c>
      <c r="H49" s="82">
        <f t="shared" si="9"/>
        <v>12654</v>
      </c>
      <c r="I49" s="82">
        <f t="shared" si="9"/>
        <v>146362</v>
      </c>
      <c r="J49" s="82">
        <f t="shared" si="9"/>
        <v>165380</v>
      </c>
      <c r="K49" s="82">
        <f t="shared" si="9"/>
        <v>1759223</v>
      </c>
      <c r="L49" s="82">
        <f t="shared" si="9"/>
        <v>116805</v>
      </c>
      <c r="M49" s="82">
        <f t="shared" si="9"/>
        <v>53414</v>
      </c>
      <c r="N49" s="82">
        <f t="shared" si="9"/>
        <v>1929442</v>
      </c>
      <c r="O49" s="82">
        <f t="shared" si="9"/>
        <v>479460</v>
      </c>
      <c r="P49" s="82">
        <f t="shared" si="9"/>
        <v>114371</v>
      </c>
      <c r="Q49" s="82">
        <f t="shared" si="9"/>
        <v>468743</v>
      </c>
      <c r="R49" s="82">
        <f t="shared" si="9"/>
        <v>1062574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3157396</v>
      </c>
      <c r="X49" s="82">
        <f t="shared" si="9"/>
        <v>9636015</v>
      </c>
      <c r="Y49" s="82">
        <f t="shared" si="9"/>
        <v>-6478619</v>
      </c>
      <c r="Z49" s="83">
        <f t="shared" si="5"/>
        <v>-67.2333843398957</v>
      </c>
      <c r="AA49" s="84">
        <f>SUM(AA41:AA48)</f>
        <v>12848020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3520611</v>
      </c>
      <c r="D51" s="69">
        <f t="shared" si="10"/>
        <v>0</v>
      </c>
      <c r="E51" s="70">
        <f t="shared" si="10"/>
        <v>4406400</v>
      </c>
      <c r="F51" s="70">
        <f t="shared" si="10"/>
        <v>4850600</v>
      </c>
      <c r="G51" s="70">
        <f t="shared" si="10"/>
        <v>80127</v>
      </c>
      <c r="H51" s="70">
        <f t="shared" si="10"/>
        <v>16651</v>
      </c>
      <c r="I51" s="70">
        <f t="shared" si="10"/>
        <v>432954</v>
      </c>
      <c r="J51" s="70">
        <f t="shared" si="10"/>
        <v>529732</v>
      </c>
      <c r="K51" s="70">
        <f t="shared" si="10"/>
        <v>226218</v>
      </c>
      <c r="L51" s="70">
        <f t="shared" si="10"/>
        <v>549927</v>
      </c>
      <c r="M51" s="70">
        <f t="shared" si="10"/>
        <v>549927</v>
      </c>
      <c r="N51" s="70">
        <f t="shared" si="10"/>
        <v>1326072</v>
      </c>
      <c r="O51" s="70">
        <f t="shared" si="10"/>
        <v>208082</v>
      </c>
      <c r="P51" s="70">
        <f t="shared" si="10"/>
        <v>324416</v>
      </c>
      <c r="Q51" s="70">
        <f t="shared" si="10"/>
        <v>391495</v>
      </c>
      <c r="R51" s="70">
        <f t="shared" si="10"/>
        <v>923993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2779797</v>
      </c>
      <c r="X51" s="70">
        <f t="shared" si="10"/>
        <v>3637950</v>
      </c>
      <c r="Y51" s="70">
        <f t="shared" si="10"/>
        <v>-858153</v>
      </c>
      <c r="Z51" s="72">
        <f>+IF(X51&lt;&gt;0,+(Y51/X51)*100,0)</f>
        <v>-23.58891683503072</v>
      </c>
      <c r="AA51" s="71">
        <f>SUM(AA57:AA61)</f>
        <v>4850600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>
        <v>16839</v>
      </c>
      <c r="D58" s="10"/>
      <c r="E58" s="11">
        <v>153600</v>
      </c>
      <c r="F58" s="11">
        <v>153600</v>
      </c>
      <c r="G58" s="11">
        <v>2949</v>
      </c>
      <c r="H58" s="11"/>
      <c r="I58" s="11"/>
      <c r="J58" s="11">
        <v>2949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2949</v>
      </c>
      <c r="X58" s="11">
        <v>115200</v>
      </c>
      <c r="Y58" s="11">
        <v>-112251</v>
      </c>
      <c r="Z58" s="2">
        <v>-97.44</v>
      </c>
      <c r="AA58" s="15">
        <v>153600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3503772</v>
      </c>
      <c r="D61" s="10"/>
      <c r="E61" s="11">
        <v>4252800</v>
      </c>
      <c r="F61" s="11">
        <v>4697000</v>
      </c>
      <c r="G61" s="11">
        <v>77178</v>
      </c>
      <c r="H61" s="11">
        <v>16651</v>
      </c>
      <c r="I61" s="11">
        <v>432954</v>
      </c>
      <c r="J61" s="11">
        <v>526783</v>
      </c>
      <c r="K61" s="11">
        <v>226218</v>
      </c>
      <c r="L61" s="11">
        <v>549927</v>
      </c>
      <c r="M61" s="11">
        <v>549927</v>
      </c>
      <c r="N61" s="11">
        <v>1326072</v>
      </c>
      <c r="O61" s="11">
        <v>208082</v>
      </c>
      <c r="P61" s="11">
        <v>324416</v>
      </c>
      <c r="Q61" s="11">
        <v>391495</v>
      </c>
      <c r="R61" s="11">
        <v>923993</v>
      </c>
      <c r="S61" s="11"/>
      <c r="T61" s="11"/>
      <c r="U61" s="11"/>
      <c r="V61" s="11"/>
      <c r="W61" s="11">
        <v>2776848</v>
      </c>
      <c r="X61" s="11">
        <v>3522750</v>
      </c>
      <c r="Y61" s="11">
        <v>-745902</v>
      </c>
      <c r="Z61" s="2">
        <v>-21.17</v>
      </c>
      <c r="AA61" s="15">
        <v>4697000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4406400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80128</v>
      </c>
      <c r="H68" s="11">
        <v>725629</v>
      </c>
      <c r="I68" s="11">
        <v>643145</v>
      </c>
      <c r="J68" s="11">
        <v>1448902</v>
      </c>
      <c r="K68" s="11">
        <v>368192</v>
      </c>
      <c r="L68" s="11">
        <v>609654</v>
      </c>
      <c r="M68" s="11">
        <v>169472</v>
      </c>
      <c r="N68" s="11">
        <v>1147318</v>
      </c>
      <c r="O68" s="11">
        <v>325748</v>
      </c>
      <c r="P68" s="11">
        <v>324414</v>
      </c>
      <c r="Q68" s="11">
        <v>391492</v>
      </c>
      <c r="R68" s="11">
        <v>1041654</v>
      </c>
      <c r="S68" s="11"/>
      <c r="T68" s="11"/>
      <c r="U68" s="11"/>
      <c r="V68" s="11"/>
      <c r="W68" s="11">
        <v>3637874</v>
      </c>
      <c r="X68" s="11"/>
      <c r="Y68" s="11">
        <v>3637874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4406400</v>
      </c>
      <c r="F69" s="82">
        <f t="shared" si="12"/>
        <v>0</v>
      </c>
      <c r="G69" s="82">
        <f t="shared" si="12"/>
        <v>80128</v>
      </c>
      <c r="H69" s="82">
        <f t="shared" si="12"/>
        <v>725629</v>
      </c>
      <c r="I69" s="82">
        <f t="shared" si="12"/>
        <v>643145</v>
      </c>
      <c r="J69" s="82">
        <f t="shared" si="12"/>
        <v>1448902</v>
      </c>
      <c r="K69" s="82">
        <f t="shared" si="12"/>
        <v>368192</v>
      </c>
      <c r="L69" s="82">
        <f t="shared" si="12"/>
        <v>609654</v>
      </c>
      <c r="M69" s="82">
        <f t="shared" si="12"/>
        <v>169472</v>
      </c>
      <c r="N69" s="82">
        <f t="shared" si="12"/>
        <v>1147318</v>
      </c>
      <c r="O69" s="82">
        <f t="shared" si="12"/>
        <v>325748</v>
      </c>
      <c r="P69" s="82">
        <f t="shared" si="12"/>
        <v>324414</v>
      </c>
      <c r="Q69" s="82">
        <f t="shared" si="12"/>
        <v>391492</v>
      </c>
      <c r="R69" s="82">
        <f t="shared" si="12"/>
        <v>1041654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3637874</v>
      </c>
      <c r="X69" s="82">
        <f t="shared" si="12"/>
        <v>0</v>
      </c>
      <c r="Y69" s="82">
        <f t="shared" si="12"/>
        <v>3637874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791118030</v>
      </c>
      <c r="D5" s="45">
        <f t="shared" si="0"/>
        <v>0</v>
      </c>
      <c r="E5" s="46">
        <f t="shared" si="0"/>
        <v>990047288</v>
      </c>
      <c r="F5" s="46">
        <f t="shared" si="0"/>
        <v>862348025</v>
      </c>
      <c r="G5" s="46">
        <f t="shared" si="0"/>
        <v>26102524</v>
      </c>
      <c r="H5" s="46">
        <f t="shared" si="0"/>
        <v>63882544</v>
      </c>
      <c r="I5" s="46">
        <f t="shared" si="0"/>
        <v>47021959</v>
      </c>
      <c r="J5" s="46">
        <f t="shared" si="0"/>
        <v>137007027</v>
      </c>
      <c r="K5" s="46">
        <f t="shared" si="0"/>
        <v>51876700</v>
      </c>
      <c r="L5" s="46">
        <f t="shared" si="0"/>
        <v>41940996</v>
      </c>
      <c r="M5" s="46">
        <f t="shared" si="0"/>
        <v>80959633</v>
      </c>
      <c r="N5" s="46">
        <f t="shared" si="0"/>
        <v>174777329</v>
      </c>
      <c r="O5" s="46">
        <f t="shared" si="0"/>
        <v>35295468</v>
      </c>
      <c r="P5" s="46">
        <f t="shared" si="0"/>
        <v>24577647</v>
      </c>
      <c r="Q5" s="46">
        <f t="shared" si="0"/>
        <v>44140602</v>
      </c>
      <c r="R5" s="46">
        <f t="shared" si="0"/>
        <v>104013717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415798073</v>
      </c>
      <c r="X5" s="46">
        <f t="shared" si="0"/>
        <v>646761025</v>
      </c>
      <c r="Y5" s="46">
        <f t="shared" si="0"/>
        <v>-230962952</v>
      </c>
      <c r="Z5" s="47">
        <f>+IF(X5&lt;&gt;0,+(Y5/X5)*100,0)</f>
        <v>-35.71070968600806</v>
      </c>
      <c r="AA5" s="48">
        <f>SUM(AA11:AA18)</f>
        <v>862348025</v>
      </c>
    </row>
    <row r="6" spans="1:27" ht="12.75">
      <c r="A6" s="49" t="s">
        <v>32</v>
      </c>
      <c r="B6" s="50"/>
      <c r="C6" s="9">
        <v>136213887</v>
      </c>
      <c r="D6" s="10"/>
      <c r="E6" s="11">
        <v>176720917</v>
      </c>
      <c r="F6" s="11">
        <v>183267262</v>
      </c>
      <c r="G6" s="11">
        <v>6237047</v>
      </c>
      <c r="H6" s="11">
        <v>26918382</v>
      </c>
      <c r="I6" s="11">
        <v>15179171</v>
      </c>
      <c r="J6" s="11">
        <v>48334600</v>
      </c>
      <c r="K6" s="11">
        <v>12252845</v>
      </c>
      <c r="L6" s="11">
        <v>7425719</v>
      </c>
      <c r="M6" s="11">
        <v>18617888</v>
      </c>
      <c r="N6" s="11">
        <v>38296452</v>
      </c>
      <c r="O6" s="11">
        <v>12027742</v>
      </c>
      <c r="P6" s="11">
        <v>9017137</v>
      </c>
      <c r="Q6" s="11">
        <v>15159315</v>
      </c>
      <c r="R6" s="11">
        <v>36204194</v>
      </c>
      <c r="S6" s="11"/>
      <c r="T6" s="11"/>
      <c r="U6" s="11"/>
      <c r="V6" s="11"/>
      <c r="W6" s="11">
        <v>122835246</v>
      </c>
      <c r="X6" s="11">
        <v>137450448</v>
      </c>
      <c r="Y6" s="11">
        <v>-14615202</v>
      </c>
      <c r="Z6" s="2">
        <v>-10.63</v>
      </c>
      <c r="AA6" s="15">
        <v>183267262</v>
      </c>
    </row>
    <row r="7" spans="1:27" ht="12.75">
      <c r="A7" s="49" t="s">
        <v>33</v>
      </c>
      <c r="B7" s="50"/>
      <c r="C7" s="9">
        <v>68787177</v>
      </c>
      <c r="D7" s="10"/>
      <c r="E7" s="11">
        <v>124396215</v>
      </c>
      <c r="F7" s="11">
        <v>75466508</v>
      </c>
      <c r="G7" s="11">
        <v>614355</v>
      </c>
      <c r="H7" s="11">
        <v>10674037</v>
      </c>
      <c r="I7" s="11">
        <v>6323762</v>
      </c>
      <c r="J7" s="11">
        <v>17612154</v>
      </c>
      <c r="K7" s="11">
        <v>3653117</v>
      </c>
      <c r="L7" s="11">
        <v>4124720</v>
      </c>
      <c r="M7" s="11">
        <v>8054356</v>
      </c>
      <c r="N7" s="11">
        <v>15832193</v>
      </c>
      <c r="O7" s="11">
        <v>1429960</v>
      </c>
      <c r="P7" s="11">
        <v>2509055</v>
      </c>
      <c r="Q7" s="11">
        <v>4228392</v>
      </c>
      <c r="R7" s="11">
        <v>8167407</v>
      </c>
      <c r="S7" s="11"/>
      <c r="T7" s="11"/>
      <c r="U7" s="11"/>
      <c r="V7" s="11"/>
      <c r="W7" s="11">
        <v>41611754</v>
      </c>
      <c r="X7" s="11">
        <v>56599882</v>
      </c>
      <c r="Y7" s="11">
        <v>-14988128</v>
      </c>
      <c r="Z7" s="2">
        <v>-26.48</v>
      </c>
      <c r="AA7" s="15">
        <v>75466508</v>
      </c>
    </row>
    <row r="8" spans="1:27" ht="12.75">
      <c r="A8" s="49" t="s">
        <v>34</v>
      </c>
      <c r="B8" s="50"/>
      <c r="C8" s="9">
        <v>272317649</v>
      </c>
      <c r="D8" s="10"/>
      <c r="E8" s="11">
        <v>442886498</v>
      </c>
      <c r="F8" s="11">
        <v>375223474</v>
      </c>
      <c r="G8" s="11">
        <v>15662689</v>
      </c>
      <c r="H8" s="11">
        <v>16806972</v>
      </c>
      <c r="I8" s="11">
        <v>18429159</v>
      </c>
      <c r="J8" s="11">
        <v>50898820</v>
      </c>
      <c r="K8" s="11">
        <v>29986422</v>
      </c>
      <c r="L8" s="11">
        <v>20773226</v>
      </c>
      <c r="M8" s="11">
        <v>42494944</v>
      </c>
      <c r="N8" s="11">
        <v>93254592</v>
      </c>
      <c r="O8" s="11">
        <v>15552936</v>
      </c>
      <c r="P8" s="11">
        <v>8595579</v>
      </c>
      <c r="Q8" s="11">
        <v>18772836</v>
      </c>
      <c r="R8" s="11">
        <v>42921351</v>
      </c>
      <c r="S8" s="11"/>
      <c r="T8" s="11"/>
      <c r="U8" s="11"/>
      <c r="V8" s="11"/>
      <c r="W8" s="11">
        <v>187074763</v>
      </c>
      <c r="X8" s="11">
        <v>281417607</v>
      </c>
      <c r="Y8" s="11">
        <v>-94342844</v>
      </c>
      <c r="Z8" s="2">
        <v>-33.52</v>
      </c>
      <c r="AA8" s="15">
        <v>375223474</v>
      </c>
    </row>
    <row r="9" spans="1:27" ht="12.75">
      <c r="A9" s="49" t="s">
        <v>35</v>
      </c>
      <c r="B9" s="50"/>
      <c r="C9" s="9">
        <v>90901693</v>
      </c>
      <c r="D9" s="10"/>
      <c r="E9" s="11">
        <v>104706142</v>
      </c>
      <c r="F9" s="11">
        <v>101798802</v>
      </c>
      <c r="G9" s="11">
        <v>2349107</v>
      </c>
      <c r="H9" s="11">
        <v>4704353</v>
      </c>
      <c r="I9" s="11">
        <v>4169997</v>
      </c>
      <c r="J9" s="11">
        <v>11223457</v>
      </c>
      <c r="K9" s="11">
        <v>1658997</v>
      </c>
      <c r="L9" s="11">
        <v>4366777</v>
      </c>
      <c r="M9" s="11">
        <v>5219113</v>
      </c>
      <c r="N9" s="11">
        <v>11244887</v>
      </c>
      <c r="O9" s="11">
        <v>3966556</v>
      </c>
      <c r="P9" s="11">
        <v>2469375</v>
      </c>
      <c r="Q9" s="11">
        <v>2399650</v>
      </c>
      <c r="R9" s="11">
        <v>8835581</v>
      </c>
      <c r="S9" s="11"/>
      <c r="T9" s="11"/>
      <c r="U9" s="11"/>
      <c r="V9" s="11"/>
      <c r="W9" s="11">
        <v>31303925</v>
      </c>
      <c r="X9" s="11">
        <v>76349102</v>
      </c>
      <c r="Y9" s="11">
        <v>-45045177</v>
      </c>
      <c r="Z9" s="2">
        <v>-59</v>
      </c>
      <c r="AA9" s="15">
        <v>101798802</v>
      </c>
    </row>
    <row r="10" spans="1:27" ht="12.75">
      <c r="A10" s="49" t="s">
        <v>36</v>
      </c>
      <c r="B10" s="50"/>
      <c r="C10" s="9">
        <v>4034131</v>
      </c>
      <c r="D10" s="10"/>
      <c r="E10" s="11">
        <v>24166003</v>
      </c>
      <c r="F10" s="11">
        <v>20426955</v>
      </c>
      <c r="G10" s="11"/>
      <c r="H10" s="11">
        <v>2128890</v>
      </c>
      <c r="I10" s="11">
        <v>1010162</v>
      </c>
      <c r="J10" s="11">
        <v>3139052</v>
      </c>
      <c r="K10" s="11">
        <v>1052702</v>
      </c>
      <c r="L10" s="11">
        <v>3550234</v>
      </c>
      <c r="M10" s="11"/>
      <c r="N10" s="11">
        <v>4602936</v>
      </c>
      <c r="O10" s="11">
        <v>31065</v>
      </c>
      <c r="P10" s="11"/>
      <c r="Q10" s="11">
        <v>188179</v>
      </c>
      <c r="R10" s="11">
        <v>219244</v>
      </c>
      <c r="S10" s="11"/>
      <c r="T10" s="11"/>
      <c r="U10" s="11"/>
      <c r="V10" s="11"/>
      <c r="W10" s="11">
        <v>7961232</v>
      </c>
      <c r="X10" s="11">
        <v>15320216</v>
      </c>
      <c r="Y10" s="11">
        <v>-7358984</v>
      </c>
      <c r="Z10" s="2">
        <v>-48.03</v>
      </c>
      <c r="AA10" s="15">
        <v>20426955</v>
      </c>
    </row>
    <row r="11" spans="1:27" ht="12.75">
      <c r="A11" s="51" t="s">
        <v>37</v>
      </c>
      <c r="B11" s="50"/>
      <c r="C11" s="52">
        <f aca="true" t="shared" si="1" ref="C11:Y11">SUM(C6:C10)</f>
        <v>572254537</v>
      </c>
      <c r="D11" s="53">
        <f t="shared" si="1"/>
        <v>0</v>
      </c>
      <c r="E11" s="54">
        <f t="shared" si="1"/>
        <v>872875775</v>
      </c>
      <c r="F11" s="54">
        <f t="shared" si="1"/>
        <v>756183001</v>
      </c>
      <c r="G11" s="54">
        <f t="shared" si="1"/>
        <v>24863198</v>
      </c>
      <c r="H11" s="54">
        <f t="shared" si="1"/>
        <v>61232634</v>
      </c>
      <c r="I11" s="54">
        <f t="shared" si="1"/>
        <v>45112251</v>
      </c>
      <c r="J11" s="54">
        <f t="shared" si="1"/>
        <v>131208083</v>
      </c>
      <c r="K11" s="54">
        <f t="shared" si="1"/>
        <v>48604083</v>
      </c>
      <c r="L11" s="54">
        <f t="shared" si="1"/>
        <v>40240676</v>
      </c>
      <c r="M11" s="54">
        <f t="shared" si="1"/>
        <v>74386301</v>
      </c>
      <c r="N11" s="54">
        <f t="shared" si="1"/>
        <v>163231060</v>
      </c>
      <c r="O11" s="54">
        <f t="shared" si="1"/>
        <v>33008259</v>
      </c>
      <c r="P11" s="54">
        <f t="shared" si="1"/>
        <v>22591146</v>
      </c>
      <c r="Q11" s="54">
        <f t="shared" si="1"/>
        <v>40748372</v>
      </c>
      <c r="R11" s="54">
        <f t="shared" si="1"/>
        <v>96347777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390786920</v>
      </c>
      <c r="X11" s="54">
        <f t="shared" si="1"/>
        <v>567137255</v>
      </c>
      <c r="Y11" s="54">
        <f t="shared" si="1"/>
        <v>-176350335</v>
      </c>
      <c r="Z11" s="55">
        <f>+IF(X11&lt;&gt;0,+(Y11/X11)*100,0)</f>
        <v>-31.094824655805763</v>
      </c>
      <c r="AA11" s="56">
        <f>SUM(AA6:AA10)</f>
        <v>756183001</v>
      </c>
    </row>
    <row r="12" spans="1:27" ht="12.75">
      <c r="A12" s="57" t="s">
        <v>38</v>
      </c>
      <c r="B12" s="38"/>
      <c r="C12" s="9">
        <v>19525755</v>
      </c>
      <c r="D12" s="10"/>
      <c r="E12" s="11">
        <v>43306534</v>
      </c>
      <c r="F12" s="11">
        <v>26319834</v>
      </c>
      <c r="G12" s="11">
        <v>129982</v>
      </c>
      <c r="H12" s="11">
        <v>1478733</v>
      </c>
      <c r="I12" s="11">
        <v>624972</v>
      </c>
      <c r="J12" s="11">
        <v>2233687</v>
      </c>
      <c r="K12" s="11">
        <v>900436</v>
      </c>
      <c r="L12" s="11">
        <v>834849</v>
      </c>
      <c r="M12" s="11">
        <v>5673619</v>
      </c>
      <c r="N12" s="11">
        <v>7408904</v>
      </c>
      <c r="O12" s="11">
        <v>358254</v>
      </c>
      <c r="P12" s="11">
        <v>1145258</v>
      </c>
      <c r="Q12" s="11">
        <v>552367</v>
      </c>
      <c r="R12" s="11">
        <v>2055879</v>
      </c>
      <c r="S12" s="11"/>
      <c r="T12" s="11"/>
      <c r="U12" s="11"/>
      <c r="V12" s="11"/>
      <c r="W12" s="11">
        <v>11698470</v>
      </c>
      <c r="X12" s="11">
        <v>19739877</v>
      </c>
      <c r="Y12" s="11">
        <v>-8041407</v>
      </c>
      <c r="Z12" s="2">
        <v>-40.74</v>
      </c>
      <c r="AA12" s="15">
        <v>26319834</v>
      </c>
    </row>
    <row r="13" spans="1:27" ht="12.75">
      <c r="A13" s="57" t="s">
        <v>39</v>
      </c>
      <c r="B13" s="38"/>
      <c r="C13" s="12">
        <v>1846350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>
        <v>44506764</v>
      </c>
      <c r="D14" s="10"/>
      <c r="E14" s="11"/>
      <c r="F14" s="11">
        <v>2500000</v>
      </c>
      <c r="G14" s="11">
        <v>257125</v>
      </c>
      <c r="H14" s="11">
        <v>597920</v>
      </c>
      <c r="I14" s="11">
        <v>264208</v>
      </c>
      <c r="J14" s="11">
        <v>1119253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1119253</v>
      </c>
      <c r="X14" s="11">
        <v>1875000</v>
      </c>
      <c r="Y14" s="11">
        <v>-755747</v>
      </c>
      <c r="Z14" s="2">
        <v>-40.31</v>
      </c>
      <c r="AA14" s="15">
        <v>2500000</v>
      </c>
    </row>
    <row r="15" spans="1:27" ht="12.75">
      <c r="A15" s="57" t="s">
        <v>41</v>
      </c>
      <c r="B15" s="38" t="s">
        <v>42</v>
      </c>
      <c r="C15" s="9">
        <v>148960973</v>
      </c>
      <c r="D15" s="10"/>
      <c r="E15" s="11">
        <v>67824979</v>
      </c>
      <c r="F15" s="11">
        <v>73955587</v>
      </c>
      <c r="G15" s="11">
        <v>852219</v>
      </c>
      <c r="H15" s="11">
        <v>514007</v>
      </c>
      <c r="I15" s="11">
        <v>1020528</v>
      </c>
      <c r="J15" s="11">
        <v>2386754</v>
      </c>
      <c r="K15" s="11">
        <v>2372181</v>
      </c>
      <c r="L15" s="11">
        <v>832356</v>
      </c>
      <c r="M15" s="11">
        <v>899713</v>
      </c>
      <c r="N15" s="11">
        <v>4104250</v>
      </c>
      <c r="O15" s="11">
        <v>1928955</v>
      </c>
      <c r="P15" s="11">
        <v>841243</v>
      </c>
      <c r="Q15" s="11">
        <v>2602713</v>
      </c>
      <c r="R15" s="11">
        <v>5372911</v>
      </c>
      <c r="S15" s="11"/>
      <c r="T15" s="11"/>
      <c r="U15" s="11"/>
      <c r="V15" s="11"/>
      <c r="W15" s="11">
        <v>11863915</v>
      </c>
      <c r="X15" s="11">
        <v>55466690</v>
      </c>
      <c r="Y15" s="11">
        <v>-43602775</v>
      </c>
      <c r="Z15" s="2">
        <v>-78.61</v>
      </c>
      <c r="AA15" s="15">
        <v>73955587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4023651</v>
      </c>
      <c r="D18" s="17"/>
      <c r="E18" s="18">
        <v>6040000</v>
      </c>
      <c r="F18" s="18">
        <v>3389603</v>
      </c>
      <c r="G18" s="18"/>
      <c r="H18" s="18">
        <v>59250</v>
      </c>
      <c r="I18" s="18"/>
      <c r="J18" s="18">
        <v>59250</v>
      </c>
      <c r="K18" s="18"/>
      <c r="L18" s="18">
        <v>33115</v>
      </c>
      <c r="M18" s="18"/>
      <c r="N18" s="18">
        <v>33115</v>
      </c>
      <c r="O18" s="18"/>
      <c r="P18" s="18"/>
      <c r="Q18" s="18">
        <v>237150</v>
      </c>
      <c r="R18" s="18">
        <v>237150</v>
      </c>
      <c r="S18" s="18"/>
      <c r="T18" s="18"/>
      <c r="U18" s="18"/>
      <c r="V18" s="18"/>
      <c r="W18" s="18">
        <v>329515</v>
      </c>
      <c r="X18" s="18">
        <v>2542203</v>
      </c>
      <c r="Y18" s="18">
        <v>-2212688</v>
      </c>
      <c r="Z18" s="3">
        <v>-87.04</v>
      </c>
      <c r="AA18" s="23">
        <v>3389603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115353204</v>
      </c>
      <c r="D20" s="62">
        <f t="shared" si="2"/>
        <v>0</v>
      </c>
      <c r="E20" s="63">
        <f t="shared" si="2"/>
        <v>265388781</v>
      </c>
      <c r="F20" s="63">
        <f t="shared" si="2"/>
        <v>214149637</v>
      </c>
      <c r="G20" s="63">
        <f t="shared" si="2"/>
        <v>3751884</v>
      </c>
      <c r="H20" s="63">
        <f t="shared" si="2"/>
        <v>6938402</v>
      </c>
      <c r="I20" s="63">
        <f t="shared" si="2"/>
        <v>8116944</v>
      </c>
      <c r="J20" s="63">
        <f t="shared" si="2"/>
        <v>18807230</v>
      </c>
      <c r="K20" s="63">
        <f t="shared" si="2"/>
        <v>1939726</v>
      </c>
      <c r="L20" s="63">
        <f t="shared" si="2"/>
        <v>11046677</v>
      </c>
      <c r="M20" s="63">
        <f t="shared" si="2"/>
        <v>6345406</v>
      </c>
      <c r="N20" s="63">
        <f t="shared" si="2"/>
        <v>19331809</v>
      </c>
      <c r="O20" s="63">
        <f t="shared" si="2"/>
        <v>1861448</v>
      </c>
      <c r="P20" s="63">
        <f t="shared" si="2"/>
        <v>2898621</v>
      </c>
      <c r="Q20" s="63">
        <f t="shared" si="2"/>
        <v>10321174</v>
      </c>
      <c r="R20" s="63">
        <f t="shared" si="2"/>
        <v>15081243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53220282</v>
      </c>
      <c r="X20" s="63">
        <f t="shared" si="2"/>
        <v>160612230</v>
      </c>
      <c r="Y20" s="63">
        <f t="shared" si="2"/>
        <v>-107391948</v>
      </c>
      <c r="Z20" s="64">
        <f>+IF(X20&lt;&gt;0,+(Y20/X20)*100,0)</f>
        <v>-66.8641161386029</v>
      </c>
      <c r="AA20" s="65">
        <f>SUM(AA26:AA33)</f>
        <v>214149637</v>
      </c>
    </row>
    <row r="21" spans="1:27" ht="12.75">
      <c r="A21" s="49" t="s">
        <v>32</v>
      </c>
      <c r="B21" s="50"/>
      <c r="C21" s="9">
        <v>18059426</v>
      </c>
      <c r="D21" s="10"/>
      <c r="E21" s="11">
        <v>12687000</v>
      </c>
      <c r="F21" s="11">
        <v>39466384</v>
      </c>
      <c r="G21" s="11">
        <v>41805</v>
      </c>
      <c r="H21" s="11">
        <v>2278064</v>
      </c>
      <c r="I21" s="11">
        <v>13600</v>
      </c>
      <c r="J21" s="11">
        <v>2333469</v>
      </c>
      <c r="K21" s="11">
        <v>477017</v>
      </c>
      <c r="L21" s="11">
        <v>2861628</v>
      </c>
      <c r="M21" s="11">
        <v>-122817</v>
      </c>
      <c r="N21" s="11">
        <v>3215828</v>
      </c>
      <c r="O21" s="11">
        <v>380702</v>
      </c>
      <c r="P21" s="11">
        <v>724356</v>
      </c>
      <c r="Q21" s="11">
        <v>2571098</v>
      </c>
      <c r="R21" s="11">
        <v>3676156</v>
      </c>
      <c r="S21" s="11"/>
      <c r="T21" s="11"/>
      <c r="U21" s="11"/>
      <c r="V21" s="11"/>
      <c r="W21" s="11">
        <v>9225453</v>
      </c>
      <c r="X21" s="11">
        <v>29599789</v>
      </c>
      <c r="Y21" s="11">
        <v>-20374336</v>
      </c>
      <c r="Z21" s="2">
        <v>-68.83</v>
      </c>
      <c r="AA21" s="15">
        <v>39466384</v>
      </c>
    </row>
    <row r="22" spans="1:27" ht="12.75">
      <c r="A22" s="49" t="s">
        <v>33</v>
      </c>
      <c r="B22" s="50"/>
      <c r="C22" s="9">
        <v>6551190</v>
      </c>
      <c r="D22" s="10"/>
      <c r="E22" s="11">
        <v>125664035</v>
      </c>
      <c r="F22" s="11">
        <v>47346658</v>
      </c>
      <c r="G22" s="11">
        <v>1014600</v>
      </c>
      <c r="H22" s="11"/>
      <c r="I22" s="11"/>
      <c r="J22" s="11">
        <v>1014600</v>
      </c>
      <c r="K22" s="11"/>
      <c r="L22" s="11">
        <v>447084</v>
      </c>
      <c r="M22" s="11"/>
      <c r="N22" s="11">
        <v>447084</v>
      </c>
      <c r="O22" s="11">
        <v>94126</v>
      </c>
      <c r="P22" s="11">
        <v>2385</v>
      </c>
      <c r="Q22" s="11">
        <v>4063</v>
      </c>
      <c r="R22" s="11">
        <v>100574</v>
      </c>
      <c r="S22" s="11"/>
      <c r="T22" s="11"/>
      <c r="U22" s="11"/>
      <c r="V22" s="11"/>
      <c r="W22" s="11">
        <v>1562258</v>
      </c>
      <c r="X22" s="11">
        <v>35509993</v>
      </c>
      <c r="Y22" s="11">
        <v>-33947735</v>
      </c>
      <c r="Z22" s="2">
        <v>-95.6</v>
      </c>
      <c r="AA22" s="15">
        <v>47346658</v>
      </c>
    </row>
    <row r="23" spans="1:27" ht="12.75">
      <c r="A23" s="49" t="s">
        <v>34</v>
      </c>
      <c r="B23" s="50"/>
      <c r="C23" s="9">
        <v>12415368</v>
      </c>
      <c r="D23" s="10"/>
      <c r="E23" s="11">
        <v>33529660</v>
      </c>
      <c r="F23" s="11">
        <v>28726846</v>
      </c>
      <c r="G23" s="11">
        <v>2676781</v>
      </c>
      <c r="H23" s="11">
        <v>2487959</v>
      </c>
      <c r="I23" s="11">
        <v>672902</v>
      </c>
      <c r="J23" s="11">
        <v>5837642</v>
      </c>
      <c r="K23" s="11">
        <v>817971</v>
      </c>
      <c r="L23" s="11">
        <v>1528110</v>
      </c>
      <c r="M23" s="11">
        <v>287816</v>
      </c>
      <c r="N23" s="11">
        <v>2633897</v>
      </c>
      <c r="O23" s="11">
        <v>1360285</v>
      </c>
      <c r="P23" s="11">
        <v>731026</v>
      </c>
      <c r="Q23" s="11">
        <v>3080532</v>
      </c>
      <c r="R23" s="11">
        <v>5171843</v>
      </c>
      <c r="S23" s="11"/>
      <c r="T23" s="11"/>
      <c r="U23" s="11"/>
      <c r="V23" s="11"/>
      <c r="W23" s="11">
        <v>13643382</v>
      </c>
      <c r="X23" s="11">
        <v>21545135</v>
      </c>
      <c r="Y23" s="11">
        <v>-7901753</v>
      </c>
      <c r="Z23" s="2">
        <v>-36.68</v>
      </c>
      <c r="AA23" s="15">
        <v>28726846</v>
      </c>
    </row>
    <row r="24" spans="1:27" ht="12.75">
      <c r="A24" s="49" t="s">
        <v>35</v>
      </c>
      <c r="B24" s="50"/>
      <c r="C24" s="9">
        <v>48305557</v>
      </c>
      <c r="D24" s="10"/>
      <c r="E24" s="11">
        <v>28782860</v>
      </c>
      <c r="F24" s="11">
        <v>45819464</v>
      </c>
      <c r="G24" s="11"/>
      <c r="H24" s="11">
        <v>1623360</v>
      </c>
      <c r="I24" s="11">
        <v>3786381</v>
      </c>
      <c r="J24" s="11">
        <v>5409741</v>
      </c>
      <c r="K24" s="11">
        <v>535672</v>
      </c>
      <c r="L24" s="11">
        <v>4645014</v>
      </c>
      <c r="M24" s="11">
        <v>1579934</v>
      </c>
      <c r="N24" s="11">
        <v>6760620</v>
      </c>
      <c r="O24" s="11"/>
      <c r="P24" s="11"/>
      <c r="Q24" s="11">
        <v>2440923</v>
      </c>
      <c r="R24" s="11">
        <v>2440923</v>
      </c>
      <c r="S24" s="11"/>
      <c r="T24" s="11"/>
      <c r="U24" s="11"/>
      <c r="V24" s="11"/>
      <c r="W24" s="11">
        <v>14611284</v>
      </c>
      <c r="X24" s="11">
        <v>34364598</v>
      </c>
      <c r="Y24" s="11">
        <v>-19753314</v>
      </c>
      <c r="Z24" s="2">
        <v>-57.48</v>
      </c>
      <c r="AA24" s="15">
        <v>45819464</v>
      </c>
    </row>
    <row r="25" spans="1:27" ht="12.75">
      <c r="A25" s="49" t="s">
        <v>36</v>
      </c>
      <c r="B25" s="50"/>
      <c r="C25" s="9">
        <v>9906458</v>
      </c>
      <c r="D25" s="10"/>
      <c r="E25" s="11">
        <v>19511949</v>
      </c>
      <c r="F25" s="11">
        <v>8237136</v>
      </c>
      <c r="G25" s="11"/>
      <c r="H25" s="11">
        <v>164089</v>
      </c>
      <c r="I25" s="11"/>
      <c r="J25" s="11">
        <v>164089</v>
      </c>
      <c r="K25" s="11"/>
      <c r="L25" s="11"/>
      <c r="M25" s="11">
        <v>4084217</v>
      </c>
      <c r="N25" s="11">
        <v>4084217</v>
      </c>
      <c r="O25" s="11"/>
      <c r="P25" s="11"/>
      <c r="Q25" s="11">
        <v>2212896</v>
      </c>
      <c r="R25" s="11">
        <v>2212896</v>
      </c>
      <c r="S25" s="11"/>
      <c r="T25" s="11"/>
      <c r="U25" s="11"/>
      <c r="V25" s="11"/>
      <c r="W25" s="11">
        <v>6461202</v>
      </c>
      <c r="X25" s="11">
        <v>6177852</v>
      </c>
      <c r="Y25" s="11">
        <v>283350</v>
      </c>
      <c r="Z25" s="2">
        <v>4.59</v>
      </c>
      <c r="AA25" s="15">
        <v>8237136</v>
      </c>
    </row>
    <row r="26" spans="1:27" ht="12.75">
      <c r="A26" s="51" t="s">
        <v>37</v>
      </c>
      <c r="B26" s="66"/>
      <c r="C26" s="52">
        <f aca="true" t="shared" si="3" ref="C26:Y26">SUM(C21:C25)</f>
        <v>95237999</v>
      </c>
      <c r="D26" s="53">
        <f t="shared" si="3"/>
        <v>0</v>
      </c>
      <c r="E26" s="54">
        <f t="shared" si="3"/>
        <v>220175504</v>
      </c>
      <c r="F26" s="54">
        <f t="shared" si="3"/>
        <v>169596488</v>
      </c>
      <c r="G26" s="54">
        <f t="shared" si="3"/>
        <v>3733186</v>
      </c>
      <c r="H26" s="54">
        <f t="shared" si="3"/>
        <v>6553472</v>
      </c>
      <c r="I26" s="54">
        <f t="shared" si="3"/>
        <v>4472883</v>
      </c>
      <c r="J26" s="54">
        <f t="shared" si="3"/>
        <v>14759541</v>
      </c>
      <c r="K26" s="54">
        <f t="shared" si="3"/>
        <v>1830660</v>
      </c>
      <c r="L26" s="54">
        <f t="shared" si="3"/>
        <v>9481836</v>
      </c>
      <c r="M26" s="54">
        <f t="shared" si="3"/>
        <v>5829150</v>
      </c>
      <c r="N26" s="54">
        <f t="shared" si="3"/>
        <v>17141646</v>
      </c>
      <c r="O26" s="54">
        <f t="shared" si="3"/>
        <v>1835113</v>
      </c>
      <c r="P26" s="54">
        <f t="shared" si="3"/>
        <v>1457767</v>
      </c>
      <c r="Q26" s="54">
        <f t="shared" si="3"/>
        <v>10309512</v>
      </c>
      <c r="R26" s="54">
        <f t="shared" si="3"/>
        <v>13602392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45503579</v>
      </c>
      <c r="X26" s="54">
        <f t="shared" si="3"/>
        <v>127197367</v>
      </c>
      <c r="Y26" s="54">
        <f t="shared" si="3"/>
        <v>-81693788</v>
      </c>
      <c r="Z26" s="55">
        <f>+IF(X26&lt;&gt;0,+(Y26/X26)*100,0)</f>
        <v>-64.22600555874713</v>
      </c>
      <c r="AA26" s="56">
        <f>SUM(AA21:AA25)</f>
        <v>169596488</v>
      </c>
    </row>
    <row r="27" spans="1:27" ht="12.75">
      <c r="A27" s="57" t="s">
        <v>38</v>
      </c>
      <c r="B27" s="67"/>
      <c r="C27" s="9">
        <v>10799740</v>
      </c>
      <c r="D27" s="10"/>
      <c r="E27" s="11">
        <v>14465524</v>
      </c>
      <c r="F27" s="11">
        <v>14760076</v>
      </c>
      <c r="G27" s="11"/>
      <c r="H27" s="11">
        <v>21179</v>
      </c>
      <c r="I27" s="11">
        <v>512051</v>
      </c>
      <c r="J27" s="11">
        <v>533230</v>
      </c>
      <c r="K27" s="11"/>
      <c r="L27" s="11">
        <v>155969</v>
      </c>
      <c r="M27" s="11"/>
      <c r="N27" s="11">
        <v>155969</v>
      </c>
      <c r="O27" s="11">
        <v>1754</v>
      </c>
      <c r="P27" s="11"/>
      <c r="Q27" s="11"/>
      <c r="R27" s="11">
        <v>1754</v>
      </c>
      <c r="S27" s="11"/>
      <c r="T27" s="11"/>
      <c r="U27" s="11"/>
      <c r="V27" s="11"/>
      <c r="W27" s="11">
        <v>690953</v>
      </c>
      <c r="X27" s="11">
        <v>11070058</v>
      </c>
      <c r="Y27" s="11">
        <v>-10379105</v>
      </c>
      <c r="Z27" s="2">
        <v>-93.76</v>
      </c>
      <c r="AA27" s="15">
        <v>14760076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>
        <v>2380376</v>
      </c>
      <c r="D29" s="10"/>
      <c r="E29" s="11"/>
      <c r="F29" s="11"/>
      <c r="G29" s="11"/>
      <c r="H29" s="11"/>
      <c r="I29" s="11"/>
      <c r="J29" s="11"/>
      <c r="K29" s="11"/>
      <c r="L29" s="11"/>
      <c r="M29" s="11">
        <v>352495</v>
      </c>
      <c r="N29" s="11">
        <v>352495</v>
      </c>
      <c r="O29" s="11"/>
      <c r="P29" s="11"/>
      <c r="Q29" s="11"/>
      <c r="R29" s="11"/>
      <c r="S29" s="11"/>
      <c r="T29" s="11"/>
      <c r="U29" s="11"/>
      <c r="V29" s="11"/>
      <c r="W29" s="11">
        <v>352495</v>
      </c>
      <c r="X29" s="11"/>
      <c r="Y29" s="11">
        <v>352495</v>
      </c>
      <c r="Z29" s="2"/>
      <c r="AA29" s="15"/>
    </row>
    <row r="30" spans="1:27" ht="12.75">
      <c r="A30" s="57" t="s">
        <v>41</v>
      </c>
      <c r="B30" s="38" t="s">
        <v>42</v>
      </c>
      <c r="C30" s="9">
        <v>6849938</v>
      </c>
      <c r="D30" s="10"/>
      <c r="E30" s="11">
        <v>30747753</v>
      </c>
      <c r="F30" s="11">
        <v>26752485</v>
      </c>
      <c r="G30" s="11">
        <v>18698</v>
      </c>
      <c r="H30" s="11">
        <v>363751</v>
      </c>
      <c r="I30" s="11">
        <v>3132010</v>
      </c>
      <c r="J30" s="11">
        <v>3514459</v>
      </c>
      <c r="K30" s="11">
        <v>109066</v>
      </c>
      <c r="L30" s="11">
        <v>1408872</v>
      </c>
      <c r="M30" s="11">
        <v>163761</v>
      </c>
      <c r="N30" s="11">
        <v>1681699</v>
      </c>
      <c r="O30" s="11">
        <v>24581</v>
      </c>
      <c r="P30" s="11">
        <v>1440854</v>
      </c>
      <c r="Q30" s="11">
        <v>11662</v>
      </c>
      <c r="R30" s="11">
        <v>1477097</v>
      </c>
      <c r="S30" s="11"/>
      <c r="T30" s="11"/>
      <c r="U30" s="11"/>
      <c r="V30" s="11"/>
      <c r="W30" s="11">
        <v>6673255</v>
      </c>
      <c r="X30" s="11">
        <v>20064364</v>
      </c>
      <c r="Y30" s="11">
        <v>-13391109</v>
      </c>
      <c r="Z30" s="2">
        <v>-66.74</v>
      </c>
      <c r="AA30" s="15">
        <v>26752485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>
        <v>85151</v>
      </c>
      <c r="D33" s="17"/>
      <c r="E33" s="18"/>
      <c r="F33" s="18">
        <v>3040588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2280441</v>
      </c>
      <c r="Y33" s="18">
        <v>-2280441</v>
      </c>
      <c r="Z33" s="3">
        <v>-100</v>
      </c>
      <c r="AA33" s="23">
        <v>3040588</v>
      </c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154273313</v>
      </c>
      <c r="D36" s="10">
        <f t="shared" si="4"/>
        <v>0</v>
      </c>
      <c r="E36" s="11">
        <f t="shared" si="4"/>
        <v>189407917</v>
      </c>
      <c r="F36" s="11">
        <f t="shared" si="4"/>
        <v>222733646</v>
      </c>
      <c r="G36" s="11">
        <f t="shared" si="4"/>
        <v>6278852</v>
      </c>
      <c r="H36" s="11">
        <f t="shared" si="4"/>
        <v>29196446</v>
      </c>
      <c r="I36" s="11">
        <f t="shared" si="4"/>
        <v>15192771</v>
      </c>
      <c r="J36" s="11">
        <f t="shared" si="4"/>
        <v>50668069</v>
      </c>
      <c r="K36" s="11">
        <f t="shared" si="4"/>
        <v>12729862</v>
      </c>
      <c r="L36" s="11">
        <f t="shared" si="4"/>
        <v>10287347</v>
      </c>
      <c r="M36" s="11">
        <f t="shared" si="4"/>
        <v>18495071</v>
      </c>
      <c r="N36" s="11">
        <f t="shared" si="4"/>
        <v>41512280</v>
      </c>
      <c r="O36" s="11">
        <f t="shared" si="4"/>
        <v>12408444</v>
      </c>
      <c r="P36" s="11">
        <f t="shared" si="4"/>
        <v>9741493</v>
      </c>
      <c r="Q36" s="11">
        <f t="shared" si="4"/>
        <v>17730413</v>
      </c>
      <c r="R36" s="11">
        <f t="shared" si="4"/>
        <v>39880350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132060699</v>
      </c>
      <c r="X36" s="11">
        <f t="shared" si="4"/>
        <v>167050237</v>
      </c>
      <c r="Y36" s="11">
        <f t="shared" si="4"/>
        <v>-34989538</v>
      </c>
      <c r="Z36" s="2">
        <f aca="true" t="shared" si="5" ref="Z36:Z49">+IF(X36&lt;&gt;0,+(Y36/X36)*100,0)</f>
        <v>-20.94551832332929</v>
      </c>
      <c r="AA36" s="15">
        <f>AA6+AA21</f>
        <v>222733646</v>
      </c>
    </row>
    <row r="37" spans="1:27" ht="12.75">
      <c r="A37" s="49" t="s">
        <v>33</v>
      </c>
      <c r="B37" s="50"/>
      <c r="C37" s="9">
        <f t="shared" si="4"/>
        <v>75338367</v>
      </c>
      <c r="D37" s="10">
        <f t="shared" si="4"/>
        <v>0</v>
      </c>
      <c r="E37" s="11">
        <f t="shared" si="4"/>
        <v>250060250</v>
      </c>
      <c r="F37" s="11">
        <f t="shared" si="4"/>
        <v>122813166</v>
      </c>
      <c r="G37" s="11">
        <f t="shared" si="4"/>
        <v>1628955</v>
      </c>
      <c r="H37" s="11">
        <f t="shared" si="4"/>
        <v>10674037</v>
      </c>
      <c r="I37" s="11">
        <f t="shared" si="4"/>
        <v>6323762</v>
      </c>
      <c r="J37" s="11">
        <f t="shared" si="4"/>
        <v>18626754</v>
      </c>
      <c r="K37" s="11">
        <f t="shared" si="4"/>
        <v>3653117</v>
      </c>
      <c r="L37" s="11">
        <f t="shared" si="4"/>
        <v>4571804</v>
      </c>
      <c r="M37" s="11">
        <f t="shared" si="4"/>
        <v>8054356</v>
      </c>
      <c r="N37" s="11">
        <f t="shared" si="4"/>
        <v>16279277</v>
      </c>
      <c r="O37" s="11">
        <f t="shared" si="4"/>
        <v>1524086</v>
      </c>
      <c r="P37" s="11">
        <f t="shared" si="4"/>
        <v>2511440</v>
      </c>
      <c r="Q37" s="11">
        <f t="shared" si="4"/>
        <v>4232455</v>
      </c>
      <c r="R37" s="11">
        <f t="shared" si="4"/>
        <v>8267981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43174012</v>
      </c>
      <c r="X37" s="11">
        <f t="shared" si="4"/>
        <v>92109875</v>
      </c>
      <c r="Y37" s="11">
        <f t="shared" si="4"/>
        <v>-48935863</v>
      </c>
      <c r="Z37" s="2">
        <f t="shared" si="5"/>
        <v>-53.127705362752906</v>
      </c>
      <c r="AA37" s="15">
        <f>AA7+AA22</f>
        <v>122813166</v>
      </c>
    </row>
    <row r="38" spans="1:27" ht="12.75">
      <c r="A38" s="49" t="s">
        <v>34</v>
      </c>
      <c r="B38" s="50"/>
      <c r="C38" s="9">
        <f t="shared" si="4"/>
        <v>284733017</v>
      </c>
      <c r="D38" s="10">
        <f t="shared" si="4"/>
        <v>0</v>
      </c>
      <c r="E38" s="11">
        <f t="shared" si="4"/>
        <v>476416158</v>
      </c>
      <c r="F38" s="11">
        <f t="shared" si="4"/>
        <v>403950320</v>
      </c>
      <c r="G38" s="11">
        <f t="shared" si="4"/>
        <v>18339470</v>
      </c>
      <c r="H38" s="11">
        <f t="shared" si="4"/>
        <v>19294931</v>
      </c>
      <c r="I38" s="11">
        <f t="shared" si="4"/>
        <v>19102061</v>
      </c>
      <c r="J38" s="11">
        <f t="shared" si="4"/>
        <v>56736462</v>
      </c>
      <c r="K38" s="11">
        <f t="shared" si="4"/>
        <v>30804393</v>
      </c>
      <c r="L38" s="11">
        <f t="shared" si="4"/>
        <v>22301336</v>
      </c>
      <c r="M38" s="11">
        <f t="shared" si="4"/>
        <v>42782760</v>
      </c>
      <c r="N38" s="11">
        <f t="shared" si="4"/>
        <v>95888489</v>
      </c>
      <c r="O38" s="11">
        <f t="shared" si="4"/>
        <v>16913221</v>
      </c>
      <c r="P38" s="11">
        <f t="shared" si="4"/>
        <v>9326605</v>
      </c>
      <c r="Q38" s="11">
        <f t="shared" si="4"/>
        <v>21853368</v>
      </c>
      <c r="R38" s="11">
        <f t="shared" si="4"/>
        <v>48093194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200718145</v>
      </c>
      <c r="X38" s="11">
        <f t="shared" si="4"/>
        <v>302962742</v>
      </c>
      <c r="Y38" s="11">
        <f t="shared" si="4"/>
        <v>-102244597</v>
      </c>
      <c r="Z38" s="2">
        <f t="shared" si="5"/>
        <v>-33.74824122762924</v>
      </c>
      <c r="AA38" s="15">
        <f>AA8+AA23</f>
        <v>403950320</v>
      </c>
    </row>
    <row r="39" spans="1:27" ht="12.75">
      <c r="A39" s="49" t="s">
        <v>35</v>
      </c>
      <c r="B39" s="50"/>
      <c r="C39" s="9">
        <f t="shared" si="4"/>
        <v>139207250</v>
      </c>
      <c r="D39" s="10">
        <f t="shared" si="4"/>
        <v>0</v>
      </c>
      <c r="E39" s="11">
        <f t="shared" si="4"/>
        <v>133489002</v>
      </c>
      <c r="F39" s="11">
        <f t="shared" si="4"/>
        <v>147618266</v>
      </c>
      <c r="G39" s="11">
        <f t="shared" si="4"/>
        <v>2349107</v>
      </c>
      <c r="H39" s="11">
        <f t="shared" si="4"/>
        <v>6327713</v>
      </c>
      <c r="I39" s="11">
        <f t="shared" si="4"/>
        <v>7956378</v>
      </c>
      <c r="J39" s="11">
        <f t="shared" si="4"/>
        <v>16633198</v>
      </c>
      <c r="K39" s="11">
        <f t="shared" si="4"/>
        <v>2194669</v>
      </c>
      <c r="L39" s="11">
        <f t="shared" si="4"/>
        <v>9011791</v>
      </c>
      <c r="M39" s="11">
        <f t="shared" si="4"/>
        <v>6799047</v>
      </c>
      <c r="N39" s="11">
        <f t="shared" si="4"/>
        <v>18005507</v>
      </c>
      <c r="O39" s="11">
        <f t="shared" si="4"/>
        <v>3966556</v>
      </c>
      <c r="P39" s="11">
        <f t="shared" si="4"/>
        <v>2469375</v>
      </c>
      <c r="Q39" s="11">
        <f t="shared" si="4"/>
        <v>4840573</v>
      </c>
      <c r="R39" s="11">
        <f t="shared" si="4"/>
        <v>11276504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45915209</v>
      </c>
      <c r="X39" s="11">
        <f t="shared" si="4"/>
        <v>110713700</v>
      </c>
      <c r="Y39" s="11">
        <f t="shared" si="4"/>
        <v>-64798491</v>
      </c>
      <c r="Z39" s="2">
        <f t="shared" si="5"/>
        <v>-58.52797892221108</v>
      </c>
      <c r="AA39" s="15">
        <f>AA9+AA24</f>
        <v>147618266</v>
      </c>
    </row>
    <row r="40" spans="1:27" ht="12.75">
      <c r="A40" s="49" t="s">
        <v>36</v>
      </c>
      <c r="B40" s="50"/>
      <c r="C40" s="9">
        <f t="shared" si="4"/>
        <v>13940589</v>
      </c>
      <c r="D40" s="10">
        <f t="shared" si="4"/>
        <v>0</v>
      </c>
      <c r="E40" s="11">
        <f t="shared" si="4"/>
        <v>43677952</v>
      </c>
      <c r="F40" s="11">
        <f t="shared" si="4"/>
        <v>28664091</v>
      </c>
      <c r="G40" s="11">
        <f t="shared" si="4"/>
        <v>0</v>
      </c>
      <c r="H40" s="11">
        <f t="shared" si="4"/>
        <v>2292979</v>
      </c>
      <c r="I40" s="11">
        <f t="shared" si="4"/>
        <v>1010162</v>
      </c>
      <c r="J40" s="11">
        <f t="shared" si="4"/>
        <v>3303141</v>
      </c>
      <c r="K40" s="11">
        <f t="shared" si="4"/>
        <v>1052702</v>
      </c>
      <c r="L40" s="11">
        <f t="shared" si="4"/>
        <v>3550234</v>
      </c>
      <c r="M40" s="11">
        <f t="shared" si="4"/>
        <v>4084217</v>
      </c>
      <c r="N40" s="11">
        <f t="shared" si="4"/>
        <v>8687153</v>
      </c>
      <c r="O40" s="11">
        <f t="shared" si="4"/>
        <v>31065</v>
      </c>
      <c r="P40" s="11">
        <f t="shared" si="4"/>
        <v>0</v>
      </c>
      <c r="Q40" s="11">
        <f t="shared" si="4"/>
        <v>2401075</v>
      </c>
      <c r="R40" s="11">
        <f t="shared" si="4"/>
        <v>2432140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14422434</v>
      </c>
      <c r="X40" s="11">
        <f t="shared" si="4"/>
        <v>21498068</v>
      </c>
      <c r="Y40" s="11">
        <f t="shared" si="4"/>
        <v>-7075634</v>
      </c>
      <c r="Z40" s="2">
        <f t="shared" si="5"/>
        <v>-32.91288314838338</v>
      </c>
      <c r="AA40" s="15">
        <f>AA10+AA25</f>
        <v>28664091</v>
      </c>
    </row>
    <row r="41" spans="1:27" ht="12.75">
      <c r="A41" s="51" t="s">
        <v>37</v>
      </c>
      <c r="B41" s="50"/>
      <c r="C41" s="52">
        <f aca="true" t="shared" si="6" ref="C41:Y41">SUM(C36:C40)</f>
        <v>667492536</v>
      </c>
      <c r="D41" s="53">
        <f t="shared" si="6"/>
        <v>0</v>
      </c>
      <c r="E41" s="54">
        <f t="shared" si="6"/>
        <v>1093051279</v>
      </c>
      <c r="F41" s="54">
        <f t="shared" si="6"/>
        <v>925779489</v>
      </c>
      <c r="G41" s="54">
        <f t="shared" si="6"/>
        <v>28596384</v>
      </c>
      <c r="H41" s="54">
        <f t="shared" si="6"/>
        <v>67786106</v>
      </c>
      <c r="I41" s="54">
        <f t="shared" si="6"/>
        <v>49585134</v>
      </c>
      <c r="J41" s="54">
        <f t="shared" si="6"/>
        <v>145967624</v>
      </c>
      <c r="K41" s="54">
        <f t="shared" si="6"/>
        <v>50434743</v>
      </c>
      <c r="L41" s="54">
        <f t="shared" si="6"/>
        <v>49722512</v>
      </c>
      <c r="M41" s="54">
        <f t="shared" si="6"/>
        <v>80215451</v>
      </c>
      <c r="N41" s="54">
        <f t="shared" si="6"/>
        <v>180372706</v>
      </c>
      <c r="O41" s="54">
        <f t="shared" si="6"/>
        <v>34843372</v>
      </c>
      <c r="P41" s="54">
        <f t="shared" si="6"/>
        <v>24048913</v>
      </c>
      <c r="Q41" s="54">
        <f t="shared" si="6"/>
        <v>51057884</v>
      </c>
      <c r="R41" s="54">
        <f t="shared" si="6"/>
        <v>109950169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436290499</v>
      </c>
      <c r="X41" s="54">
        <f t="shared" si="6"/>
        <v>694334622</v>
      </c>
      <c r="Y41" s="54">
        <f t="shared" si="6"/>
        <v>-258044123</v>
      </c>
      <c r="Z41" s="55">
        <f t="shared" si="5"/>
        <v>-37.16423102404362</v>
      </c>
      <c r="AA41" s="56">
        <f>SUM(AA36:AA40)</f>
        <v>925779489</v>
      </c>
    </row>
    <row r="42" spans="1:27" ht="12.75">
      <c r="A42" s="57" t="s">
        <v>38</v>
      </c>
      <c r="B42" s="38"/>
      <c r="C42" s="68">
        <f aca="true" t="shared" si="7" ref="C42:Y48">C12+C27</f>
        <v>30325495</v>
      </c>
      <c r="D42" s="69">
        <f t="shared" si="7"/>
        <v>0</v>
      </c>
      <c r="E42" s="70">
        <f t="shared" si="7"/>
        <v>57772058</v>
      </c>
      <c r="F42" s="70">
        <f t="shared" si="7"/>
        <v>41079910</v>
      </c>
      <c r="G42" s="70">
        <f t="shared" si="7"/>
        <v>129982</v>
      </c>
      <c r="H42" s="70">
        <f t="shared" si="7"/>
        <v>1499912</v>
      </c>
      <c r="I42" s="70">
        <f t="shared" si="7"/>
        <v>1137023</v>
      </c>
      <c r="J42" s="70">
        <f t="shared" si="7"/>
        <v>2766917</v>
      </c>
      <c r="K42" s="70">
        <f t="shared" si="7"/>
        <v>900436</v>
      </c>
      <c r="L42" s="70">
        <f t="shared" si="7"/>
        <v>990818</v>
      </c>
      <c r="M42" s="70">
        <f t="shared" si="7"/>
        <v>5673619</v>
      </c>
      <c r="N42" s="70">
        <f t="shared" si="7"/>
        <v>7564873</v>
      </c>
      <c r="O42" s="70">
        <f t="shared" si="7"/>
        <v>360008</v>
      </c>
      <c r="P42" s="70">
        <f t="shared" si="7"/>
        <v>1145258</v>
      </c>
      <c r="Q42" s="70">
        <f t="shared" si="7"/>
        <v>552367</v>
      </c>
      <c r="R42" s="70">
        <f t="shared" si="7"/>
        <v>2057633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12389423</v>
      </c>
      <c r="X42" s="70">
        <f t="shared" si="7"/>
        <v>30809935</v>
      </c>
      <c r="Y42" s="70">
        <f t="shared" si="7"/>
        <v>-18420512</v>
      </c>
      <c r="Z42" s="72">
        <f t="shared" si="5"/>
        <v>-59.787571768651894</v>
      </c>
      <c r="AA42" s="71">
        <f aca="true" t="shared" si="8" ref="AA42:AA48">AA12+AA27</f>
        <v>41079910</v>
      </c>
    </row>
    <row r="43" spans="1:27" ht="12.75">
      <c r="A43" s="57" t="s">
        <v>39</v>
      </c>
      <c r="B43" s="38"/>
      <c r="C43" s="73">
        <f t="shared" si="7"/>
        <v>1846350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46887140</v>
      </c>
      <c r="D44" s="69">
        <f t="shared" si="7"/>
        <v>0</v>
      </c>
      <c r="E44" s="70">
        <f t="shared" si="7"/>
        <v>0</v>
      </c>
      <c r="F44" s="70">
        <f t="shared" si="7"/>
        <v>2500000</v>
      </c>
      <c r="G44" s="70">
        <f t="shared" si="7"/>
        <v>257125</v>
      </c>
      <c r="H44" s="70">
        <f t="shared" si="7"/>
        <v>597920</v>
      </c>
      <c r="I44" s="70">
        <f t="shared" si="7"/>
        <v>264208</v>
      </c>
      <c r="J44" s="70">
        <f t="shared" si="7"/>
        <v>1119253</v>
      </c>
      <c r="K44" s="70">
        <f t="shared" si="7"/>
        <v>0</v>
      </c>
      <c r="L44" s="70">
        <f t="shared" si="7"/>
        <v>0</v>
      </c>
      <c r="M44" s="70">
        <f t="shared" si="7"/>
        <v>352495</v>
      </c>
      <c r="N44" s="70">
        <f t="shared" si="7"/>
        <v>352495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1471748</v>
      </c>
      <c r="X44" s="70">
        <f t="shared" si="7"/>
        <v>1875000</v>
      </c>
      <c r="Y44" s="70">
        <f t="shared" si="7"/>
        <v>-403252</v>
      </c>
      <c r="Z44" s="72">
        <f t="shared" si="5"/>
        <v>-21.506773333333335</v>
      </c>
      <c r="AA44" s="71">
        <f t="shared" si="8"/>
        <v>2500000</v>
      </c>
    </row>
    <row r="45" spans="1:27" ht="12.75">
      <c r="A45" s="57" t="s">
        <v>41</v>
      </c>
      <c r="B45" s="38" t="s">
        <v>42</v>
      </c>
      <c r="C45" s="68">
        <f t="shared" si="7"/>
        <v>155810911</v>
      </c>
      <c r="D45" s="69">
        <f t="shared" si="7"/>
        <v>0</v>
      </c>
      <c r="E45" s="70">
        <f t="shared" si="7"/>
        <v>98572732</v>
      </c>
      <c r="F45" s="70">
        <f t="shared" si="7"/>
        <v>100708072</v>
      </c>
      <c r="G45" s="70">
        <f t="shared" si="7"/>
        <v>870917</v>
      </c>
      <c r="H45" s="70">
        <f t="shared" si="7"/>
        <v>877758</v>
      </c>
      <c r="I45" s="70">
        <f t="shared" si="7"/>
        <v>4152538</v>
      </c>
      <c r="J45" s="70">
        <f t="shared" si="7"/>
        <v>5901213</v>
      </c>
      <c r="K45" s="70">
        <f t="shared" si="7"/>
        <v>2481247</v>
      </c>
      <c r="L45" s="70">
        <f t="shared" si="7"/>
        <v>2241228</v>
      </c>
      <c r="M45" s="70">
        <f t="shared" si="7"/>
        <v>1063474</v>
      </c>
      <c r="N45" s="70">
        <f t="shared" si="7"/>
        <v>5785949</v>
      </c>
      <c r="O45" s="70">
        <f t="shared" si="7"/>
        <v>1953536</v>
      </c>
      <c r="P45" s="70">
        <f t="shared" si="7"/>
        <v>2282097</v>
      </c>
      <c r="Q45" s="70">
        <f t="shared" si="7"/>
        <v>2614375</v>
      </c>
      <c r="R45" s="70">
        <f t="shared" si="7"/>
        <v>6850008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18537170</v>
      </c>
      <c r="X45" s="70">
        <f t="shared" si="7"/>
        <v>75531054</v>
      </c>
      <c r="Y45" s="70">
        <f t="shared" si="7"/>
        <v>-56993884</v>
      </c>
      <c r="Z45" s="72">
        <f t="shared" si="5"/>
        <v>-75.45755153900011</v>
      </c>
      <c r="AA45" s="71">
        <f t="shared" si="8"/>
        <v>100708072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4108802</v>
      </c>
      <c r="D48" s="69">
        <f t="shared" si="7"/>
        <v>0</v>
      </c>
      <c r="E48" s="70">
        <f t="shared" si="7"/>
        <v>6040000</v>
      </c>
      <c r="F48" s="70">
        <f t="shared" si="7"/>
        <v>6430191</v>
      </c>
      <c r="G48" s="70">
        <f t="shared" si="7"/>
        <v>0</v>
      </c>
      <c r="H48" s="70">
        <f t="shared" si="7"/>
        <v>59250</v>
      </c>
      <c r="I48" s="70">
        <f t="shared" si="7"/>
        <v>0</v>
      </c>
      <c r="J48" s="70">
        <f t="shared" si="7"/>
        <v>59250</v>
      </c>
      <c r="K48" s="70">
        <f t="shared" si="7"/>
        <v>0</v>
      </c>
      <c r="L48" s="70">
        <f t="shared" si="7"/>
        <v>33115</v>
      </c>
      <c r="M48" s="70">
        <f t="shared" si="7"/>
        <v>0</v>
      </c>
      <c r="N48" s="70">
        <f t="shared" si="7"/>
        <v>33115</v>
      </c>
      <c r="O48" s="70">
        <f t="shared" si="7"/>
        <v>0</v>
      </c>
      <c r="P48" s="70">
        <f t="shared" si="7"/>
        <v>0</v>
      </c>
      <c r="Q48" s="70">
        <f t="shared" si="7"/>
        <v>237150</v>
      </c>
      <c r="R48" s="70">
        <f t="shared" si="7"/>
        <v>237150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329515</v>
      </c>
      <c r="X48" s="70">
        <f t="shared" si="7"/>
        <v>4822644</v>
      </c>
      <c r="Y48" s="70">
        <f t="shared" si="7"/>
        <v>-4493129</v>
      </c>
      <c r="Z48" s="72">
        <f t="shared" si="5"/>
        <v>-93.16733725317481</v>
      </c>
      <c r="AA48" s="71">
        <f t="shared" si="8"/>
        <v>6430191</v>
      </c>
    </row>
    <row r="49" spans="1:27" ht="12.75">
      <c r="A49" s="78" t="s">
        <v>49</v>
      </c>
      <c r="B49" s="79"/>
      <c r="C49" s="80">
        <f aca="true" t="shared" si="9" ref="C49:Y49">SUM(C41:C48)</f>
        <v>906471234</v>
      </c>
      <c r="D49" s="81">
        <f t="shared" si="9"/>
        <v>0</v>
      </c>
      <c r="E49" s="82">
        <f t="shared" si="9"/>
        <v>1255436069</v>
      </c>
      <c r="F49" s="82">
        <f t="shared" si="9"/>
        <v>1076497662</v>
      </c>
      <c r="G49" s="82">
        <f t="shared" si="9"/>
        <v>29854408</v>
      </c>
      <c r="H49" s="82">
        <f t="shared" si="9"/>
        <v>70820946</v>
      </c>
      <c r="I49" s="82">
        <f t="shared" si="9"/>
        <v>55138903</v>
      </c>
      <c r="J49" s="82">
        <f t="shared" si="9"/>
        <v>155814257</v>
      </c>
      <c r="K49" s="82">
        <f t="shared" si="9"/>
        <v>53816426</v>
      </c>
      <c r="L49" s="82">
        <f t="shared" si="9"/>
        <v>52987673</v>
      </c>
      <c r="M49" s="82">
        <f t="shared" si="9"/>
        <v>87305039</v>
      </c>
      <c r="N49" s="82">
        <f t="shared" si="9"/>
        <v>194109138</v>
      </c>
      <c r="O49" s="82">
        <f t="shared" si="9"/>
        <v>37156916</v>
      </c>
      <c r="P49" s="82">
        <f t="shared" si="9"/>
        <v>27476268</v>
      </c>
      <c r="Q49" s="82">
        <f t="shared" si="9"/>
        <v>54461776</v>
      </c>
      <c r="R49" s="82">
        <f t="shared" si="9"/>
        <v>119094960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469018355</v>
      </c>
      <c r="X49" s="82">
        <f t="shared" si="9"/>
        <v>807373255</v>
      </c>
      <c r="Y49" s="82">
        <f t="shared" si="9"/>
        <v>-338354900</v>
      </c>
      <c r="Z49" s="83">
        <f t="shared" si="5"/>
        <v>-41.908113490828974</v>
      </c>
      <c r="AA49" s="84">
        <f>SUM(AA41:AA48)</f>
        <v>1076497662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234692634</v>
      </c>
      <c r="D51" s="69">
        <f t="shared" si="10"/>
        <v>0</v>
      </c>
      <c r="E51" s="70">
        <f t="shared" si="10"/>
        <v>339317747</v>
      </c>
      <c r="F51" s="70">
        <f t="shared" si="10"/>
        <v>335990968</v>
      </c>
      <c r="G51" s="70">
        <f t="shared" si="10"/>
        <v>1759639</v>
      </c>
      <c r="H51" s="70">
        <f t="shared" si="10"/>
        <v>2170516</v>
      </c>
      <c r="I51" s="70">
        <f t="shared" si="10"/>
        <v>3682839</v>
      </c>
      <c r="J51" s="70">
        <f t="shared" si="10"/>
        <v>7612994</v>
      </c>
      <c r="K51" s="70">
        <f t="shared" si="10"/>
        <v>4461110</v>
      </c>
      <c r="L51" s="70">
        <f t="shared" si="10"/>
        <v>4038775</v>
      </c>
      <c r="M51" s="70">
        <f t="shared" si="10"/>
        <v>4354194</v>
      </c>
      <c r="N51" s="70">
        <f t="shared" si="10"/>
        <v>12854079</v>
      </c>
      <c r="O51" s="70">
        <f t="shared" si="10"/>
        <v>3546589</v>
      </c>
      <c r="P51" s="70">
        <f t="shared" si="10"/>
        <v>3531006</v>
      </c>
      <c r="Q51" s="70">
        <f t="shared" si="10"/>
        <v>5363454</v>
      </c>
      <c r="R51" s="70">
        <f t="shared" si="10"/>
        <v>12441049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32908122</v>
      </c>
      <c r="X51" s="70">
        <f t="shared" si="10"/>
        <v>251993233</v>
      </c>
      <c r="Y51" s="70">
        <f t="shared" si="10"/>
        <v>-219085111</v>
      </c>
      <c r="Z51" s="72">
        <f>+IF(X51&lt;&gt;0,+(Y51/X51)*100,0)</f>
        <v>-86.9408707494935</v>
      </c>
      <c r="AA51" s="71">
        <f>SUM(AA57:AA61)</f>
        <v>335990968</v>
      </c>
    </row>
    <row r="52" spans="1:27" ht="12.75">
      <c r="A52" s="87" t="s">
        <v>32</v>
      </c>
      <c r="B52" s="50"/>
      <c r="C52" s="9">
        <v>20475635</v>
      </c>
      <c r="D52" s="10"/>
      <c r="E52" s="11">
        <v>27019754</v>
      </c>
      <c r="F52" s="11">
        <v>52493411</v>
      </c>
      <c r="G52" s="11">
        <v>3462</v>
      </c>
      <c r="H52" s="11">
        <v>52265</v>
      </c>
      <c r="I52" s="11">
        <v>77613</v>
      </c>
      <c r="J52" s="11">
        <v>133340</v>
      </c>
      <c r="K52" s="11">
        <v>303382</v>
      </c>
      <c r="L52" s="11">
        <v>233806</v>
      </c>
      <c r="M52" s="11">
        <v>37082</v>
      </c>
      <c r="N52" s="11">
        <v>574270</v>
      </c>
      <c r="O52" s="11">
        <v>77029</v>
      </c>
      <c r="P52" s="11">
        <v>121038</v>
      </c>
      <c r="Q52" s="11">
        <v>153897</v>
      </c>
      <c r="R52" s="11">
        <v>351964</v>
      </c>
      <c r="S52" s="11"/>
      <c r="T52" s="11"/>
      <c r="U52" s="11"/>
      <c r="V52" s="11"/>
      <c r="W52" s="11">
        <v>1059574</v>
      </c>
      <c r="X52" s="11">
        <v>39370058</v>
      </c>
      <c r="Y52" s="11">
        <v>-38310484</v>
      </c>
      <c r="Z52" s="2">
        <v>-97.31</v>
      </c>
      <c r="AA52" s="15">
        <v>52493411</v>
      </c>
    </row>
    <row r="53" spans="1:27" ht="12.75">
      <c r="A53" s="87" t="s">
        <v>33</v>
      </c>
      <c r="B53" s="50"/>
      <c r="C53" s="9">
        <v>42239736</v>
      </c>
      <c r="D53" s="10"/>
      <c r="E53" s="11">
        <v>49728475</v>
      </c>
      <c r="F53" s="11">
        <v>50072312</v>
      </c>
      <c r="G53" s="11">
        <v>73297</v>
      </c>
      <c r="H53" s="11">
        <v>206437</v>
      </c>
      <c r="I53" s="11">
        <v>165980</v>
      </c>
      <c r="J53" s="11">
        <v>445714</v>
      </c>
      <c r="K53" s="11">
        <v>663359</v>
      </c>
      <c r="L53" s="11">
        <v>504134</v>
      </c>
      <c r="M53" s="11">
        <v>252072</v>
      </c>
      <c r="N53" s="11">
        <v>1419565</v>
      </c>
      <c r="O53" s="11">
        <v>555537</v>
      </c>
      <c r="P53" s="11">
        <v>495843</v>
      </c>
      <c r="Q53" s="11">
        <v>1321225</v>
      </c>
      <c r="R53" s="11">
        <v>2372605</v>
      </c>
      <c r="S53" s="11"/>
      <c r="T53" s="11"/>
      <c r="U53" s="11"/>
      <c r="V53" s="11"/>
      <c r="W53" s="11">
        <v>4237884</v>
      </c>
      <c r="X53" s="11">
        <v>37554235</v>
      </c>
      <c r="Y53" s="11">
        <v>-33316351</v>
      </c>
      <c r="Z53" s="2">
        <v>-88.72</v>
      </c>
      <c r="AA53" s="15">
        <v>50072312</v>
      </c>
    </row>
    <row r="54" spans="1:27" ht="12.75">
      <c r="A54" s="87" t="s">
        <v>34</v>
      </c>
      <c r="B54" s="50"/>
      <c r="C54" s="9">
        <v>60608525</v>
      </c>
      <c r="D54" s="10"/>
      <c r="E54" s="11">
        <v>77931976</v>
      </c>
      <c r="F54" s="11">
        <v>45034350</v>
      </c>
      <c r="G54" s="11">
        <v>168813</v>
      </c>
      <c r="H54" s="11">
        <v>84852</v>
      </c>
      <c r="I54" s="11">
        <v>291776</v>
      </c>
      <c r="J54" s="11">
        <v>545441</v>
      </c>
      <c r="K54" s="11">
        <v>248733</v>
      </c>
      <c r="L54" s="11">
        <v>619177</v>
      </c>
      <c r="M54" s="11">
        <v>350577</v>
      </c>
      <c r="N54" s="11">
        <v>1218487</v>
      </c>
      <c r="O54" s="11">
        <v>449527</v>
      </c>
      <c r="P54" s="11">
        <v>490273</v>
      </c>
      <c r="Q54" s="11">
        <v>266244</v>
      </c>
      <c r="R54" s="11">
        <v>1206044</v>
      </c>
      <c r="S54" s="11"/>
      <c r="T54" s="11"/>
      <c r="U54" s="11"/>
      <c r="V54" s="11"/>
      <c r="W54" s="11">
        <v>2969972</v>
      </c>
      <c r="X54" s="11">
        <v>33775764</v>
      </c>
      <c r="Y54" s="11">
        <v>-30805792</v>
      </c>
      <c r="Z54" s="2">
        <v>-91.21</v>
      </c>
      <c r="AA54" s="15">
        <v>45034350</v>
      </c>
    </row>
    <row r="55" spans="1:27" ht="12.75">
      <c r="A55" s="87" t="s">
        <v>35</v>
      </c>
      <c r="B55" s="50"/>
      <c r="C55" s="9">
        <v>12810910</v>
      </c>
      <c r="D55" s="10"/>
      <c r="E55" s="11">
        <v>15767615</v>
      </c>
      <c r="F55" s="11">
        <v>21106680</v>
      </c>
      <c r="G55" s="11">
        <v>179052</v>
      </c>
      <c r="H55" s="11">
        <v>12174</v>
      </c>
      <c r="I55" s="11">
        <v>52057</v>
      </c>
      <c r="J55" s="11">
        <v>243283</v>
      </c>
      <c r="K55" s="11">
        <v>94863</v>
      </c>
      <c r="L55" s="11">
        <v>200</v>
      </c>
      <c r="M55" s="11">
        <v>119617</v>
      </c>
      <c r="N55" s="11">
        <v>214680</v>
      </c>
      <c r="O55" s="11">
        <v>29981</v>
      </c>
      <c r="P55" s="11">
        <v>19794</v>
      </c>
      <c r="Q55" s="11">
        <v>41557</v>
      </c>
      <c r="R55" s="11">
        <v>91332</v>
      </c>
      <c r="S55" s="11"/>
      <c r="T55" s="11"/>
      <c r="U55" s="11"/>
      <c r="V55" s="11"/>
      <c r="W55" s="11">
        <v>549295</v>
      </c>
      <c r="X55" s="11">
        <v>15830011</v>
      </c>
      <c r="Y55" s="11">
        <v>-15280716</v>
      </c>
      <c r="Z55" s="2">
        <v>-96.53</v>
      </c>
      <c r="AA55" s="15">
        <v>21106680</v>
      </c>
    </row>
    <row r="56" spans="1:27" ht="12.75">
      <c r="A56" s="87" t="s">
        <v>36</v>
      </c>
      <c r="B56" s="50"/>
      <c r="C56" s="9">
        <v>23774249</v>
      </c>
      <c r="D56" s="10"/>
      <c r="E56" s="11">
        <v>55111784</v>
      </c>
      <c r="F56" s="11">
        <v>55667495</v>
      </c>
      <c r="G56" s="11">
        <v>190917</v>
      </c>
      <c r="H56" s="11">
        <v>11571</v>
      </c>
      <c r="I56" s="11">
        <v>30323</v>
      </c>
      <c r="J56" s="11">
        <v>232811</v>
      </c>
      <c r="K56" s="11">
        <v>221355</v>
      </c>
      <c r="L56" s="11">
        <v>7223</v>
      </c>
      <c r="M56" s="11">
        <v>82564</v>
      </c>
      <c r="N56" s="11">
        <v>311142</v>
      </c>
      <c r="O56" s="11">
        <v>26027</v>
      </c>
      <c r="P56" s="11">
        <v>121757</v>
      </c>
      <c r="Q56" s="11">
        <v>6441</v>
      </c>
      <c r="R56" s="11">
        <v>154225</v>
      </c>
      <c r="S56" s="11"/>
      <c r="T56" s="11"/>
      <c r="U56" s="11"/>
      <c r="V56" s="11"/>
      <c r="W56" s="11">
        <v>698178</v>
      </c>
      <c r="X56" s="11">
        <v>41750622</v>
      </c>
      <c r="Y56" s="11">
        <v>-41052444</v>
      </c>
      <c r="Z56" s="2">
        <v>-98.33</v>
      </c>
      <c r="AA56" s="15">
        <v>55667495</v>
      </c>
    </row>
    <row r="57" spans="1:27" ht="12.75">
      <c r="A57" s="88" t="s">
        <v>37</v>
      </c>
      <c r="B57" s="50"/>
      <c r="C57" s="52">
        <f aca="true" t="shared" si="11" ref="C57:Y57">SUM(C52:C56)</f>
        <v>159909055</v>
      </c>
      <c r="D57" s="53">
        <f t="shared" si="11"/>
        <v>0</v>
      </c>
      <c r="E57" s="54">
        <f t="shared" si="11"/>
        <v>225559604</v>
      </c>
      <c r="F57" s="54">
        <f t="shared" si="11"/>
        <v>224374248</v>
      </c>
      <c r="G57" s="54">
        <f t="shared" si="11"/>
        <v>615541</v>
      </c>
      <c r="H57" s="54">
        <f t="shared" si="11"/>
        <v>367299</v>
      </c>
      <c r="I57" s="54">
        <f t="shared" si="11"/>
        <v>617749</v>
      </c>
      <c r="J57" s="54">
        <f t="shared" si="11"/>
        <v>1600589</v>
      </c>
      <c r="K57" s="54">
        <f t="shared" si="11"/>
        <v>1531692</v>
      </c>
      <c r="L57" s="54">
        <f t="shared" si="11"/>
        <v>1364540</v>
      </c>
      <c r="M57" s="54">
        <f t="shared" si="11"/>
        <v>841912</v>
      </c>
      <c r="N57" s="54">
        <f t="shared" si="11"/>
        <v>3738144</v>
      </c>
      <c r="O57" s="54">
        <f t="shared" si="11"/>
        <v>1138101</v>
      </c>
      <c r="P57" s="54">
        <f t="shared" si="11"/>
        <v>1248705</v>
      </c>
      <c r="Q57" s="54">
        <f t="shared" si="11"/>
        <v>1789364</v>
      </c>
      <c r="R57" s="54">
        <f t="shared" si="11"/>
        <v>4176170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9514903</v>
      </c>
      <c r="X57" s="54">
        <f t="shared" si="11"/>
        <v>168280690</v>
      </c>
      <c r="Y57" s="54">
        <f t="shared" si="11"/>
        <v>-158765787</v>
      </c>
      <c r="Z57" s="55">
        <f>+IF(X57&lt;&gt;0,+(Y57/X57)*100,0)</f>
        <v>-94.34581412757458</v>
      </c>
      <c r="AA57" s="56">
        <f>SUM(AA52:AA56)</f>
        <v>224374248</v>
      </c>
    </row>
    <row r="58" spans="1:27" ht="12.75">
      <c r="A58" s="89" t="s">
        <v>38</v>
      </c>
      <c r="B58" s="38"/>
      <c r="C58" s="9">
        <v>12310382</v>
      </c>
      <c r="D58" s="10"/>
      <c r="E58" s="11">
        <v>18958867</v>
      </c>
      <c r="F58" s="11">
        <v>19265239</v>
      </c>
      <c r="G58" s="11">
        <v>268779</v>
      </c>
      <c r="H58" s="11">
        <v>298508</v>
      </c>
      <c r="I58" s="11">
        <v>78007</v>
      </c>
      <c r="J58" s="11">
        <v>645294</v>
      </c>
      <c r="K58" s="11">
        <v>63234</v>
      </c>
      <c r="L58" s="11">
        <v>302440</v>
      </c>
      <c r="M58" s="11">
        <v>84386</v>
      </c>
      <c r="N58" s="11">
        <v>450060</v>
      </c>
      <c r="O58" s="11">
        <v>476899</v>
      </c>
      <c r="P58" s="11">
        <v>364736</v>
      </c>
      <c r="Q58" s="11">
        <v>663780</v>
      </c>
      <c r="R58" s="11">
        <v>1505415</v>
      </c>
      <c r="S58" s="11"/>
      <c r="T58" s="11"/>
      <c r="U58" s="11"/>
      <c r="V58" s="11"/>
      <c r="W58" s="11">
        <v>2600769</v>
      </c>
      <c r="X58" s="11">
        <v>14448931</v>
      </c>
      <c r="Y58" s="11">
        <v>-11848162</v>
      </c>
      <c r="Z58" s="2">
        <v>-82</v>
      </c>
      <c r="AA58" s="15">
        <v>19265239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>
        <v>100000</v>
      </c>
      <c r="F60" s="11">
        <v>100000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75000</v>
      </c>
      <c r="Y60" s="11">
        <v>-75000</v>
      </c>
      <c r="Z60" s="2">
        <v>-100</v>
      </c>
      <c r="AA60" s="15">
        <v>100000</v>
      </c>
    </row>
    <row r="61" spans="1:27" ht="12.75">
      <c r="A61" s="89" t="s">
        <v>41</v>
      </c>
      <c r="B61" s="38" t="s">
        <v>51</v>
      </c>
      <c r="C61" s="9">
        <v>62473197</v>
      </c>
      <c r="D61" s="10"/>
      <c r="E61" s="11">
        <v>94699276</v>
      </c>
      <c r="F61" s="11">
        <v>92251481</v>
      </c>
      <c r="G61" s="11">
        <v>875319</v>
      </c>
      <c r="H61" s="11">
        <v>1504709</v>
      </c>
      <c r="I61" s="11">
        <v>2987083</v>
      </c>
      <c r="J61" s="11">
        <v>5367111</v>
      </c>
      <c r="K61" s="11">
        <v>2866184</v>
      </c>
      <c r="L61" s="11">
        <v>2371795</v>
      </c>
      <c r="M61" s="11">
        <v>3427896</v>
      </c>
      <c r="N61" s="11">
        <v>8665875</v>
      </c>
      <c r="O61" s="11">
        <v>1931589</v>
      </c>
      <c r="P61" s="11">
        <v>1917565</v>
      </c>
      <c r="Q61" s="11">
        <v>2910310</v>
      </c>
      <c r="R61" s="11">
        <v>6759464</v>
      </c>
      <c r="S61" s="11"/>
      <c r="T61" s="11"/>
      <c r="U61" s="11"/>
      <c r="V61" s="11"/>
      <c r="W61" s="11">
        <v>20792450</v>
      </c>
      <c r="X61" s="11">
        <v>69188612</v>
      </c>
      <c r="Y61" s="11">
        <v>-48396162</v>
      </c>
      <c r="Z61" s="2">
        <v>-69.95</v>
      </c>
      <c r="AA61" s="15">
        <v>92251481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>
        <v>41210197</v>
      </c>
      <c r="D65" s="10"/>
      <c r="E65" s="11">
        <v>27845758</v>
      </c>
      <c r="F65" s="11">
        <v>56874352</v>
      </c>
      <c r="G65" s="11"/>
      <c r="H65" s="11">
        <v>54833</v>
      </c>
      <c r="I65" s="11">
        <v>3095043</v>
      </c>
      <c r="J65" s="11">
        <v>3149876</v>
      </c>
      <c r="K65" s="11">
        <v>3340727</v>
      </c>
      <c r="L65" s="11">
        <v>3329733</v>
      </c>
      <c r="M65" s="11">
        <v>3995973</v>
      </c>
      <c r="N65" s="11">
        <v>10666433</v>
      </c>
      <c r="O65" s="11">
        <v>3153723</v>
      </c>
      <c r="P65" s="11">
        <v>3067809</v>
      </c>
      <c r="Q65" s="11">
        <v>3588948</v>
      </c>
      <c r="R65" s="11">
        <v>9810480</v>
      </c>
      <c r="S65" s="11"/>
      <c r="T65" s="11"/>
      <c r="U65" s="11"/>
      <c r="V65" s="11"/>
      <c r="W65" s="11">
        <v>23626789</v>
      </c>
      <c r="X65" s="11">
        <v>42655764</v>
      </c>
      <c r="Y65" s="11">
        <v>-19028975</v>
      </c>
      <c r="Z65" s="2">
        <v>-44.61</v>
      </c>
      <c r="AA65" s="15"/>
    </row>
    <row r="66" spans="1:27" ht="12.75">
      <c r="A66" s="89" t="s">
        <v>54</v>
      </c>
      <c r="B66" s="96"/>
      <c r="C66" s="12">
        <v>505963</v>
      </c>
      <c r="D66" s="13">
        <v>2363487</v>
      </c>
      <c r="E66" s="14">
        <v>178228075</v>
      </c>
      <c r="F66" s="14">
        <v>2363487</v>
      </c>
      <c r="G66" s="14">
        <v>5739247</v>
      </c>
      <c r="H66" s="14">
        <v>16596205</v>
      </c>
      <c r="I66" s="14">
        <v>11606441</v>
      </c>
      <c r="J66" s="14">
        <v>33941893</v>
      </c>
      <c r="K66" s="14">
        <v>16450421</v>
      </c>
      <c r="L66" s="14">
        <v>16437990</v>
      </c>
      <c r="M66" s="14">
        <v>18051029</v>
      </c>
      <c r="N66" s="14">
        <v>50939440</v>
      </c>
      <c r="O66" s="14">
        <v>15637553</v>
      </c>
      <c r="P66" s="14">
        <v>9284992</v>
      </c>
      <c r="Q66" s="14">
        <v>25935805</v>
      </c>
      <c r="R66" s="14">
        <v>50858350</v>
      </c>
      <c r="S66" s="14"/>
      <c r="T66" s="14"/>
      <c r="U66" s="14"/>
      <c r="V66" s="14"/>
      <c r="W66" s="14">
        <v>135739683</v>
      </c>
      <c r="X66" s="14">
        <v>1772615</v>
      </c>
      <c r="Y66" s="14">
        <v>133967068</v>
      </c>
      <c r="Z66" s="2">
        <v>7557.6</v>
      </c>
      <c r="AA66" s="22"/>
    </row>
    <row r="67" spans="1:27" ht="12.75">
      <c r="A67" s="89" t="s">
        <v>55</v>
      </c>
      <c r="B67" s="96"/>
      <c r="C67" s="9"/>
      <c r="D67" s="10"/>
      <c r="E67" s="11">
        <v>80919114</v>
      </c>
      <c r="F67" s="11"/>
      <c r="G67" s="11">
        <v>908488</v>
      </c>
      <c r="H67" s="11">
        <v>1002147</v>
      </c>
      <c r="I67" s="11">
        <v>2768923</v>
      </c>
      <c r="J67" s="11">
        <v>4679558</v>
      </c>
      <c r="K67" s="11">
        <v>2780922</v>
      </c>
      <c r="L67" s="11">
        <v>2201449</v>
      </c>
      <c r="M67" s="11">
        <v>1762971</v>
      </c>
      <c r="N67" s="11">
        <v>6745342</v>
      </c>
      <c r="O67" s="11">
        <v>1399006</v>
      </c>
      <c r="P67" s="11">
        <v>1268254</v>
      </c>
      <c r="Q67" s="11">
        <v>3773365</v>
      </c>
      <c r="R67" s="11">
        <v>6440625</v>
      </c>
      <c r="S67" s="11"/>
      <c r="T67" s="11"/>
      <c r="U67" s="11"/>
      <c r="V67" s="11"/>
      <c r="W67" s="11">
        <v>17865525</v>
      </c>
      <c r="X67" s="11"/>
      <c r="Y67" s="11">
        <v>17865525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>
        <v>82374009</v>
      </c>
      <c r="F68" s="11"/>
      <c r="G68" s="11">
        <v>1474576</v>
      </c>
      <c r="H68" s="11">
        <v>2529318</v>
      </c>
      <c r="I68" s="11">
        <v>4882999</v>
      </c>
      <c r="J68" s="11">
        <v>8886893</v>
      </c>
      <c r="K68" s="11">
        <v>2810433</v>
      </c>
      <c r="L68" s="11">
        <v>4858843</v>
      </c>
      <c r="M68" s="11">
        <v>11029161</v>
      </c>
      <c r="N68" s="11">
        <v>18698437</v>
      </c>
      <c r="O68" s="11">
        <v>3041486</v>
      </c>
      <c r="P68" s="11">
        <v>3722445</v>
      </c>
      <c r="Q68" s="11">
        <v>7245656</v>
      </c>
      <c r="R68" s="11">
        <v>14009587</v>
      </c>
      <c r="S68" s="11"/>
      <c r="T68" s="11"/>
      <c r="U68" s="11"/>
      <c r="V68" s="11"/>
      <c r="W68" s="11">
        <v>41594917</v>
      </c>
      <c r="X68" s="11"/>
      <c r="Y68" s="11">
        <v>41594917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41716160</v>
      </c>
      <c r="D69" s="81">
        <f t="shared" si="12"/>
        <v>2363487</v>
      </c>
      <c r="E69" s="82">
        <f t="shared" si="12"/>
        <v>369366956</v>
      </c>
      <c r="F69" s="82">
        <f t="shared" si="12"/>
        <v>59237839</v>
      </c>
      <c r="G69" s="82">
        <f t="shared" si="12"/>
        <v>8122311</v>
      </c>
      <c r="H69" s="82">
        <f t="shared" si="12"/>
        <v>20182503</v>
      </c>
      <c r="I69" s="82">
        <f t="shared" si="12"/>
        <v>22353406</v>
      </c>
      <c r="J69" s="82">
        <f t="shared" si="12"/>
        <v>50658220</v>
      </c>
      <c r="K69" s="82">
        <f t="shared" si="12"/>
        <v>25382503</v>
      </c>
      <c r="L69" s="82">
        <f t="shared" si="12"/>
        <v>26828015</v>
      </c>
      <c r="M69" s="82">
        <f t="shared" si="12"/>
        <v>34839134</v>
      </c>
      <c r="N69" s="82">
        <f t="shared" si="12"/>
        <v>87049652</v>
      </c>
      <c r="O69" s="82">
        <f t="shared" si="12"/>
        <v>23231768</v>
      </c>
      <c r="P69" s="82">
        <f t="shared" si="12"/>
        <v>17343500</v>
      </c>
      <c r="Q69" s="82">
        <f t="shared" si="12"/>
        <v>40543774</v>
      </c>
      <c r="R69" s="82">
        <f t="shared" si="12"/>
        <v>81119042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218826914</v>
      </c>
      <c r="X69" s="82">
        <f t="shared" si="12"/>
        <v>44428379</v>
      </c>
      <c r="Y69" s="82">
        <f t="shared" si="12"/>
        <v>174398535</v>
      </c>
      <c r="Z69" s="83">
        <f>+IF(X69&lt;&gt;0,+(Y69/X69)*100,0)</f>
        <v>392.53859565751884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1775861</v>
      </c>
      <c r="D5" s="45">
        <f t="shared" si="0"/>
        <v>0</v>
      </c>
      <c r="E5" s="46">
        <f t="shared" si="0"/>
        <v>4100000</v>
      </c>
      <c r="F5" s="46">
        <f t="shared" si="0"/>
        <v>2150000</v>
      </c>
      <c r="G5" s="46">
        <f t="shared" si="0"/>
        <v>0</v>
      </c>
      <c r="H5" s="46">
        <f t="shared" si="0"/>
        <v>74200</v>
      </c>
      <c r="I5" s="46">
        <f t="shared" si="0"/>
        <v>0</v>
      </c>
      <c r="J5" s="46">
        <f t="shared" si="0"/>
        <v>74200</v>
      </c>
      <c r="K5" s="46">
        <f t="shared" si="0"/>
        <v>0</v>
      </c>
      <c r="L5" s="46">
        <f t="shared" si="0"/>
        <v>0</v>
      </c>
      <c r="M5" s="46">
        <f t="shared" si="0"/>
        <v>0</v>
      </c>
      <c r="N5" s="46">
        <f t="shared" si="0"/>
        <v>0</v>
      </c>
      <c r="O5" s="46">
        <f t="shared" si="0"/>
        <v>42045</v>
      </c>
      <c r="P5" s="46">
        <f t="shared" si="0"/>
        <v>178840</v>
      </c>
      <c r="Q5" s="46">
        <f t="shared" si="0"/>
        <v>80200</v>
      </c>
      <c r="R5" s="46">
        <f t="shared" si="0"/>
        <v>301085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375285</v>
      </c>
      <c r="X5" s="46">
        <f t="shared" si="0"/>
        <v>1612500</v>
      </c>
      <c r="Y5" s="46">
        <f t="shared" si="0"/>
        <v>-1237215</v>
      </c>
      <c r="Z5" s="47">
        <f>+IF(X5&lt;&gt;0,+(Y5/X5)*100,0)</f>
        <v>-76.72651162790697</v>
      </c>
      <c r="AA5" s="48">
        <f>SUM(AA11:AA18)</f>
        <v>2150000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0</v>
      </c>
      <c r="X11" s="54">
        <f t="shared" si="1"/>
        <v>0</v>
      </c>
      <c r="Y11" s="54">
        <f t="shared" si="1"/>
        <v>0</v>
      </c>
      <c r="Z11" s="55">
        <f>+IF(X11&lt;&gt;0,+(Y11/X11)*100,0)</f>
        <v>0</v>
      </c>
      <c r="AA11" s="56">
        <f>SUM(AA6:AA10)</f>
        <v>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1775861</v>
      </c>
      <c r="D15" s="10"/>
      <c r="E15" s="11">
        <v>4100000</v>
      </c>
      <c r="F15" s="11">
        <v>2150000</v>
      </c>
      <c r="G15" s="11"/>
      <c r="H15" s="11">
        <v>74200</v>
      </c>
      <c r="I15" s="11"/>
      <c r="J15" s="11">
        <v>74200</v>
      </c>
      <c r="K15" s="11"/>
      <c r="L15" s="11"/>
      <c r="M15" s="11"/>
      <c r="N15" s="11"/>
      <c r="O15" s="11">
        <v>42045</v>
      </c>
      <c r="P15" s="11">
        <v>178840</v>
      </c>
      <c r="Q15" s="11">
        <v>80200</v>
      </c>
      <c r="R15" s="11">
        <v>301085</v>
      </c>
      <c r="S15" s="11"/>
      <c r="T15" s="11"/>
      <c r="U15" s="11"/>
      <c r="V15" s="11"/>
      <c r="W15" s="11">
        <v>375285</v>
      </c>
      <c r="X15" s="11">
        <v>1612500</v>
      </c>
      <c r="Y15" s="11">
        <v>-1237215</v>
      </c>
      <c r="Z15" s="2">
        <v>-76.73</v>
      </c>
      <c r="AA15" s="15">
        <v>2150000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0</v>
      </c>
      <c r="F41" s="54">
        <f t="shared" si="6"/>
        <v>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0</v>
      </c>
      <c r="X41" s="54">
        <f t="shared" si="6"/>
        <v>0</v>
      </c>
      <c r="Y41" s="54">
        <f t="shared" si="6"/>
        <v>0</v>
      </c>
      <c r="Z41" s="55">
        <f t="shared" si="5"/>
        <v>0</v>
      </c>
      <c r="AA41" s="56">
        <f>SUM(AA36:AA40)</f>
        <v>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1775861</v>
      </c>
      <c r="D45" s="69">
        <f t="shared" si="7"/>
        <v>0</v>
      </c>
      <c r="E45" s="70">
        <f t="shared" si="7"/>
        <v>4100000</v>
      </c>
      <c r="F45" s="70">
        <f t="shared" si="7"/>
        <v>2150000</v>
      </c>
      <c r="G45" s="70">
        <f t="shared" si="7"/>
        <v>0</v>
      </c>
      <c r="H45" s="70">
        <f t="shared" si="7"/>
        <v>74200</v>
      </c>
      <c r="I45" s="70">
        <f t="shared" si="7"/>
        <v>0</v>
      </c>
      <c r="J45" s="70">
        <f t="shared" si="7"/>
        <v>74200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42045</v>
      </c>
      <c r="P45" s="70">
        <f t="shared" si="7"/>
        <v>178840</v>
      </c>
      <c r="Q45" s="70">
        <f t="shared" si="7"/>
        <v>80200</v>
      </c>
      <c r="R45" s="70">
        <f t="shared" si="7"/>
        <v>301085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375285</v>
      </c>
      <c r="X45" s="70">
        <f t="shared" si="7"/>
        <v>1612500</v>
      </c>
      <c r="Y45" s="70">
        <f t="shared" si="7"/>
        <v>-1237215</v>
      </c>
      <c r="Z45" s="72">
        <f t="shared" si="5"/>
        <v>-76.72651162790697</v>
      </c>
      <c r="AA45" s="71">
        <f t="shared" si="8"/>
        <v>2150000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1775861</v>
      </c>
      <c r="D49" s="81">
        <f t="shared" si="9"/>
        <v>0</v>
      </c>
      <c r="E49" s="82">
        <f t="shared" si="9"/>
        <v>4100000</v>
      </c>
      <c r="F49" s="82">
        <f t="shared" si="9"/>
        <v>2150000</v>
      </c>
      <c r="G49" s="82">
        <f t="shared" si="9"/>
        <v>0</v>
      </c>
      <c r="H49" s="82">
        <f t="shared" si="9"/>
        <v>74200</v>
      </c>
      <c r="I49" s="82">
        <f t="shared" si="9"/>
        <v>0</v>
      </c>
      <c r="J49" s="82">
        <f t="shared" si="9"/>
        <v>74200</v>
      </c>
      <c r="K49" s="82">
        <f t="shared" si="9"/>
        <v>0</v>
      </c>
      <c r="L49" s="82">
        <f t="shared" si="9"/>
        <v>0</v>
      </c>
      <c r="M49" s="82">
        <f t="shared" si="9"/>
        <v>0</v>
      </c>
      <c r="N49" s="82">
        <f t="shared" si="9"/>
        <v>0</v>
      </c>
      <c r="O49" s="82">
        <f t="shared" si="9"/>
        <v>42045</v>
      </c>
      <c r="P49" s="82">
        <f t="shared" si="9"/>
        <v>178840</v>
      </c>
      <c r="Q49" s="82">
        <f t="shared" si="9"/>
        <v>80200</v>
      </c>
      <c r="R49" s="82">
        <f t="shared" si="9"/>
        <v>301085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375285</v>
      </c>
      <c r="X49" s="82">
        <f t="shared" si="9"/>
        <v>1612500</v>
      </c>
      <c r="Y49" s="82">
        <f t="shared" si="9"/>
        <v>-1237215</v>
      </c>
      <c r="Z49" s="83">
        <f t="shared" si="5"/>
        <v>-76.72651162790697</v>
      </c>
      <c r="AA49" s="84">
        <f>SUM(AA41:AA48)</f>
        <v>2150000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0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>
        <v>34894</v>
      </c>
      <c r="H67" s="11">
        <v>144033</v>
      </c>
      <c r="I67" s="11">
        <v>200385</v>
      </c>
      <c r="J67" s="11">
        <v>379312</v>
      </c>
      <c r="K67" s="11">
        <v>244551</v>
      </c>
      <c r="L67" s="11">
        <v>120295</v>
      </c>
      <c r="M67" s="11">
        <v>305673</v>
      </c>
      <c r="N67" s="11">
        <v>670519</v>
      </c>
      <c r="O67" s="11">
        <v>944</v>
      </c>
      <c r="P67" s="11">
        <v>38686</v>
      </c>
      <c r="Q67" s="11">
        <v>292772</v>
      </c>
      <c r="R67" s="11">
        <v>332402</v>
      </c>
      <c r="S67" s="11"/>
      <c r="T67" s="11"/>
      <c r="U67" s="11"/>
      <c r="V67" s="11"/>
      <c r="W67" s="11">
        <v>1382233</v>
      </c>
      <c r="X67" s="11"/>
      <c r="Y67" s="11">
        <v>1382233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243610</v>
      </c>
      <c r="H68" s="11">
        <v>910411</v>
      </c>
      <c r="I68" s="11">
        <v>432255</v>
      </c>
      <c r="J68" s="11">
        <v>1586276</v>
      </c>
      <c r="K68" s="11">
        <v>555596</v>
      </c>
      <c r="L68" s="11">
        <v>237174</v>
      </c>
      <c r="M68" s="11">
        <v>483673</v>
      </c>
      <c r="N68" s="11">
        <v>1276443</v>
      </c>
      <c r="O68" s="11">
        <v>463232</v>
      </c>
      <c r="P68" s="11">
        <v>339435</v>
      </c>
      <c r="Q68" s="11">
        <v>93822</v>
      </c>
      <c r="R68" s="11">
        <v>896489</v>
      </c>
      <c r="S68" s="11"/>
      <c r="T68" s="11"/>
      <c r="U68" s="11"/>
      <c r="V68" s="11"/>
      <c r="W68" s="11">
        <v>3759208</v>
      </c>
      <c r="X68" s="11"/>
      <c r="Y68" s="11">
        <v>3759208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278504</v>
      </c>
      <c r="H69" s="82">
        <f t="shared" si="12"/>
        <v>1054444</v>
      </c>
      <c r="I69" s="82">
        <f t="shared" si="12"/>
        <v>632640</v>
      </c>
      <c r="J69" s="82">
        <f t="shared" si="12"/>
        <v>1965588</v>
      </c>
      <c r="K69" s="82">
        <f t="shared" si="12"/>
        <v>800147</v>
      </c>
      <c r="L69" s="82">
        <f t="shared" si="12"/>
        <v>357469</v>
      </c>
      <c r="M69" s="82">
        <f t="shared" si="12"/>
        <v>789346</v>
      </c>
      <c r="N69" s="82">
        <f t="shared" si="12"/>
        <v>1946962</v>
      </c>
      <c r="O69" s="82">
        <f t="shared" si="12"/>
        <v>464176</v>
      </c>
      <c r="P69" s="82">
        <f t="shared" si="12"/>
        <v>378121</v>
      </c>
      <c r="Q69" s="82">
        <f t="shared" si="12"/>
        <v>386594</v>
      </c>
      <c r="R69" s="82">
        <f t="shared" si="12"/>
        <v>1228891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5141441</v>
      </c>
      <c r="X69" s="82">
        <f t="shared" si="12"/>
        <v>0</v>
      </c>
      <c r="Y69" s="82">
        <f t="shared" si="12"/>
        <v>5141441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12179659</v>
      </c>
      <c r="D5" s="45">
        <f t="shared" si="0"/>
        <v>0</v>
      </c>
      <c r="E5" s="46">
        <f t="shared" si="0"/>
        <v>28280000</v>
      </c>
      <c r="F5" s="46">
        <f t="shared" si="0"/>
        <v>8601000</v>
      </c>
      <c r="G5" s="46">
        <f t="shared" si="0"/>
        <v>1030599</v>
      </c>
      <c r="H5" s="46">
        <f t="shared" si="0"/>
        <v>54822</v>
      </c>
      <c r="I5" s="46">
        <f t="shared" si="0"/>
        <v>236029</v>
      </c>
      <c r="J5" s="46">
        <f t="shared" si="0"/>
        <v>1321450</v>
      </c>
      <c r="K5" s="46">
        <f t="shared" si="0"/>
        <v>842719</v>
      </c>
      <c r="L5" s="46">
        <f t="shared" si="0"/>
        <v>1009970</v>
      </c>
      <c r="M5" s="46">
        <f t="shared" si="0"/>
        <v>2301220</v>
      </c>
      <c r="N5" s="46">
        <f t="shared" si="0"/>
        <v>4153909</v>
      </c>
      <c r="O5" s="46">
        <f t="shared" si="0"/>
        <v>364383</v>
      </c>
      <c r="P5" s="46">
        <f t="shared" si="0"/>
        <v>22526</v>
      </c>
      <c r="Q5" s="46">
        <f t="shared" si="0"/>
        <v>853229</v>
      </c>
      <c r="R5" s="46">
        <f t="shared" si="0"/>
        <v>1240138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6715497</v>
      </c>
      <c r="X5" s="46">
        <f t="shared" si="0"/>
        <v>6450750</v>
      </c>
      <c r="Y5" s="46">
        <f t="shared" si="0"/>
        <v>264747</v>
      </c>
      <c r="Z5" s="47">
        <f>+IF(X5&lt;&gt;0,+(Y5/X5)*100,0)</f>
        <v>4.104127427043367</v>
      </c>
      <c r="AA5" s="48">
        <f>SUM(AA11:AA18)</f>
        <v>8601000</v>
      </c>
    </row>
    <row r="6" spans="1:27" ht="12.75">
      <c r="A6" s="49" t="s">
        <v>32</v>
      </c>
      <c r="B6" s="50"/>
      <c r="C6" s="9">
        <v>7441317</v>
      </c>
      <c r="D6" s="10"/>
      <c r="E6" s="11">
        <v>1300000</v>
      </c>
      <c r="F6" s="11">
        <v>1300000</v>
      </c>
      <c r="G6" s="11">
        <v>796980</v>
      </c>
      <c r="H6" s="11"/>
      <c r="I6" s="11">
        <v>234215</v>
      </c>
      <c r="J6" s="11">
        <v>1031195</v>
      </c>
      <c r="K6" s="11">
        <v>625354</v>
      </c>
      <c r="L6" s="11">
        <v>932973</v>
      </c>
      <c r="M6" s="11">
        <v>916855</v>
      </c>
      <c r="N6" s="11">
        <v>2475182</v>
      </c>
      <c r="O6" s="11">
        <v>352826</v>
      </c>
      <c r="P6" s="11"/>
      <c r="Q6" s="11">
        <v>407118</v>
      </c>
      <c r="R6" s="11">
        <v>759944</v>
      </c>
      <c r="S6" s="11"/>
      <c r="T6" s="11"/>
      <c r="U6" s="11"/>
      <c r="V6" s="11"/>
      <c r="W6" s="11">
        <v>4266321</v>
      </c>
      <c r="X6" s="11">
        <v>975000</v>
      </c>
      <c r="Y6" s="11">
        <v>3291321</v>
      </c>
      <c r="Z6" s="2">
        <v>337.57</v>
      </c>
      <c r="AA6" s="15">
        <v>1300000</v>
      </c>
    </row>
    <row r="7" spans="1:27" ht="12.75">
      <c r="A7" s="49" t="s">
        <v>33</v>
      </c>
      <c r="B7" s="50"/>
      <c r="C7" s="9">
        <v>72000</v>
      </c>
      <c r="D7" s="10"/>
      <c r="E7" s="11">
        <v>1500000</v>
      </c>
      <c r="F7" s="11">
        <v>1500000</v>
      </c>
      <c r="G7" s="11"/>
      <c r="H7" s="11"/>
      <c r="I7" s="11"/>
      <c r="J7" s="11"/>
      <c r="K7" s="11"/>
      <c r="L7" s="11"/>
      <c r="M7" s="11">
        <v>1367509</v>
      </c>
      <c r="N7" s="11">
        <v>1367509</v>
      </c>
      <c r="O7" s="11"/>
      <c r="P7" s="11"/>
      <c r="Q7" s="11">
        <v>314930</v>
      </c>
      <c r="R7" s="11">
        <v>314930</v>
      </c>
      <c r="S7" s="11"/>
      <c r="T7" s="11"/>
      <c r="U7" s="11"/>
      <c r="V7" s="11"/>
      <c r="W7" s="11">
        <v>1682439</v>
      </c>
      <c r="X7" s="11">
        <v>1125000</v>
      </c>
      <c r="Y7" s="11">
        <v>557439</v>
      </c>
      <c r="Z7" s="2">
        <v>49.55</v>
      </c>
      <c r="AA7" s="15">
        <v>1500000</v>
      </c>
    </row>
    <row r="8" spans="1:27" ht="12.75">
      <c r="A8" s="49" t="s">
        <v>34</v>
      </c>
      <c r="B8" s="50"/>
      <c r="C8" s="9"/>
      <c r="D8" s="10"/>
      <c r="E8" s="11">
        <v>15857000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>
        <v>1447839</v>
      </c>
      <c r="D9" s="10"/>
      <c r="E9" s="11"/>
      <c r="F9" s="11"/>
      <c r="G9" s="11">
        <v>233619</v>
      </c>
      <c r="H9" s="11"/>
      <c r="I9" s="11"/>
      <c r="J9" s="11">
        <v>233619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233619</v>
      </c>
      <c r="X9" s="11"/>
      <c r="Y9" s="11">
        <v>233619</v>
      </c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8961156</v>
      </c>
      <c r="D11" s="53">
        <f t="shared" si="1"/>
        <v>0</v>
      </c>
      <c r="E11" s="54">
        <f t="shared" si="1"/>
        <v>18657000</v>
      </c>
      <c r="F11" s="54">
        <f t="shared" si="1"/>
        <v>2800000</v>
      </c>
      <c r="G11" s="54">
        <f t="shared" si="1"/>
        <v>1030599</v>
      </c>
      <c r="H11" s="54">
        <f t="shared" si="1"/>
        <v>0</v>
      </c>
      <c r="I11" s="54">
        <f t="shared" si="1"/>
        <v>234215</v>
      </c>
      <c r="J11" s="54">
        <f t="shared" si="1"/>
        <v>1264814</v>
      </c>
      <c r="K11" s="54">
        <f t="shared" si="1"/>
        <v>625354</v>
      </c>
      <c r="L11" s="54">
        <f t="shared" si="1"/>
        <v>932973</v>
      </c>
      <c r="M11" s="54">
        <f t="shared" si="1"/>
        <v>2284364</v>
      </c>
      <c r="N11" s="54">
        <f t="shared" si="1"/>
        <v>3842691</v>
      </c>
      <c r="O11" s="54">
        <f t="shared" si="1"/>
        <v>352826</v>
      </c>
      <c r="P11" s="54">
        <f t="shared" si="1"/>
        <v>0</v>
      </c>
      <c r="Q11" s="54">
        <f t="shared" si="1"/>
        <v>722048</v>
      </c>
      <c r="R11" s="54">
        <f t="shared" si="1"/>
        <v>1074874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6182379</v>
      </c>
      <c r="X11" s="54">
        <f t="shared" si="1"/>
        <v>2100000</v>
      </c>
      <c r="Y11" s="54">
        <f t="shared" si="1"/>
        <v>4082379</v>
      </c>
      <c r="Z11" s="55">
        <f>+IF(X11&lt;&gt;0,+(Y11/X11)*100,0)</f>
        <v>194.399</v>
      </c>
      <c r="AA11" s="56">
        <f>SUM(AA6:AA10)</f>
        <v>2800000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3218503</v>
      </c>
      <c r="D15" s="10"/>
      <c r="E15" s="11">
        <v>9623000</v>
      </c>
      <c r="F15" s="11">
        <v>5801000</v>
      </c>
      <c r="G15" s="11"/>
      <c r="H15" s="11">
        <v>54822</v>
      </c>
      <c r="I15" s="11">
        <v>1814</v>
      </c>
      <c r="J15" s="11">
        <v>56636</v>
      </c>
      <c r="K15" s="11">
        <v>217365</v>
      </c>
      <c r="L15" s="11">
        <v>76997</v>
      </c>
      <c r="M15" s="11">
        <v>16856</v>
      </c>
      <c r="N15" s="11">
        <v>311218</v>
      </c>
      <c r="O15" s="11">
        <v>11557</v>
      </c>
      <c r="P15" s="11">
        <v>22526</v>
      </c>
      <c r="Q15" s="11">
        <v>131181</v>
      </c>
      <c r="R15" s="11">
        <v>165264</v>
      </c>
      <c r="S15" s="11"/>
      <c r="T15" s="11"/>
      <c r="U15" s="11"/>
      <c r="V15" s="11"/>
      <c r="W15" s="11">
        <v>533118</v>
      </c>
      <c r="X15" s="11">
        <v>4350750</v>
      </c>
      <c r="Y15" s="11">
        <v>-3817632</v>
      </c>
      <c r="Z15" s="2">
        <v>-87.75</v>
      </c>
      <c r="AA15" s="15">
        <v>5801000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7441317</v>
      </c>
      <c r="D36" s="10">
        <f t="shared" si="4"/>
        <v>0</v>
      </c>
      <c r="E36" s="11">
        <f t="shared" si="4"/>
        <v>1300000</v>
      </c>
      <c r="F36" s="11">
        <f t="shared" si="4"/>
        <v>1300000</v>
      </c>
      <c r="G36" s="11">
        <f t="shared" si="4"/>
        <v>796980</v>
      </c>
      <c r="H36" s="11">
        <f t="shared" si="4"/>
        <v>0</v>
      </c>
      <c r="I36" s="11">
        <f t="shared" si="4"/>
        <v>234215</v>
      </c>
      <c r="J36" s="11">
        <f t="shared" si="4"/>
        <v>1031195</v>
      </c>
      <c r="K36" s="11">
        <f t="shared" si="4"/>
        <v>625354</v>
      </c>
      <c r="L36" s="11">
        <f t="shared" si="4"/>
        <v>932973</v>
      </c>
      <c r="M36" s="11">
        <f t="shared" si="4"/>
        <v>916855</v>
      </c>
      <c r="N36" s="11">
        <f t="shared" si="4"/>
        <v>2475182</v>
      </c>
      <c r="O36" s="11">
        <f t="shared" si="4"/>
        <v>352826</v>
      </c>
      <c r="P36" s="11">
        <f t="shared" si="4"/>
        <v>0</v>
      </c>
      <c r="Q36" s="11">
        <f t="shared" si="4"/>
        <v>407118</v>
      </c>
      <c r="R36" s="11">
        <f t="shared" si="4"/>
        <v>759944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4266321</v>
      </c>
      <c r="X36" s="11">
        <f t="shared" si="4"/>
        <v>975000</v>
      </c>
      <c r="Y36" s="11">
        <f t="shared" si="4"/>
        <v>3291321</v>
      </c>
      <c r="Z36" s="2">
        <f aca="true" t="shared" si="5" ref="Z36:Z49">+IF(X36&lt;&gt;0,+(Y36/X36)*100,0)</f>
        <v>337.5713846153846</v>
      </c>
      <c r="AA36" s="15">
        <f>AA6+AA21</f>
        <v>1300000</v>
      </c>
    </row>
    <row r="37" spans="1:27" ht="12.75">
      <c r="A37" s="49" t="s">
        <v>33</v>
      </c>
      <c r="B37" s="50"/>
      <c r="C37" s="9">
        <f t="shared" si="4"/>
        <v>72000</v>
      </c>
      <c r="D37" s="10">
        <f t="shared" si="4"/>
        <v>0</v>
      </c>
      <c r="E37" s="11">
        <f t="shared" si="4"/>
        <v>1500000</v>
      </c>
      <c r="F37" s="11">
        <f t="shared" si="4"/>
        <v>1500000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1367509</v>
      </c>
      <c r="N37" s="11">
        <f t="shared" si="4"/>
        <v>1367509</v>
      </c>
      <c r="O37" s="11">
        <f t="shared" si="4"/>
        <v>0</v>
      </c>
      <c r="P37" s="11">
        <f t="shared" si="4"/>
        <v>0</v>
      </c>
      <c r="Q37" s="11">
        <f t="shared" si="4"/>
        <v>314930</v>
      </c>
      <c r="R37" s="11">
        <f t="shared" si="4"/>
        <v>314930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1682439</v>
      </c>
      <c r="X37" s="11">
        <f t="shared" si="4"/>
        <v>1125000</v>
      </c>
      <c r="Y37" s="11">
        <f t="shared" si="4"/>
        <v>557439</v>
      </c>
      <c r="Z37" s="2">
        <f t="shared" si="5"/>
        <v>49.550133333333335</v>
      </c>
      <c r="AA37" s="15">
        <f>AA7+AA22</f>
        <v>1500000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15857000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1447839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233619</v>
      </c>
      <c r="H39" s="11">
        <f t="shared" si="4"/>
        <v>0</v>
      </c>
      <c r="I39" s="11">
        <f t="shared" si="4"/>
        <v>0</v>
      </c>
      <c r="J39" s="11">
        <f t="shared" si="4"/>
        <v>233619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233619</v>
      </c>
      <c r="X39" s="11">
        <f t="shared" si="4"/>
        <v>0</v>
      </c>
      <c r="Y39" s="11">
        <f t="shared" si="4"/>
        <v>233619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8961156</v>
      </c>
      <c r="D41" s="53">
        <f t="shared" si="6"/>
        <v>0</v>
      </c>
      <c r="E41" s="54">
        <f t="shared" si="6"/>
        <v>18657000</v>
      </c>
      <c r="F41" s="54">
        <f t="shared" si="6"/>
        <v>2800000</v>
      </c>
      <c r="G41" s="54">
        <f t="shared" si="6"/>
        <v>1030599</v>
      </c>
      <c r="H41" s="54">
        <f t="shared" si="6"/>
        <v>0</v>
      </c>
      <c r="I41" s="54">
        <f t="shared" si="6"/>
        <v>234215</v>
      </c>
      <c r="J41" s="54">
        <f t="shared" si="6"/>
        <v>1264814</v>
      </c>
      <c r="K41" s="54">
        <f t="shared" si="6"/>
        <v>625354</v>
      </c>
      <c r="L41" s="54">
        <f t="shared" si="6"/>
        <v>932973</v>
      </c>
      <c r="M41" s="54">
        <f t="shared" si="6"/>
        <v>2284364</v>
      </c>
      <c r="N41" s="54">
        <f t="shared" si="6"/>
        <v>3842691</v>
      </c>
      <c r="O41" s="54">
        <f t="shared" si="6"/>
        <v>352826</v>
      </c>
      <c r="P41" s="54">
        <f t="shared" si="6"/>
        <v>0</v>
      </c>
      <c r="Q41" s="54">
        <f t="shared" si="6"/>
        <v>722048</v>
      </c>
      <c r="R41" s="54">
        <f t="shared" si="6"/>
        <v>1074874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6182379</v>
      </c>
      <c r="X41" s="54">
        <f t="shared" si="6"/>
        <v>2100000</v>
      </c>
      <c r="Y41" s="54">
        <f t="shared" si="6"/>
        <v>4082379</v>
      </c>
      <c r="Z41" s="55">
        <f t="shared" si="5"/>
        <v>194.399</v>
      </c>
      <c r="AA41" s="56">
        <f>SUM(AA36:AA40)</f>
        <v>2800000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3218503</v>
      </c>
      <c r="D45" s="69">
        <f t="shared" si="7"/>
        <v>0</v>
      </c>
      <c r="E45" s="70">
        <f t="shared" si="7"/>
        <v>9623000</v>
      </c>
      <c r="F45" s="70">
        <f t="shared" si="7"/>
        <v>5801000</v>
      </c>
      <c r="G45" s="70">
        <f t="shared" si="7"/>
        <v>0</v>
      </c>
      <c r="H45" s="70">
        <f t="shared" si="7"/>
        <v>54822</v>
      </c>
      <c r="I45" s="70">
        <f t="shared" si="7"/>
        <v>1814</v>
      </c>
      <c r="J45" s="70">
        <f t="shared" si="7"/>
        <v>56636</v>
      </c>
      <c r="K45" s="70">
        <f t="shared" si="7"/>
        <v>217365</v>
      </c>
      <c r="L45" s="70">
        <f t="shared" si="7"/>
        <v>76997</v>
      </c>
      <c r="M45" s="70">
        <f t="shared" si="7"/>
        <v>16856</v>
      </c>
      <c r="N45" s="70">
        <f t="shared" si="7"/>
        <v>311218</v>
      </c>
      <c r="O45" s="70">
        <f t="shared" si="7"/>
        <v>11557</v>
      </c>
      <c r="P45" s="70">
        <f t="shared" si="7"/>
        <v>22526</v>
      </c>
      <c r="Q45" s="70">
        <f t="shared" si="7"/>
        <v>131181</v>
      </c>
      <c r="R45" s="70">
        <f t="shared" si="7"/>
        <v>165264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533118</v>
      </c>
      <c r="X45" s="70">
        <f t="shared" si="7"/>
        <v>4350750</v>
      </c>
      <c r="Y45" s="70">
        <f t="shared" si="7"/>
        <v>-3817632</v>
      </c>
      <c r="Z45" s="72">
        <f t="shared" si="5"/>
        <v>-87.74652646095501</v>
      </c>
      <c r="AA45" s="71">
        <f t="shared" si="8"/>
        <v>5801000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12179659</v>
      </c>
      <c r="D49" s="81">
        <f t="shared" si="9"/>
        <v>0</v>
      </c>
      <c r="E49" s="82">
        <f t="shared" si="9"/>
        <v>28280000</v>
      </c>
      <c r="F49" s="82">
        <f t="shared" si="9"/>
        <v>8601000</v>
      </c>
      <c r="G49" s="82">
        <f t="shared" si="9"/>
        <v>1030599</v>
      </c>
      <c r="H49" s="82">
        <f t="shared" si="9"/>
        <v>54822</v>
      </c>
      <c r="I49" s="82">
        <f t="shared" si="9"/>
        <v>236029</v>
      </c>
      <c r="J49" s="82">
        <f t="shared" si="9"/>
        <v>1321450</v>
      </c>
      <c r="K49" s="82">
        <f t="shared" si="9"/>
        <v>842719</v>
      </c>
      <c r="L49" s="82">
        <f t="shared" si="9"/>
        <v>1009970</v>
      </c>
      <c r="M49" s="82">
        <f t="shared" si="9"/>
        <v>2301220</v>
      </c>
      <c r="N49" s="82">
        <f t="shared" si="9"/>
        <v>4153909</v>
      </c>
      <c r="O49" s="82">
        <f t="shared" si="9"/>
        <v>364383</v>
      </c>
      <c r="P49" s="82">
        <f t="shared" si="9"/>
        <v>22526</v>
      </c>
      <c r="Q49" s="82">
        <f t="shared" si="9"/>
        <v>853229</v>
      </c>
      <c r="R49" s="82">
        <f t="shared" si="9"/>
        <v>1240138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6715497</v>
      </c>
      <c r="X49" s="82">
        <f t="shared" si="9"/>
        <v>6450750</v>
      </c>
      <c r="Y49" s="82">
        <f t="shared" si="9"/>
        <v>264747</v>
      </c>
      <c r="Z49" s="83">
        <f t="shared" si="5"/>
        <v>4.104127427043367</v>
      </c>
      <c r="AA49" s="84">
        <f>SUM(AA41:AA48)</f>
        <v>8601000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1206000</v>
      </c>
      <c r="F51" s="70">
        <f t="shared" si="10"/>
        <v>1018280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763710</v>
      </c>
      <c r="Y51" s="70">
        <f t="shared" si="10"/>
        <v>-763710</v>
      </c>
      <c r="Z51" s="72">
        <f>+IF(X51&lt;&gt;0,+(Y51/X51)*100,0)</f>
        <v>-100</v>
      </c>
      <c r="AA51" s="71">
        <f>SUM(AA57:AA61)</f>
        <v>1018280</v>
      </c>
    </row>
    <row r="52" spans="1:27" ht="12.75">
      <c r="A52" s="87" t="s">
        <v>32</v>
      </c>
      <c r="B52" s="50"/>
      <c r="C52" s="9"/>
      <c r="D52" s="10"/>
      <c r="E52" s="11">
        <v>62000</v>
      </c>
      <c r="F52" s="11">
        <v>182984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137238</v>
      </c>
      <c r="Y52" s="11">
        <v>-137238</v>
      </c>
      <c r="Z52" s="2">
        <v>-100</v>
      </c>
      <c r="AA52" s="15">
        <v>182984</v>
      </c>
    </row>
    <row r="53" spans="1:27" ht="12.75">
      <c r="A53" s="87" t="s">
        <v>33</v>
      </c>
      <c r="B53" s="50"/>
      <c r="C53" s="9"/>
      <c r="D53" s="10"/>
      <c r="E53" s="11">
        <v>678000</v>
      </c>
      <c r="F53" s="11">
        <v>406985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305239</v>
      </c>
      <c r="Y53" s="11">
        <v>-305239</v>
      </c>
      <c r="Z53" s="2">
        <v>-100</v>
      </c>
      <c r="AA53" s="15">
        <v>406985</v>
      </c>
    </row>
    <row r="54" spans="1:27" ht="12.75">
      <c r="A54" s="87" t="s">
        <v>34</v>
      </c>
      <c r="B54" s="50"/>
      <c r="C54" s="9"/>
      <c r="D54" s="10"/>
      <c r="E54" s="11">
        <v>54000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85000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8000</v>
      </c>
      <c r="F56" s="11">
        <v>281711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211283</v>
      </c>
      <c r="Y56" s="11">
        <v>-211283</v>
      </c>
      <c r="Z56" s="2">
        <v>-100</v>
      </c>
      <c r="AA56" s="15">
        <v>281711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887000</v>
      </c>
      <c r="F57" s="54">
        <f t="shared" si="11"/>
        <v>871680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653760</v>
      </c>
      <c r="Y57" s="54">
        <f t="shared" si="11"/>
        <v>-653760</v>
      </c>
      <c r="Z57" s="55">
        <f>+IF(X57&lt;&gt;0,+(Y57/X57)*100,0)</f>
        <v>-100</v>
      </c>
      <c r="AA57" s="56">
        <f>SUM(AA52:AA56)</f>
        <v>871680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319000</v>
      </c>
      <c r="F61" s="11">
        <v>146600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109950</v>
      </c>
      <c r="Y61" s="11">
        <v>-109950</v>
      </c>
      <c r="Z61" s="2">
        <v>-100</v>
      </c>
      <c r="AA61" s="15">
        <v>146600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83646</v>
      </c>
      <c r="H66" s="14">
        <v>57437</v>
      </c>
      <c r="I66" s="14">
        <v>43610</v>
      </c>
      <c r="J66" s="14">
        <v>184693</v>
      </c>
      <c r="K66" s="14">
        <v>26992</v>
      </c>
      <c r="L66" s="14">
        <v>46198</v>
      </c>
      <c r="M66" s="14">
        <v>42934</v>
      </c>
      <c r="N66" s="14">
        <v>116124</v>
      </c>
      <c r="O66" s="14">
        <v>202557</v>
      </c>
      <c r="P66" s="14">
        <v>75662</v>
      </c>
      <c r="Q66" s="14">
        <v>75515</v>
      </c>
      <c r="R66" s="14">
        <v>353734</v>
      </c>
      <c r="S66" s="14"/>
      <c r="T66" s="14"/>
      <c r="U66" s="14"/>
      <c r="V66" s="14"/>
      <c r="W66" s="14">
        <v>654551</v>
      </c>
      <c r="X66" s="14"/>
      <c r="Y66" s="14">
        <v>654551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1207412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1207412</v>
      </c>
      <c r="F69" s="82">
        <f t="shared" si="12"/>
        <v>0</v>
      </c>
      <c r="G69" s="82">
        <f t="shared" si="12"/>
        <v>83646</v>
      </c>
      <c r="H69" s="82">
        <f t="shared" si="12"/>
        <v>57437</v>
      </c>
      <c r="I69" s="82">
        <f t="shared" si="12"/>
        <v>43610</v>
      </c>
      <c r="J69" s="82">
        <f t="shared" si="12"/>
        <v>184693</v>
      </c>
      <c r="K69" s="82">
        <f t="shared" si="12"/>
        <v>26992</v>
      </c>
      <c r="L69" s="82">
        <f t="shared" si="12"/>
        <v>46198</v>
      </c>
      <c r="M69" s="82">
        <f t="shared" si="12"/>
        <v>42934</v>
      </c>
      <c r="N69" s="82">
        <f t="shared" si="12"/>
        <v>116124</v>
      </c>
      <c r="O69" s="82">
        <f t="shared" si="12"/>
        <v>202557</v>
      </c>
      <c r="P69" s="82">
        <f t="shared" si="12"/>
        <v>75662</v>
      </c>
      <c r="Q69" s="82">
        <f t="shared" si="12"/>
        <v>75515</v>
      </c>
      <c r="R69" s="82">
        <f t="shared" si="12"/>
        <v>353734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654551</v>
      </c>
      <c r="X69" s="82">
        <f t="shared" si="12"/>
        <v>0</v>
      </c>
      <c r="Y69" s="82">
        <f t="shared" si="12"/>
        <v>654551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21115636</v>
      </c>
      <c r="D5" s="45">
        <f t="shared" si="0"/>
        <v>0</v>
      </c>
      <c r="E5" s="46">
        <f t="shared" si="0"/>
        <v>14160000</v>
      </c>
      <c r="F5" s="46">
        <f t="shared" si="0"/>
        <v>18154730</v>
      </c>
      <c r="G5" s="46">
        <f t="shared" si="0"/>
        <v>847460</v>
      </c>
      <c r="H5" s="46">
        <f t="shared" si="0"/>
        <v>821354</v>
      </c>
      <c r="I5" s="46">
        <f t="shared" si="0"/>
        <v>896150</v>
      </c>
      <c r="J5" s="46">
        <f t="shared" si="0"/>
        <v>2564964</v>
      </c>
      <c r="K5" s="46">
        <f t="shared" si="0"/>
        <v>1256658</v>
      </c>
      <c r="L5" s="46">
        <f t="shared" si="0"/>
        <v>83722</v>
      </c>
      <c r="M5" s="46">
        <f t="shared" si="0"/>
        <v>3130226</v>
      </c>
      <c r="N5" s="46">
        <f t="shared" si="0"/>
        <v>4470606</v>
      </c>
      <c r="O5" s="46">
        <f t="shared" si="0"/>
        <v>937719</v>
      </c>
      <c r="P5" s="46">
        <f t="shared" si="0"/>
        <v>1150853</v>
      </c>
      <c r="Q5" s="46">
        <f t="shared" si="0"/>
        <v>3027573</v>
      </c>
      <c r="R5" s="46">
        <f t="shared" si="0"/>
        <v>5116145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12151715</v>
      </c>
      <c r="X5" s="46">
        <f t="shared" si="0"/>
        <v>13616048</v>
      </c>
      <c r="Y5" s="46">
        <f t="shared" si="0"/>
        <v>-1464333</v>
      </c>
      <c r="Z5" s="47">
        <f>+IF(X5&lt;&gt;0,+(Y5/X5)*100,0)</f>
        <v>-10.754464144074698</v>
      </c>
      <c r="AA5" s="48">
        <f>SUM(AA11:AA18)</f>
        <v>18154730</v>
      </c>
    </row>
    <row r="6" spans="1:27" ht="12.75">
      <c r="A6" s="49" t="s">
        <v>32</v>
      </c>
      <c r="B6" s="50"/>
      <c r="C6" s="9">
        <v>675628</v>
      </c>
      <c r="D6" s="10"/>
      <c r="E6" s="11">
        <v>6000000</v>
      </c>
      <c r="F6" s="11">
        <v>6000000</v>
      </c>
      <c r="G6" s="11">
        <v>391011</v>
      </c>
      <c r="H6" s="11">
        <v>595577</v>
      </c>
      <c r="I6" s="11">
        <v>664348</v>
      </c>
      <c r="J6" s="11">
        <v>1650936</v>
      </c>
      <c r="K6" s="11">
        <v>1076169</v>
      </c>
      <c r="L6" s="11"/>
      <c r="M6" s="11">
        <v>152731</v>
      </c>
      <c r="N6" s="11">
        <v>1228900</v>
      </c>
      <c r="O6" s="11"/>
      <c r="P6" s="11"/>
      <c r="Q6" s="11"/>
      <c r="R6" s="11"/>
      <c r="S6" s="11"/>
      <c r="T6" s="11"/>
      <c r="U6" s="11"/>
      <c r="V6" s="11"/>
      <c r="W6" s="11">
        <v>2879836</v>
      </c>
      <c r="X6" s="11">
        <v>4500000</v>
      </c>
      <c r="Y6" s="11">
        <v>-1620164</v>
      </c>
      <c r="Z6" s="2">
        <v>-36</v>
      </c>
      <c r="AA6" s="15">
        <v>6000000</v>
      </c>
    </row>
    <row r="7" spans="1:27" ht="12.75">
      <c r="A7" s="49" t="s">
        <v>33</v>
      </c>
      <c r="B7" s="50"/>
      <c r="C7" s="9">
        <v>5800318</v>
      </c>
      <c r="D7" s="10"/>
      <c r="E7" s="11"/>
      <c r="F7" s="11">
        <v>2612478</v>
      </c>
      <c r="G7" s="11"/>
      <c r="H7" s="11"/>
      <c r="I7" s="11"/>
      <c r="J7" s="11"/>
      <c r="K7" s="11"/>
      <c r="L7" s="11"/>
      <c r="M7" s="11">
        <v>1701754</v>
      </c>
      <c r="N7" s="11">
        <v>1701754</v>
      </c>
      <c r="O7" s="11">
        <v>910724</v>
      </c>
      <c r="P7" s="11"/>
      <c r="Q7" s="11">
        <v>1315789</v>
      </c>
      <c r="R7" s="11">
        <v>2226513</v>
      </c>
      <c r="S7" s="11"/>
      <c r="T7" s="11"/>
      <c r="U7" s="11"/>
      <c r="V7" s="11"/>
      <c r="W7" s="11">
        <v>3928267</v>
      </c>
      <c r="X7" s="11">
        <v>1959359</v>
      </c>
      <c r="Y7" s="11">
        <v>1968908</v>
      </c>
      <c r="Z7" s="2">
        <v>100.49</v>
      </c>
      <c r="AA7" s="15">
        <v>2612478</v>
      </c>
    </row>
    <row r="8" spans="1:27" ht="12.75">
      <c r="A8" s="49" t="s">
        <v>34</v>
      </c>
      <c r="B8" s="50"/>
      <c r="C8" s="9">
        <v>1170521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>
        <v>12418885</v>
      </c>
      <c r="D9" s="10"/>
      <c r="E9" s="11">
        <v>7927000</v>
      </c>
      <c r="F9" s="11">
        <v>7927000</v>
      </c>
      <c r="G9" s="11">
        <v>456449</v>
      </c>
      <c r="H9" s="11"/>
      <c r="I9" s="11"/>
      <c r="J9" s="11">
        <v>456449</v>
      </c>
      <c r="K9" s="11"/>
      <c r="L9" s="11"/>
      <c r="M9" s="11">
        <v>1080608</v>
      </c>
      <c r="N9" s="11">
        <v>1080608</v>
      </c>
      <c r="O9" s="11"/>
      <c r="P9" s="11">
        <v>1013974</v>
      </c>
      <c r="Q9" s="11">
        <v>1698426</v>
      </c>
      <c r="R9" s="11">
        <v>2712400</v>
      </c>
      <c r="S9" s="11"/>
      <c r="T9" s="11"/>
      <c r="U9" s="11"/>
      <c r="V9" s="11"/>
      <c r="W9" s="11">
        <v>4249457</v>
      </c>
      <c r="X9" s="11">
        <v>5945250</v>
      </c>
      <c r="Y9" s="11">
        <v>-1695793</v>
      </c>
      <c r="Z9" s="2">
        <v>-28.52</v>
      </c>
      <c r="AA9" s="15">
        <v>7927000</v>
      </c>
    </row>
    <row r="10" spans="1:27" ht="12.75">
      <c r="A10" s="49" t="s">
        <v>36</v>
      </c>
      <c r="B10" s="50"/>
      <c r="C10" s="9">
        <v>21771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20087123</v>
      </c>
      <c r="D11" s="53">
        <f t="shared" si="1"/>
        <v>0</v>
      </c>
      <c r="E11" s="54">
        <f t="shared" si="1"/>
        <v>13927000</v>
      </c>
      <c r="F11" s="54">
        <f t="shared" si="1"/>
        <v>16539478</v>
      </c>
      <c r="G11" s="54">
        <f t="shared" si="1"/>
        <v>847460</v>
      </c>
      <c r="H11" s="54">
        <f t="shared" si="1"/>
        <v>595577</v>
      </c>
      <c r="I11" s="54">
        <f t="shared" si="1"/>
        <v>664348</v>
      </c>
      <c r="J11" s="54">
        <f t="shared" si="1"/>
        <v>2107385</v>
      </c>
      <c r="K11" s="54">
        <f t="shared" si="1"/>
        <v>1076169</v>
      </c>
      <c r="L11" s="54">
        <f t="shared" si="1"/>
        <v>0</v>
      </c>
      <c r="M11" s="54">
        <f t="shared" si="1"/>
        <v>2935093</v>
      </c>
      <c r="N11" s="54">
        <f t="shared" si="1"/>
        <v>4011262</v>
      </c>
      <c r="O11" s="54">
        <f t="shared" si="1"/>
        <v>910724</v>
      </c>
      <c r="P11" s="54">
        <f t="shared" si="1"/>
        <v>1013974</v>
      </c>
      <c r="Q11" s="54">
        <f t="shared" si="1"/>
        <v>3014215</v>
      </c>
      <c r="R11" s="54">
        <f t="shared" si="1"/>
        <v>4938913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11057560</v>
      </c>
      <c r="X11" s="54">
        <f t="shared" si="1"/>
        <v>12404609</v>
      </c>
      <c r="Y11" s="54">
        <f t="shared" si="1"/>
        <v>-1347049</v>
      </c>
      <c r="Z11" s="55">
        <f>+IF(X11&lt;&gt;0,+(Y11/X11)*100,0)</f>
        <v>-10.859262069445316</v>
      </c>
      <c r="AA11" s="56">
        <f>SUM(AA6:AA10)</f>
        <v>16539478</v>
      </c>
    </row>
    <row r="12" spans="1:27" ht="12.75">
      <c r="A12" s="57" t="s">
        <v>38</v>
      </c>
      <c r="B12" s="38"/>
      <c r="C12" s="9"/>
      <c r="D12" s="10"/>
      <c r="E12" s="11">
        <v>233000</v>
      </c>
      <c r="F12" s="11">
        <v>233000</v>
      </c>
      <c r="G12" s="11"/>
      <c r="H12" s="11">
        <v>210660</v>
      </c>
      <c r="I12" s="11">
        <v>172101</v>
      </c>
      <c r="J12" s="11">
        <v>382761</v>
      </c>
      <c r="K12" s="11">
        <v>146260</v>
      </c>
      <c r="L12" s="11">
        <v>69649</v>
      </c>
      <c r="M12" s="11"/>
      <c r="N12" s="11">
        <v>215909</v>
      </c>
      <c r="O12" s="11"/>
      <c r="P12" s="11"/>
      <c r="Q12" s="11"/>
      <c r="R12" s="11"/>
      <c r="S12" s="11"/>
      <c r="T12" s="11"/>
      <c r="U12" s="11"/>
      <c r="V12" s="11"/>
      <c r="W12" s="11">
        <v>598670</v>
      </c>
      <c r="X12" s="11">
        <v>174750</v>
      </c>
      <c r="Y12" s="11">
        <v>423920</v>
      </c>
      <c r="Z12" s="2">
        <v>242.59</v>
      </c>
      <c r="AA12" s="15">
        <v>233000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1028513</v>
      </c>
      <c r="D15" s="10"/>
      <c r="E15" s="11"/>
      <c r="F15" s="11">
        <v>1382252</v>
      </c>
      <c r="G15" s="11"/>
      <c r="H15" s="11">
        <v>15117</v>
      </c>
      <c r="I15" s="11">
        <v>59701</v>
      </c>
      <c r="J15" s="11">
        <v>74818</v>
      </c>
      <c r="K15" s="11">
        <v>34229</v>
      </c>
      <c r="L15" s="11">
        <v>14073</v>
      </c>
      <c r="M15" s="11">
        <v>195133</v>
      </c>
      <c r="N15" s="11">
        <v>243435</v>
      </c>
      <c r="O15" s="11">
        <v>26995</v>
      </c>
      <c r="P15" s="11">
        <v>136879</v>
      </c>
      <c r="Q15" s="11">
        <v>13358</v>
      </c>
      <c r="R15" s="11">
        <v>177232</v>
      </c>
      <c r="S15" s="11"/>
      <c r="T15" s="11"/>
      <c r="U15" s="11"/>
      <c r="V15" s="11"/>
      <c r="W15" s="11">
        <v>495485</v>
      </c>
      <c r="X15" s="11">
        <v>1036689</v>
      </c>
      <c r="Y15" s="11">
        <v>-541204</v>
      </c>
      <c r="Z15" s="2">
        <v>-52.21</v>
      </c>
      <c r="AA15" s="15">
        <v>1382252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675628</v>
      </c>
      <c r="D36" s="10">
        <f t="shared" si="4"/>
        <v>0</v>
      </c>
      <c r="E36" s="11">
        <f t="shared" si="4"/>
        <v>6000000</v>
      </c>
      <c r="F36" s="11">
        <f t="shared" si="4"/>
        <v>6000000</v>
      </c>
      <c r="G36" s="11">
        <f t="shared" si="4"/>
        <v>391011</v>
      </c>
      <c r="H36" s="11">
        <f t="shared" si="4"/>
        <v>595577</v>
      </c>
      <c r="I36" s="11">
        <f t="shared" si="4"/>
        <v>664348</v>
      </c>
      <c r="J36" s="11">
        <f t="shared" si="4"/>
        <v>1650936</v>
      </c>
      <c r="K36" s="11">
        <f t="shared" si="4"/>
        <v>1076169</v>
      </c>
      <c r="L36" s="11">
        <f t="shared" si="4"/>
        <v>0</v>
      </c>
      <c r="M36" s="11">
        <f t="shared" si="4"/>
        <v>152731</v>
      </c>
      <c r="N36" s="11">
        <f t="shared" si="4"/>
        <v>1228900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2879836</v>
      </c>
      <c r="X36" s="11">
        <f t="shared" si="4"/>
        <v>4500000</v>
      </c>
      <c r="Y36" s="11">
        <f t="shared" si="4"/>
        <v>-1620164</v>
      </c>
      <c r="Z36" s="2">
        <f aca="true" t="shared" si="5" ref="Z36:Z49">+IF(X36&lt;&gt;0,+(Y36/X36)*100,0)</f>
        <v>-36.00364444444445</v>
      </c>
      <c r="AA36" s="15">
        <f>AA6+AA21</f>
        <v>6000000</v>
      </c>
    </row>
    <row r="37" spans="1:27" ht="12.75">
      <c r="A37" s="49" t="s">
        <v>33</v>
      </c>
      <c r="B37" s="50"/>
      <c r="C37" s="9">
        <f t="shared" si="4"/>
        <v>5800318</v>
      </c>
      <c r="D37" s="10">
        <f t="shared" si="4"/>
        <v>0</v>
      </c>
      <c r="E37" s="11">
        <f t="shared" si="4"/>
        <v>0</v>
      </c>
      <c r="F37" s="11">
        <f t="shared" si="4"/>
        <v>2612478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1701754</v>
      </c>
      <c r="N37" s="11">
        <f t="shared" si="4"/>
        <v>1701754</v>
      </c>
      <c r="O37" s="11">
        <f t="shared" si="4"/>
        <v>910724</v>
      </c>
      <c r="P37" s="11">
        <f t="shared" si="4"/>
        <v>0</v>
      </c>
      <c r="Q37" s="11">
        <f t="shared" si="4"/>
        <v>1315789</v>
      </c>
      <c r="R37" s="11">
        <f t="shared" si="4"/>
        <v>2226513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3928267</v>
      </c>
      <c r="X37" s="11">
        <f t="shared" si="4"/>
        <v>1959359</v>
      </c>
      <c r="Y37" s="11">
        <f t="shared" si="4"/>
        <v>1968908</v>
      </c>
      <c r="Z37" s="2">
        <f t="shared" si="5"/>
        <v>100.48735326195965</v>
      </c>
      <c r="AA37" s="15">
        <f>AA7+AA22</f>
        <v>2612478</v>
      </c>
    </row>
    <row r="38" spans="1:27" ht="12.75">
      <c r="A38" s="49" t="s">
        <v>34</v>
      </c>
      <c r="B38" s="50"/>
      <c r="C38" s="9">
        <f t="shared" si="4"/>
        <v>1170521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12418885</v>
      </c>
      <c r="D39" s="10">
        <f t="shared" si="4"/>
        <v>0</v>
      </c>
      <c r="E39" s="11">
        <f t="shared" si="4"/>
        <v>7927000</v>
      </c>
      <c r="F39" s="11">
        <f t="shared" si="4"/>
        <v>7927000</v>
      </c>
      <c r="G39" s="11">
        <f t="shared" si="4"/>
        <v>456449</v>
      </c>
      <c r="H39" s="11">
        <f t="shared" si="4"/>
        <v>0</v>
      </c>
      <c r="I39" s="11">
        <f t="shared" si="4"/>
        <v>0</v>
      </c>
      <c r="J39" s="11">
        <f t="shared" si="4"/>
        <v>456449</v>
      </c>
      <c r="K39" s="11">
        <f t="shared" si="4"/>
        <v>0</v>
      </c>
      <c r="L39" s="11">
        <f t="shared" si="4"/>
        <v>0</v>
      </c>
      <c r="M39" s="11">
        <f t="shared" si="4"/>
        <v>1080608</v>
      </c>
      <c r="N39" s="11">
        <f t="shared" si="4"/>
        <v>1080608</v>
      </c>
      <c r="O39" s="11">
        <f t="shared" si="4"/>
        <v>0</v>
      </c>
      <c r="P39" s="11">
        <f t="shared" si="4"/>
        <v>1013974</v>
      </c>
      <c r="Q39" s="11">
        <f t="shared" si="4"/>
        <v>1698426</v>
      </c>
      <c r="R39" s="11">
        <f t="shared" si="4"/>
        <v>2712400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4249457</v>
      </c>
      <c r="X39" s="11">
        <f t="shared" si="4"/>
        <v>5945250</v>
      </c>
      <c r="Y39" s="11">
        <f t="shared" si="4"/>
        <v>-1695793</v>
      </c>
      <c r="Z39" s="2">
        <f t="shared" si="5"/>
        <v>-28.523493545267232</v>
      </c>
      <c r="AA39" s="15">
        <f>AA9+AA24</f>
        <v>7927000</v>
      </c>
    </row>
    <row r="40" spans="1:27" ht="12.75">
      <c r="A40" s="49" t="s">
        <v>36</v>
      </c>
      <c r="B40" s="50"/>
      <c r="C40" s="9">
        <f t="shared" si="4"/>
        <v>21771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20087123</v>
      </c>
      <c r="D41" s="53">
        <f t="shared" si="6"/>
        <v>0</v>
      </c>
      <c r="E41" s="54">
        <f t="shared" si="6"/>
        <v>13927000</v>
      </c>
      <c r="F41" s="54">
        <f t="shared" si="6"/>
        <v>16539478</v>
      </c>
      <c r="G41" s="54">
        <f t="shared" si="6"/>
        <v>847460</v>
      </c>
      <c r="H41" s="54">
        <f t="shared" si="6"/>
        <v>595577</v>
      </c>
      <c r="I41" s="54">
        <f t="shared" si="6"/>
        <v>664348</v>
      </c>
      <c r="J41" s="54">
        <f t="shared" si="6"/>
        <v>2107385</v>
      </c>
      <c r="K41" s="54">
        <f t="shared" si="6"/>
        <v>1076169</v>
      </c>
      <c r="L41" s="54">
        <f t="shared" si="6"/>
        <v>0</v>
      </c>
      <c r="M41" s="54">
        <f t="shared" si="6"/>
        <v>2935093</v>
      </c>
      <c r="N41" s="54">
        <f t="shared" si="6"/>
        <v>4011262</v>
      </c>
      <c r="O41" s="54">
        <f t="shared" si="6"/>
        <v>910724</v>
      </c>
      <c r="P41" s="54">
        <f t="shared" si="6"/>
        <v>1013974</v>
      </c>
      <c r="Q41" s="54">
        <f t="shared" si="6"/>
        <v>3014215</v>
      </c>
      <c r="R41" s="54">
        <f t="shared" si="6"/>
        <v>4938913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11057560</v>
      </c>
      <c r="X41" s="54">
        <f t="shared" si="6"/>
        <v>12404609</v>
      </c>
      <c r="Y41" s="54">
        <f t="shared" si="6"/>
        <v>-1347049</v>
      </c>
      <c r="Z41" s="55">
        <f t="shared" si="5"/>
        <v>-10.859262069445316</v>
      </c>
      <c r="AA41" s="56">
        <f>SUM(AA36:AA40)</f>
        <v>16539478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233000</v>
      </c>
      <c r="F42" s="70">
        <f t="shared" si="7"/>
        <v>233000</v>
      </c>
      <c r="G42" s="70">
        <f t="shared" si="7"/>
        <v>0</v>
      </c>
      <c r="H42" s="70">
        <f t="shared" si="7"/>
        <v>210660</v>
      </c>
      <c r="I42" s="70">
        <f t="shared" si="7"/>
        <v>172101</v>
      </c>
      <c r="J42" s="70">
        <f t="shared" si="7"/>
        <v>382761</v>
      </c>
      <c r="K42" s="70">
        <f t="shared" si="7"/>
        <v>146260</v>
      </c>
      <c r="L42" s="70">
        <f t="shared" si="7"/>
        <v>69649</v>
      </c>
      <c r="M42" s="70">
        <f t="shared" si="7"/>
        <v>0</v>
      </c>
      <c r="N42" s="70">
        <f t="shared" si="7"/>
        <v>215909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598670</v>
      </c>
      <c r="X42" s="70">
        <f t="shared" si="7"/>
        <v>174750</v>
      </c>
      <c r="Y42" s="70">
        <f t="shared" si="7"/>
        <v>423920</v>
      </c>
      <c r="Z42" s="72">
        <f t="shared" si="5"/>
        <v>242.58655221745352</v>
      </c>
      <c r="AA42" s="71">
        <f aca="true" t="shared" si="8" ref="AA42:AA48">AA12+AA27</f>
        <v>233000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1028513</v>
      </c>
      <c r="D45" s="69">
        <f t="shared" si="7"/>
        <v>0</v>
      </c>
      <c r="E45" s="70">
        <f t="shared" si="7"/>
        <v>0</v>
      </c>
      <c r="F45" s="70">
        <f t="shared" si="7"/>
        <v>1382252</v>
      </c>
      <c r="G45" s="70">
        <f t="shared" si="7"/>
        <v>0</v>
      </c>
      <c r="H45" s="70">
        <f t="shared" si="7"/>
        <v>15117</v>
      </c>
      <c r="I45" s="70">
        <f t="shared" si="7"/>
        <v>59701</v>
      </c>
      <c r="J45" s="70">
        <f t="shared" si="7"/>
        <v>74818</v>
      </c>
      <c r="K45" s="70">
        <f t="shared" si="7"/>
        <v>34229</v>
      </c>
      <c r="L45" s="70">
        <f t="shared" si="7"/>
        <v>14073</v>
      </c>
      <c r="M45" s="70">
        <f t="shared" si="7"/>
        <v>195133</v>
      </c>
      <c r="N45" s="70">
        <f t="shared" si="7"/>
        <v>243435</v>
      </c>
      <c r="O45" s="70">
        <f t="shared" si="7"/>
        <v>26995</v>
      </c>
      <c r="P45" s="70">
        <f t="shared" si="7"/>
        <v>136879</v>
      </c>
      <c r="Q45" s="70">
        <f t="shared" si="7"/>
        <v>13358</v>
      </c>
      <c r="R45" s="70">
        <f t="shared" si="7"/>
        <v>177232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495485</v>
      </c>
      <c r="X45" s="70">
        <f t="shared" si="7"/>
        <v>1036689</v>
      </c>
      <c r="Y45" s="70">
        <f t="shared" si="7"/>
        <v>-541204</v>
      </c>
      <c r="Z45" s="72">
        <f t="shared" si="5"/>
        <v>-52.20504895875233</v>
      </c>
      <c r="AA45" s="71">
        <f t="shared" si="8"/>
        <v>1382252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21115636</v>
      </c>
      <c r="D49" s="81">
        <f t="shared" si="9"/>
        <v>0</v>
      </c>
      <c r="E49" s="82">
        <f t="shared" si="9"/>
        <v>14160000</v>
      </c>
      <c r="F49" s="82">
        <f t="shared" si="9"/>
        <v>18154730</v>
      </c>
      <c r="G49" s="82">
        <f t="shared" si="9"/>
        <v>847460</v>
      </c>
      <c r="H49" s="82">
        <f t="shared" si="9"/>
        <v>821354</v>
      </c>
      <c r="I49" s="82">
        <f t="shared" si="9"/>
        <v>896150</v>
      </c>
      <c r="J49" s="82">
        <f t="shared" si="9"/>
        <v>2564964</v>
      </c>
      <c r="K49" s="82">
        <f t="shared" si="9"/>
        <v>1256658</v>
      </c>
      <c r="L49" s="82">
        <f t="shared" si="9"/>
        <v>83722</v>
      </c>
      <c r="M49" s="82">
        <f t="shared" si="9"/>
        <v>3130226</v>
      </c>
      <c r="N49" s="82">
        <f t="shared" si="9"/>
        <v>4470606</v>
      </c>
      <c r="O49" s="82">
        <f t="shared" si="9"/>
        <v>937719</v>
      </c>
      <c r="P49" s="82">
        <f t="shared" si="9"/>
        <v>1150853</v>
      </c>
      <c r="Q49" s="82">
        <f t="shared" si="9"/>
        <v>3027573</v>
      </c>
      <c r="R49" s="82">
        <f t="shared" si="9"/>
        <v>5116145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12151715</v>
      </c>
      <c r="X49" s="82">
        <f t="shared" si="9"/>
        <v>13616048</v>
      </c>
      <c r="Y49" s="82">
        <f t="shared" si="9"/>
        <v>-1464333</v>
      </c>
      <c r="Z49" s="83">
        <f t="shared" si="5"/>
        <v>-10.754464144074698</v>
      </c>
      <c r="AA49" s="84">
        <f>SUM(AA41:AA48)</f>
        <v>18154730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9677806</v>
      </c>
      <c r="D51" s="69">
        <f t="shared" si="10"/>
        <v>0</v>
      </c>
      <c r="E51" s="70">
        <f t="shared" si="10"/>
        <v>10390595</v>
      </c>
      <c r="F51" s="70">
        <f t="shared" si="10"/>
        <v>12723691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9542770</v>
      </c>
      <c r="Y51" s="70">
        <f t="shared" si="10"/>
        <v>-9542770</v>
      </c>
      <c r="Z51" s="72">
        <f>+IF(X51&lt;&gt;0,+(Y51/X51)*100,0)</f>
        <v>-100</v>
      </c>
      <c r="AA51" s="71">
        <f>SUM(AA57:AA61)</f>
        <v>12723691</v>
      </c>
    </row>
    <row r="52" spans="1:27" ht="12.75">
      <c r="A52" s="87" t="s">
        <v>32</v>
      </c>
      <c r="B52" s="50"/>
      <c r="C52" s="9">
        <v>478728</v>
      </c>
      <c r="D52" s="10"/>
      <c r="E52" s="11">
        <v>850000</v>
      </c>
      <c r="F52" s="11">
        <v>850000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637500</v>
      </c>
      <c r="Y52" s="11">
        <v>-637500</v>
      </c>
      <c r="Z52" s="2">
        <v>-100</v>
      </c>
      <c r="AA52" s="15">
        <v>850000</v>
      </c>
    </row>
    <row r="53" spans="1:27" ht="12.75">
      <c r="A53" s="87" t="s">
        <v>33</v>
      </c>
      <c r="B53" s="50"/>
      <c r="C53" s="9">
        <v>2946619</v>
      </c>
      <c r="D53" s="10"/>
      <c r="E53" s="11">
        <v>3076894</v>
      </c>
      <c r="F53" s="11">
        <v>3076894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2307671</v>
      </c>
      <c r="Y53" s="11">
        <v>-2307671</v>
      </c>
      <c r="Z53" s="2">
        <v>-100</v>
      </c>
      <c r="AA53" s="15">
        <v>3076894</v>
      </c>
    </row>
    <row r="54" spans="1:27" ht="12.75">
      <c r="A54" s="87" t="s">
        <v>34</v>
      </c>
      <c r="B54" s="50"/>
      <c r="C54" s="9">
        <v>1389341</v>
      </c>
      <c r="D54" s="10"/>
      <c r="E54" s="11">
        <v>1651306</v>
      </c>
      <c r="F54" s="11">
        <v>1651306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1238480</v>
      </c>
      <c r="Y54" s="11">
        <v>-1238480</v>
      </c>
      <c r="Z54" s="2">
        <v>-100</v>
      </c>
      <c r="AA54" s="15">
        <v>1651306</v>
      </c>
    </row>
    <row r="55" spans="1:27" ht="12.75">
      <c r="A55" s="87" t="s">
        <v>35</v>
      </c>
      <c r="B55" s="50"/>
      <c r="C55" s="9">
        <v>414528</v>
      </c>
      <c r="D55" s="10"/>
      <c r="E55" s="11">
        <v>777573</v>
      </c>
      <c r="F55" s="11">
        <v>777573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583180</v>
      </c>
      <c r="Y55" s="11">
        <v>-583180</v>
      </c>
      <c r="Z55" s="2">
        <v>-100</v>
      </c>
      <c r="AA55" s="15">
        <v>777573</v>
      </c>
    </row>
    <row r="56" spans="1:27" ht="12.75">
      <c r="A56" s="87" t="s">
        <v>36</v>
      </c>
      <c r="B56" s="50"/>
      <c r="C56" s="9"/>
      <c r="D56" s="10"/>
      <c r="E56" s="11">
        <v>2133025</v>
      </c>
      <c r="F56" s="11">
        <v>2133025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1599769</v>
      </c>
      <c r="Y56" s="11">
        <v>-1599769</v>
      </c>
      <c r="Z56" s="2">
        <v>-100</v>
      </c>
      <c r="AA56" s="15">
        <v>2133025</v>
      </c>
    </row>
    <row r="57" spans="1:27" ht="12.75">
      <c r="A57" s="88" t="s">
        <v>37</v>
      </c>
      <c r="B57" s="50"/>
      <c r="C57" s="52">
        <f aca="true" t="shared" si="11" ref="C57:Y57">SUM(C52:C56)</f>
        <v>5229216</v>
      </c>
      <c r="D57" s="53">
        <f t="shared" si="11"/>
        <v>0</v>
      </c>
      <c r="E57" s="54">
        <f t="shared" si="11"/>
        <v>8488798</v>
      </c>
      <c r="F57" s="54">
        <f t="shared" si="11"/>
        <v>8488798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6366600</v>
      </c>
      <c r="Y57" s="54">
        <f t="shared" si="11"/>
        <v>-6366600</v>
      </c>
      <c r="Z57" s="55">
        <f>+IF(X57&lt;&gt;0,+(Y57/X57)*100,0)</f>
        <v>-100</v>
      </c>
      <c r="AA57" s="56">
        <f>SUM(AA52:AA56)</f>
        <v>8488798</v>
      </c>
    </row>
    <row r="58" spans="1:27" ht="12.75">
      <c r="A58" s="89" t="s">
        <v>38</v>
      </c>
      <c r="B58" s="38"/>
      <c r="C58" s="9">
        <v>729771</v>
      </c>
      <c r="D58" s="10"/>
      <c r="E58" s="11">
        <v>1351294</v>
      </c>
      <c r="F58" s="11">
        <v>1351294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1013471</v>
      </c>
      <c r="Y58" s="11">
        <v>-1013471</v>
      </c>
      <c r="Z58" s="2">
        <v>-100</v>
      </c>
      <c r="AA58" s="15">
        <v>1351294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3718819</v>
      </c>
      <c r="D61" s="10"/>
      <c r="E61" s="11">
        <v>550503</v>
      </c>
      <c r="F61" s="11">
        <v>2883599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2162699</v>
      </c>
      <c r="Y61" s="11">
        <v>-2162699</v>
      </c>
      <c r="Z61" s="2">
        <v>-100</v>
      </c>
      <c r="AA61" s="15">
        <v>2883599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642908</v>
      </c>
      <c r="H66" s="14">
        <v>789432</v>
      </c>
      <c r="I66" s="14">
        <v>1223211</v>
      </c>
      <c r="J66" s="14">
        <v>2655551</v>
      </c>
      <c r="K66" s="14">
        <v>1139980</v>
      </c>
      <c r="L66" s="14">
        <v>467480</v>
      </c>
      <c r="M66" s="14">
        <v>1371094</v>
      </c>
      <c r="N66" s="14">
        <v>2978554</v>
      </c>
      <c r="O66" s="14">
        <v>592108</v>
      </c>
      <c r="P66" s="14">
        <v>1191479</v>
      </c>
      <c r="Q66" s="14">
        <v>327165</v>
      </c>
      <c r="R66" s="14">
        <v>2110752</v>
      </c>
      <c r="S66" s="14"/>
      <c r="T66" s="14"/>
      <c r="U66" s="14"/>
      <c r="V66" s="14"/>
      <c r="W66" s="14">
        <v>7744857</v>
      </c>
      <c r="X66" s="14"/>
      <c r="Y66" s="14">
        <v>7744857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10390595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10390595</v>
      </c>
      <c r="F69" s="82">
        <f t="shared" si="12"/>
        <v>0</v>
      </c>
      <c r="G69" s="82">
        <f t="shared" si="12"/>
        <v>642908</v>
      </c>
      <c r="H69" s="82">
        <f t="shared" si="12"/>
        <v>789432</v>
      </c>
      <c r="I69" s="82">
        <f t="shared" si="12"/>
        <v>1223211</v>
      </c>
      <c r="J69" s="82">
        <f t="shared" si="12"/>
        <v>2655551</v>
      </c>
      <c r="K69" s="82">
        <f t="shared" si="12"/>
        <v>1139980</v>
      </c>
      <c r="L69" s="82">
        <f t="shared" si="12"/>
        <v>467480</v>
      </c>
      <c r="M69" s="82">
        <f t="shared" si="12"/>
        <v>1371094</v>
      </c>
      <c r="N69" s="82">
        <f t="shared" si="12"/>
        <v>2978554</v>
      </c>
      <c r="O69" s="82">
        <f t="shared" si="12"/>
        <v>592108</v>
      </c>
      <c r="P69" s="82">
        <f t="shared" si="12"/>
        <v>1191479</v>
      </c>
      <c r="Q69" s="82">
        <f t="shared" si="12"/>
        <v>327165</v>
      </c>
      <c r="R69" s="82">
        <f t="shared" si="12"/>
        <v>2110752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7744857</v>
      </c>
      <c r="X69" s="82">
        <f t="shared" si="12"/>
        <v>0</v>
      </c>
      <c r="Y69" s="82">
        <f t="shared" si="12"/>
        <v>7744857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9505251</v>
      </c>
      <c r="D5" s="45">
        <f t="shared" si="0"/>
        <v>0</v>
      </c>
      <c r="E5" s="46">
        <f t="shared" si="0"/>
        <v>9606000</v>
      </c>
      <c r="F5" s="46">
        <f t="shared" si="0"/>
        <v>7206000</v>
      </c>
      <c r="G5" s="46">
        <f t="shared" si="0"/>
        <v>584691</v>
      </c>
      <c r="H5" s="46">
        <f t="shared" si="0"/>
        <v>1256139</v>
      </c>
      <c r="I5" s="46">
        <f t="shared" si="0"/>
        <v>523790</v>
      </c>
      <c r="J5" s="46">
        <f t="shared" si="0"/>
        <v>2364620</v>
      </c>
      <c r="K5" s="46">
        <f t="shared" si="0"/>
        <v>0</v>
      </c>
      <c r="L5" s="46">
        <f t="shared" si="0"/>
        <v>0</v>
      </c>
      <c r="M5" s="46">
        <f t="shared" si="0"/>
        <v>0</v>
      </c>
      <c r="N5" s="46">
        <f t="shared" si="0"/>
        <v>0</v>
      </c>
      <c r="O5" s="46">
        <f t="shared" si="0"/>
        <v>1268526</v>
      </c>
      <c r="P5" s="46">
        <f t="shared" si="0"/>
        <v>0</v>
      </c>
      <c r="Q5" s="46">
        <f t="shared" si="0"/>
        <v>2833425</v>
      </c>
      <c r="R5" s="46">
        <f t="shared" si="0"/>
        <v>4101951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6466571</v>
      </c>
      <c r="X5" s="46">
        <f t="shared" si="0"/>
        <v>5404500</v>
      </c>
      <c r="Y5" s="46">
        <f t="shared" si="0"/>
        <v>1062071</v>
      </c>
      <c r="Z5" s="47">
        <f>+IF(X5&lt;&gt;0,+(Y5/X5)*100,0)</f>
        <v>19.651605143861598</v>
      </c>
      <c r="AA5" s="48">
        <f>SUM(AA11:AA18)</f>
        <v>7206000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>
        <v>619075</v>
      </c>
      <c r="D7" s="10"/>
      <c r="E7" s="11"/>
      <c r="F7" s="11"/>
      <c r="G7" s="11"/>
      <c r="H7" s="11"/>
      <c r="I7" s="11">
        <v>74152</v>
      </c>
      <c r="J7" s="11">
        <v>74152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74152</v>
      </c>
      <c r="X7" s="11"/>
      <c r="Y7" s="11">
        <v>74152</v>
      </c>
      <c r="Z7" s="2"/>
      <c r="AA7" s="15"/>
    </row>
    <row r="8" spans="1:27" ht="12.75">
      <c r="A8" s="49" t="s">
        <v>34</v>
      </c>
      <c r="B8" s="50"/>
      <c r="C8" s="9">
        <v>6640018</v>
      </c>
      <c r="D8" s="10"/>
      <c r="E8" s="11">
        <v>8406000</v>
      </c>
      <c r="F8" s="11">
        <v>7206000</v>
      </c>
      <c r="G8" s="11">
        <v>584691</v>
      </c>
      <c r="H8" s="11">
        <v>1256139</v>
      </c>
      <c r="I8" s="11">
        <v>449638</v>
      </c>
      <c r="J8" s="11">
        <v>2290468</v>
      </c>
      <c r="K8" s="11"/>
      <c r="L8" s="11"/>
      <c r="M8" s="11"/>
      <c r="N8" s="11"/>
      <c r="O8" s="11">
        <v>1268526</v>
      </c>
      <c r="P8" s="11"/>
      <c r="Q8" s="11">
        <v>2833425</v>
      </c>
      <c r="R8" s="11">
        <v>4101951</v>
      </c>
      <c r="S8" s="11"/>
      <c r="T8" s="11"/>
      <c r="U8" s="11"/>
      <c r="V8" s="11"/>
      <c r="W8" s="11">
        <v>6392419</v>
      </c>
      <c r="X8" s="11">
        <v>5404500</v>
      </c>
      <c r="Y8" s="11">
        <v>987919</v>
      </c>
      <c r="Z8" s="2">
        <v>18.28</v>
      </c>
      <c r="AA8" s="15">
        <v>7206000</v>
      </c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>
        <v>1200000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7259093</v>
      </c>
      <c r="D11" s="53">
        <f t="shared" si="1"/>
        <v>0</v>
      </c>
      <c r="E11" s="54">
        <f t="shared" si="1"/>
        <v>9606000</v>
      </c>
      <c r="F11" s="54">
        <f t="shared" si="1"/>
        <v>7206000</v>
      </c>
      <c r="G11" s="54">
        <f t="shared" si="1"/>
        <v>584691</v>
      </c>
      <c r="H11" s="54">
        <f t="shared" si="1"/>
        <v>1256139</v>
      </c>
      <c r="I11" s="54">
        <f t="shared" si="1"/>
        <v>523790</v>
      </c>
      <c r="J11" s="54">
        <f t="shared" si="1"/>
        <v>2364620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1268526</v>
      </c>
      <c r="P11" s="54">
        <f t="shared" si="1"/>
        <v>0</v>
      </c>
      <c r="Q11" s="54">
        <f t="shared" si="1"/>
        <v>2833425</v>
      </c>
      <c r="R11" s="54">
        <f t="shared" si="1"/>
        <v>4101951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6466571</v>
      </c>
      <c r="X11" s="54">
        <f t="shared" si="1"/>
        <v>5404500</v>
      </c>
      <c r="Y11" s="54">
        <f t="shared" si="1"/>
        <v>1062071</v>
      </c>
      <c r="Z11" s="55">
        <f>+IF(X11&lt;&gt;0,+(Y11/X11)*100,0)</f>
        <v>19.651605143861598</v>
      </c>
      <c r="AA11" s="56">
        <f>SUM(AA6:AA10)</f>
        <v>7206000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2230150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16008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619075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74152</v>
      </c>
      <c r="J37" s="11">
        <f t="shared" si="4"/>
        <v>74152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74152</v>
      </c>
      <c r="X37" s="11">
        <f t="shared" si="4"/>
        <v>0</v>
      </c>
      <c r="Y37" s="11">
        <f t="shared" si="4"/>
        <v>74152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6640018</v>
      </c>
      <c r="D38" s="10">
        <f t="shared" si="4"/>
        <v>0</v>
      </c>
      <c r="E38" s="11">
        <f t="shared" si="4"/>
        <v>8406000</v>
      </c>
      <c r="F38" s="11">
        <f t="shared" si="4"/>
        <v>7206000</v>
      </c>
      <c r="G38" s="11">
        <f t="shared" si="4"/>
        <v>584691</v>
      </c>
      <c r="H38" s="11">
        <f t="shared" si="4"/>
        <v>1256139</v>
      </c>
      <c r="I38" s="11">
        <f t="shared" si="4"/>
        <v>449638</v>
      </c>
      <c r="J38" s="11">
        <f t="shared" si="4"/>
        <v>2290468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1268526</v>
      </c>
      <c r="P38" s="11">
        <f t="shared" si="4"/>
        <v>0</v>
      </c>
      <c r="Q38" s="11">
        <f t="shared" si="4"/>
        <v>2833425</v>
      </c>
      <c r="R38" s="11">
        <f t="shared" si="4"/>
        <v>4101951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6392419</v>
      </c>
      <c r="X38" s="11">
        <f t="shared" si="4"/>
        <v>5404500</v>
      </c>
      <c r="Y38" s="11">
        <f t="shared" si="4"/>
        <v>987919</v>
      </c>
      <c r="Z38" s="2">
        <f t="shared" si="5"/>
        <v>18.279563326857247</v>
      </c>
      <c r="AA38" s="15">
        <f>AA8+AA23</f>
        <v>7206000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1200000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7259093</v>
      </c>
      <c r="D41" s="53">
        <f t="shared" si="6"/>
        <v>0</v>
      </c>
      <c r="E41" s="54">
        <f t="shared" si="6"/>
        <v>9606000</v>
      </c>
      <c r="F41" s="54">
        <f t="shared" si="6"/>
        <v>7206000</v>
      </c>
      <c r="G41" s="54">
        <f t="shared" si="6"/>
        <v>584691</v>
      </c>
      <c r="H41" s="54">
        <f t="shared" si="6"/>
        <v>1256139</v>
      </c>
      <c r="I41" s="54">
        <f t="shared" si="6"/>
        <v>523790</v>
      </c>
      <c r="J41" s="54">
        <f t="shared" si="6"/>
        <v>2364620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1268526</v>
      </c>
      <c r="P41" s="54">
        <f t="shared" si="6"/>
        <v>0</v>
      </c>
      <c r="Q41" s="54">
        <f t="shared" si="6"/>
        <v>2833425</v>
      </c>
      <c r="R41" s="54">
        <f t="shared" si="6"/>
        <v>4101951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6466571</v>
      </c>
      <c r="X41" s="54">
        <f t="shared" si="6"/>
        <v>5404500</v>
      </c>
      <c r="Y41" s="54">
        <f t="shared" si="6"/>
        <v>1062071</v>
      </c>
      <c r="Z41" s="55">
        <f t="shared" si="5"/>
        <v>19.651605143861598</v>
      </c>
      <c r="AA41" s="56">
        <f>SUM(AA36:AA40)</f>
        <v>7206000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2230150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0</v>
      </c>
      <c r="Y45" s="70">
        <f t="shared" si="7"/>
        <v>0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16008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9505251</v>
      </c>
      <c r="D49" s="81">
        <f t="shared" si="9"/>
        <v>0</v>
      </c>
      <c r="E49" s="82">
        <f t="shared" si="9"/>
        <v>9606000</v>
      </c>
      <c r="F49" s="82">
        <f t="shared" si="9"/>
        <v>7206000</v>
      </c>
      <c r="G49" s="82">
        <f t="shared" si="9"/>
        <v>584691</v>
      </c>
      <c r="H49" s="82">
        <f t="shared" si="9"/>
        <v>1256139</v>
      </c>
      <c r="I49" s="82">
        <f t="shared" si="9"/>
        <v>523790</v>
      </c>
      <c r="J49" s="82">
        <f t="shared" si="9"/>
        <v>2364620</v>
      </c>
      <c r="K49" s="82">
        <f t="shared" si="9"/>
        <v>0</v>
      </c>
      <c r="L49" s="82">
        <f t="shared" si="9"/>
        <v>0</v>
      </c>
      <c r="M49" s="82">
        <f t="shared" si="9"/>
        <v>0</v>
      </c>
      <c r="N49" s="82">
        <f t="shared" si="9"/>
        <v>0</v>
      </c>
      <c r="O49" s="82">
        <f t="shared" si="9"/>
        <v>1268526</v>
      </c>
      <c r="P49" s="82">
        <f t="shared" si="9"/>
        <v>0</v>
      </c>
      <c r="Q49" s="82">
        <f t="shared" si="9"/>
        <v>2833425</v>
      </c>
      <c r="R49" s="82">
        <f t="shared" si="9"/>
        <v>4101951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6466571</v>
      </c>
      <c r="X49" s="82">
        <f t="shared" si="9"/>
        <v>5404500</v>
      </c>
      <c r="Y49" s="82">
        <f t="shared" si="9"/>
        <v>1062071</v>
      </c>
      <c r="Z49" s="83">
        <f t="shared" si="5"/>
        <v>19.651605143861598</v>
      </c>
      <c r="AA49" s="84">
        <f>SUM(AA41:AA48)</f>
        <v>7206000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519676</v>
      </c>
      <c r="D51" s="69">
        <f t="shared" si="10"/>
        <v>0</v>
      </c>
      <c r="E51" s="70">
        <f t="shared" si="10"/>
        <v>2370000</v>
      </c>
      <c r="F51" s="70">
        <f t="shared" si="10"/>
        <v>2370000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1777500</v>
      </c>
      <c r="Y51" s="70">
        <f t="shared" si="10"/>
        <v>-1777500</v>
      </c>
      <c r="Z51" s="72">
        <f>+IF(X51&lt;&gt;0,+(Y51/X51)*100,0)</f>
        <v>-100</v>
      </c>
      <c r="AA51" s="71">
        <f>SUM(AA57:AA61)</f>
        <v>2370000</v>
      </c>
    </row>
    <row r="52" spans="1:27" ht="12.75">
      <c r="A52" s="87" t="s">
        <v>32</v>
      </c>
      <c r="B52" s="50"/>
      <c r="C52" s="9"/>
      <c r="D52" s="10"/>
      <c r="E52" s="11">
        <v>454000</v>
      </c>
      <c r="F52" s="11">
        <v>454000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340500</v>
      </c>
      <c r="Y52" s="11">
        <v>-340500</v>
      </c>
      <c r="Z52" s="2">
        <v>-100</v>
      </c>
      <c r="AA52" s="15">
        <v>454000</v>
      </c>
    </row>
    <row r="53" spans="1:27" ht="12.75">
      <c r="A53" s="87" t="s">
        <v>33</v>
      </c>
      <c r="B53" s="50"/>
      <c r="C53" s="9"/>
      <c r="D53" s="10"/>
      <c r="E53" s="11">
        <v>258000</v>
      </c>
      <c r="F53" s="11">
        <v>258000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193500</v>
      </c>
      <c r="Y53" s="11">
        <v>-193500</v>
      </c>
      <c r="Z53" s="2">
        <v>-100</v>
      </c>
      <c r="AA53" s="15">
        <v>258000</v>
      </c>
    </row>
    <row r="54" spans="1:27" ht="12.75">
      <c r="A54" s="87" t="s">
        <v>34</v>
      </c>
      <c r="B54" s="50"/>
      <c r="C54" s="9">
        <v>130266</v>
      </c>
      <c r="D54" s="10"/>
      <c r="E54" s="11">
        <v>875000</v>
      </c>
      <c r="F54" s="11">
        <v>875000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656250</v>
      </c>
      <c r="Y54" s="11">
        <v>-656250</v>
      </c>
      <c r="Z54" s="2">
        <v>-100</v>
      </c>
      <c r="AA54" s="15">
        <v>875000</v>
      </c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783000</v>
      </c>
      <c r="F56" s="11">
        <v>783000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587250</v>
      </c>
      <c r="Y56" s="11">
        <v>-587250</v>
      </c>
      <c r="Z56" s="2">
        <v>-100</v>
      </c>
      <c r="AA56" s="15">
        <v>783000</v>
      </c>
    </row>
    <row r="57" spans="1:27" ht="12.75">
      <c r="A57" s="88" t="s">
        <v>37</v>
      </c>
      <c r="B57" s="50"/>
      <c r="C57" s="52">
        <f aca="true" t="shared" si="11" ref="C57:Y57">SUM(C52:C56)</f>
        <v>130266</v>
      </c>
      <c r="D57" s="53">
        <f t="shared" si="11"/>
        <v>0</v>
      </c>
      <c r="E57" s="54">
        <f t="shared" si="11"/>
        <v>2370000</v>
      </c>
      <c r="F57" s="54">
        <f t="shared" si="11"/>
        <v>2370000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1777500</v>
      </c>
      <c r="Y57" s="54">
        <f t="shared" si="11"/>
        <v>-1777500</v>
      </c>
      <c r="Z57" s="55">
        <f>+IF(X57&lt;&gt;0,+(Y57/X57)*100,0)</f>
        <v>-100</v>
      </c>
      <c r="AA57" s="56">
        <f>SUM(AA52:AA56)</f>
        <v>2370000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389410</v>
      </c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2370000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49848</v>
      </c>
      <c r="H68" s="11">
        <v>54946</v>
      </c>
      <c r="I68" s="11">
        <v>7210</v>
      </c>
      <c r="J68" s="11">
        <v>112004</v>
      </c>
      <c r="K68" s="11">
        <v>24183</v>
      </c>
      <c r="L68" s="11">
        <v>21312</v>
      </c>
      <c r="M68" s="11">
        <v>14908</v>
      </c>
      <c r="N68" s="11">
        <v>60403</v>
      </c>
      <c r="O68" s="11">
        <v>18012</v>
      </c>
      <c r="P68" s="11">
        <v>41874</v>
      </c>
      <c r="Q68" s="11"/>
      <c r="R68" s="11">
        <v>59886</v>
      </c>
      <c r="S68" s="11"/>
      <c r="T68" s="11"/>
      <c r="U68" s="11"/>
      <c r="V68" s="11"/>
      <c r="W68" s="11">
        <v>232293</v>
      </c>
      <c r="X68" s="11"/>
      <c r="Y68" s="11">
        <v>232293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2370000</v>
      </c>
      <c r="F69" s="82">
        <f t="shared" si="12"/>
        <v>0</v>
      </c>
      <c r="G69" s="82">
        <f t="shared" si="12"/>
        <v>49848</v>
      </c>
      <c r="H69" s="82">
        <f t="shared" si="12"/>
        <v>54946</v>
      </c>
      <c r="I69" s="82">
        <f t="shared" si="12"/>
        <v>7210</v>
      </c>
      <c r="J69" s="82">
        <f t="shared" si="12"/>
        <v>112004</v>
      </c>
      <c r="K69" s="82">
        <f t="shared" si="12"/>
        <v>24183</v>
      </c>
      <c r="L69" s="82">
        <f t="shared" si="12"/>
        <v>21312</v>
      </c>
      <c r="M69" s="82">
        <f t="shared" si="12"/>
        <v>14908</v>
      </c>
      <c r="N69" s="82">
        <f t="shared" si="12"/>
        <v>60403</v>
      </c>
      <c r="O69" s="82">
        <f t="shared" si="12"/>
        <v>18012</v>
      </c>
      <c r="P69" s="82">
        <f t="shared" si="12"/>
        <v>41874</v>
      </c>
      <c r="Q69" s="82">
        <f t="shared" si="12"/>
        <v>0</v>
      </c>
      <c r="R69" s="82">
        <f t="shared" si="12"/>
        <v>59886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232293</v>
      </c>
      <c r="X69" s="82">
        <f t="shared" si="12"/>
        <v>0</v>
      </c>
      <c r="Y69" s="82">
        <f t="shared" si="12"/>
        <v>232293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15891596</v>
      </c>
      <c r="D5" s="45">
        <f t="shared" si="0"/>
        <v>0</v>
      </c>
      <c r="E5" s="46">
        <f t="shared" si="0"/>
        <v>33937000</v>
      </c>
      <c r="F5" s="46">
        <f t="shared" si="0"/>
        <v>33937000</v>
      </c>
      <c r="G5" s="46">
        <f t="shared" si="0"/>
        <v>0</v>
      </c>
      <c r="H5" s="46">
        <f t="shared" si="0"/>
        <v>1160693</v>
      </c>
      <c r="I5" s="46">
        <f t="shared" si="0"/>
        <v>3306492</v>
      </c>
      <c r="J5" s="46">
        <f t="shared" si="0"/>
        <v>4467185</v>
      </c>
      <c r="K5" s="46">
        <f t="shared" si="0"/>
        <v>283307</v>
      </c>
      <c r="L5" s="46">
        <f t="shared" si="0"/>
        <v>0</v>
      </c>
      <c r="M5" s="46">
        <f t="shared" si="0"/>
        <v>2889641</v>
      </c>
      <c r="N5" s="46">
        <f t="shared" si="0"/>
        <v>3172948</v>
      </c>
      <c r="O5" s="46">
        <f t="shared" si="0"/>
        <v>1594432</v>
      </c>
      <c r="P5" s="46">
        <f t="shared" si="0"/>
        <v>2986651</v>
      </c>
      <c r="Q5" s="46">
        <f t="shared" si="0"/>
        <v>4984931</v>
      </c>
      <c r="R5" s="46">
        <f t="shared" si="0"/>
        <v>9566014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17206147</v>
      </c>
      <c r="X5" s="46">
        <f t="shared" si="0"/>
        <v>25452751</v>
      </c>
      <c r="Y5" s="46">
        <f t="shared" si="0"/>
        <v>-8246604</v>
      </c>
      <c r="Z5" s="47">
        <f>+IF(X5&lt;&gt;0,+(Y5/X5)*100,0)</f>
        <v>-32.39965691724247</v>
      </c>
      <c r="AA5" s="48">
        <f>SUM(AA11:AA18)</f>
        <v>33937000</v>
      </c>
    </row>
    <row r="6" spans="1:27" ht="12.75">
      <c r="A6" s="49" t="s">
        <v>32</v>
      </c>
      <c r="B6" s="50"/>
      <c r="C6" s="9">
        <v>1984778</v>
      </c>
      <c r="D6" s="10"/>
      <c r="E6" s="11">
        <v>8462746</v>
      </c>
      <c r="F6" s="11">
        <v>8462746</v>
      </c>
      <c r="G6" s="11"/>
      <c r="H6" s="11">
        <v>1138152</v>
      </c>
      <c r="I6" s="11">
        <v>2807680</v>
      </c>
      <c r="J6" s="11">
        <v>3945832</v>
      </c>
      <c r="K6" s="11">
        <v>278088</v>
      </c>
      <c r="L6" s="11"/>
      <c r="M6" s="11">
        <v>1903714</v>
      </c>
      <c r="N6" s="11">
        <v>2181802</v>
      </c>
      <c r="O6" s="11"/>
      <c r="P6" s="11">
        <v>354153</v>
      </c>
      <c r="Q6" s="11">
        <v>372229</v>
      </c>
      <c r="R6" s="11">
        <v>726382</v>
      </c>
      <c r="S6" s="11"/>
      <c r="T6" s="11"/>
      <c r="U6" s="11"/>
      <c r="V6" s="11"/>
      <c r="W6" s="11">
        <v>6854016</v>
      </c>
      <c r="X6" s="11">
        <v>6347060</v>
      </c>
      <c r="Y6" s="11">
        <v>506956</v>
      </c>
      <c r="Z6" s="2">
        <v>7.99</v>
      </c>
      <c r="AA6" s="15">
        <v>8462746</v>
      </c>
    </row>
    <row r="7" spans="1:27" ht="12.75">
      <c r="A7" s="49" t="s">
        <v>33</v>
      </c>
      <c r="B7" s="50"/>
      <c r="C7" s="9"/>
      <c r="D7" s="10"/>
      <c r="E7" s="11">
        <v>2426000</v>
      </c>
      <c r="F7" s="11">
        <v>2426000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1819500</v>
      </c>
      <c r="Y7" s="11">
        <v>-1819500</v>
      </c>
      <c r="Z7" s="2">
        <v>-100</v>
      </c>
      <c r="AA7" s="15">
        <v>2426000</v>
      </c>
    </row>
    <row r="8" spans="1:27" ht="12.75">
      <c r="A8" s="49" t="s">
        <v>34</v>
      </c>
      <c r="B8" s="50"/>
      <c r="C8" s="9">
        <v>9850987</v>
      </c>
      <c r="D8" s="10"/>
      <c r="E8" s="11">
        <v>20172544</v>
      </c>
      <c r="F8" s="11">
        <v>20172544</v>
      </c>
      <c r="G8" s="11"/>
      <c r="H8" s="11"/>
      <c r="I8" s="11"/>
      <c r="J8" s="11"/>
      <c r="K8" s="11"/>
      <c r="L8" s="11"/>
      <c r="M8" s="11">
        <v>965427</v>
      </c>
      <c r="N8" s="11">
        <v>965427</v>
      </c>
      <c r="O8" s="11">
        <v>1594432</v>
      </c>
      <c r="P8" s="11">
        <v>2454989</v>
      </c>
      <c r="Q8" s="11">
        <v>4610369</v>
      </c>
      <c r="R8" s="11">
        <v>8659790</v>
      </c>
      <c r="S8" s="11"/>
      <c r="T8" s="11"/>
      <c r="U8" s="11"/>
      <c r="V8" s="11"/>
      <c r="W8" s="11">
        <v>9625217</v>
      </c>
      <c r="X8" s="11">
        <v>15129408</v>
      </c>
      <c r="Y8" s="11">
        <v>-5504191</v>
      </c>
      <c r="Z8" s="2">
        <v>-36.38</v>
      </c>
      <c r="AA8" s="15">
        <v>20172544</v>
      </c>
    </row>
    <row r="9" spans="1:27" ht="12.75">
      <c r="A9" s="49" t="s">
        <v>35</v>
      </c>
      <c r="B9" s="50"/>
      <c r="C9" s="9"/>
      <c r="D9" s="10"/>
      <c r="E9" s="11">
        <v>100000</v>
      </c>
      <c r="F9" s="11">
        <v>100000</v>
      </c>
      <c r="G9" s="11"/>
      <c r="H9" s="11"/>
      <c r="I9" s="11">
        <v>418923</v>
      </c>
      <c r="J9" s="11">
        <v>418923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418923</v>
      </c>
      <c r="X9" s="11">
        <v>75000</v>
      </c>
      <c r="Y9" s="11">
        <v>343923</v>
      </c>
      <c r="Z9" s="2">
        <v>458.56</v>
      </c>
      <c r="AA9" s="15">
        <v>100000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11835765</v>
      </c>
      <c r="D11" s="53">
        <f t="shared" si="1"/>
        <v>0</v>
      </c>
      <c r="E11" s="54">
        <f t="shared" si="1"/>
        <v>31161290</v>
      </c>
      <c r="F11" s="54">
        <f t="shared" si="1"/>
        <v>31161290</v>
      </c>
      <c r="G11" s="54">
        <f t="shared" si="1"/>
        <v>0</v>
      </c>
      <c r="H11" s="54">
        <f t="shared" si="1"/>
        <v>1138152</v>
      </c>
      <c r="I11" s="54">
        <f t="shared" si="1"/>
        <v>3226603</v>
      </c>
      <c r="J11" s="54">
        <f t="shared" si="1"/>
        <v>4364755</v>
      </c>
      <c r="K11" s="54">
        <f t="shared" si="1"/>
        <v>278088</v>
      </c>
      <c r="L11" s="54">
        <f t="shared" si="1"/>
        <v>0</v>
      </c>
      <c r="M11" s="54">
        <f t="shared" si="1"/>
        <v>2869141</v>
      </c>
      <c r="N11" s="54">
        <f t="shared" si="1"/>
        <v>3147229</v>
      </c>
      <c r="O11" s="54">
        <f t="shared" si="1"/>
        <v>1594432</v>
      </c>
      <c r="P11" s="54">
        <f t="shared" si="1"/>
        <v>2809142</v>
      </c>
      <c r="Q11" s="54">
        <f t="shared" si="1"/>
        <v>4982598</v>
      </c>
      <c r="R11" s="54">
        <f t="shared" si="1"/>
        <v>9386172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16898156</v>
      </c>
      <c r="X11" s="54">
        <f t="shared" si="1"/>
        <v>23370968</v>
      </c>
      <c r="Y11" s="54">
        <f t="shared" si="1"/>
        <v>-6472812</v>
      </c>
      <c r="Z11" s="55">
        <f>+IF(X11&lt;&gt;0,+(Y11/X11)*100,0)</f>
        <v>-27.69595166105229</v>
      </c>
      <c r="AA11" s="56">
        <f>SUM(AA6:AA10)</f>
        <v>31161290</v>
      </c>
    </row>
    <row r="12" spans="1:27" ht="12.75">
      <c r="A12" s="57" t="s">
        <v>38</v>
      </c>
      <c r="B12" s="38"/>
      <c r="C12" s="9">
        <v>3686362</v>
      </c>
      <c r="D12" s="10"/>
      <c r="E12" s="11">
        <v>155710</v>
      </c>
      <c r="F12" s="11">
        <v>155710</v>
      </c>
      <c r="G12" s="11"/>
      <c r="H12" s="11"/>
      <c r="I12" s="11"/>
      <c r="J12" s="11"/>
      <c r="K12" s="11"/>
      <c r="L12" s="11"/>
      <c r="M12" s="11"/>
      <c r="N12" s="11"/>
      <c r="O12" s="11"/>
      <c r="P12" s="11">
        <v>177509</v>
      </c>
      <c r="Q12" s="11"/>
      <c r="R12" s="11">
        <v>177509</v>
      </c>
      <c r="S12" s="11"/>
      <c r="T12" s="11"/>
      <c r="U12" s="11"/>
      <c r="V12" s="11"/>
      <c r="W12" s="11">
        <v>177509</v>
      </c>
      <c r="X12" s="11">
        <v>116783</v>
      </c>
      <c r="Y12" s="11">
        <v>60726</v>
      </c>
      <c r="Z12" s="2">
        <v>52</v>
      </c>
      <c r="AA12" s="15">
        <v>155710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369469</v>
      </c>
      <c r="D15" s="10"/>
      <c r="E15" s="11">
        <v>2620000</v>
      </c>
      <c r="F15" s="11">
        <v>2620000</v>
      </c>
      <c r="G15" s="11"/>
      <c r="H15" s="11">
        <v>22541</v>
      </c>
      <c r="I15" s="11">
        <v>79889</v>
      </c>
      <c r="J15" s="11">
        <v>102430</v>
      </c>
      <c r="K15" s="11">
        <v>5219</v>
      </c>
      <c r="L15" s="11"/>
      <c r="M15" s="11">
        <v>20500</v>
      </c>
      <c r="N15" s="11">
        <v>25719</v>
      </c>
      <c r="O15" s="11"/>
      <c r="P15" s="11"/>
      <c r="Q15" s="11">
        <v>2333</v>
      </c>
      <c r="R15" s="11">
        <v>2333</v>
      </c>
      <c r="S15" s="11"/>
      <c r="T15" s="11"/>
      <c r="U15" s="11"/>
      <c r="V15" s="11"/>
      <c r="W15" s="11">
        <v>130482</v>
      </c>
      <c r="X15" s="11">
        <v>1965000</v>
      </c>
      <c r="Y15" s="11">
        <v>-1834518</v>
      </c>
      <c r="Z15" s="2">
        <v>-93.36</v>
      </c>
      <c r="AA15" s="15">
        <v>2620000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1984778</v>
      </c>
      <c r="D36" s="10">
        <f t="shared" si="4"/>
        <v>0</v>
      </c>
      <c r="E36" s="11">
        <f t="shared" si="4"/>
        <v>8462746</v>
      </c>
      <c r="F36" s="11">
        <f t="shared" si="4"/>
        <v>8462746</v>
      </c>
      <c r="G36" s="11">
        <f t="shared" si="4"/>
        <v>0</v>
      </c>
      <c r="H36" s="11">
        <f t="shared" si="4"/>
        <v>1138152</v>
      </c>
      <c r="I36" s="11">
        <f t="shared" si="4"/>
        <v>2807680</v>
      </c>
      <c r="J36" s="11">
        <f t="shared" si="4"/>
        <v>3945832</v>
      </c>
      <c r="K36" s="11">
        <f t="shared" si="4"/>
        <v>278088</v>
      </c>
      <c r="L36" s="11">
        <f t="shared" si="4"/>
        <v>0</v>
      </c>
      <c r="M36" s="11">
        <f t="shared" si="4"/>
        <v>1903714</v>
      </c>
      <c r="N36" s="11">
        <f t="shared" si="4"/>
        <v>2181802</v>
      </c>
      <c r="O36" s="11">
        <f t="shared" si="4"/>
        <v>0</v>
      </c>
      <c r="P36" s="11">
        <f t="shared" si="4"/>
        <v>354153</v>
      </c>
      <c r="Q36" s="11">
        <f t="shared" si="4"/>
        <v>372229</v>
      </c>
      <c r="R36" s="11">
        <f t="shared" si="4"/>
        <v>726382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6854016</v>
      </c>
      <c r="X36" s="11">
        <f t="shared" si="4"/>
        <v>6347060</v>
      </c>
      <c r="Y36" s="11">
        <f t="shared" si="4"/>
        <v>506956</v>
      </c>
      <c r="Z36" s="2">
        <f aca="true" t="shared" si="5" ref="Z36:Z49">+IF(X36&lt;&gt;0,+(Y36/X36)*100,0)</f>
        <v>7.987257092260039</v>
      </c>
      <c r="AA36" s="15">
        <f>AA6+AA21</f>
        <v>8462746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2426000</v>
      </c>
      <c r="F37" s="11">
        <f t="shared" si="4"/>
        <v>2426000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1819500</v>
      </c>
      <c r="Y37" s="11">
        <f t="shared" si="4"/>
        <v>-1819500</v>
      </c>
      <c r="Z37" s="2">
        <f t="shared" si="5"/>
        <v>-100</v>
      </c>
      <c r="AA37" s="15">
        <f>AA7+AA22</f>
        <v>2426000</v>
      </c>
    </row>
    <row r="38" spans="1:27" ht="12.75">
      <c r="A38" s="49" t="s">
        <v>34</v>
      </c>
      <c r="B38" s="50"/>
      <c r="C38" s="9">
        <f t="shared" si="4"/>
        <v>9850987</v>
      </c>
      <c r="D38" s="10">
        <f t="shared" si="4"/>
        <v>0</v>
      </c>
      <c r="E38" s="11">
        <f t="shared" si="4"/>
        <v>20172544</v>
      </c>
      <c r="F38" s="11">
        <f t="shared" si="4"/>
        <v>20172544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965427</v>
      </c>
      <c r="N38" s="11">
        <f t="shared" si="4"/>
        <v>965427</v>
      </c>
      <c r="O38" s="11">
        <f t="shared" si="4"/>
        <v>1594432</v>
      </c>
      <c r="P38" s="11">
        <f t="shared" si="4"/>
        <v>2454989</v>
      </c>
      <c r="Q38" s="11">
        <f t="shared" si="4"/>
        <v>4610369</v>
      </c>
      <c r="R38" s="11">
        <f t="shared" si="4"/>
        <v>8659790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9625217</v>
      </c>
      <c r="X38" s="11">
        <f t="shared" si="4"/>
        <v>15129408</v>
      </c>
      <c r="Y38" s="11">
        <f t="shared" si="4"/>
        <v>-5504191</v>
      </c>
      <c r="Z38" s="2">
        <f t="shared" si="5"/>
        <v>-36.3807427230464</v>
      </c>
      <c r="AA38" s="15">
        <f>AA8+AA23</f>
        <v>20172544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100000</v>
      </c>
      <c r="F39" s="11">
        <f t="shared" si="4"/>
        <v>100000</v>
      </c>
      <c r="G39" s="11">
        <f t="shared" si="4"/>
        <v>0</v>
      </c>
      <c r="H39" s="11">
        <f t="shared" si="4"/>
        <v>0</v>
      </c>
      <c r="I39" s="11">
        <f t="shared" si="4"/>
        <v>418923</v>
      </c>
      <c r="J39" s="11">
        <f t="shared" si="4"/>
        <v>418923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418923</v>
      </c>
      <c r="X39" s="11">
        <f t="shared" si="4"/>
        <v>75000</v>
      </c>
      <c r="Y39" s="11">
        <f t="shared" si="4"/>
        <v>343923</v>
      </c>
      <c r="Z39" s="2">
        <f t="shared" si="5"/>
        <v>458.56399999999996</v>
      </c>
      <c r="AA39" s="15">
        <f>AA9+AA24</f>
        <v>100000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11835765</v>
      </c>
      <c r="D41" s="53">
        <f t="shared" si="6"/>
        <v>0</v>
      </c>
      <c r="E41" s="54">
        <f t="shared" si="6"/>
        <v>31161290</v>
      </c>
      <c r="F41" s="54">
        <f t="shared" si="6"/>
        <v>31161290</v>
      </c>
      <c r="G41" s="54">
        <f t="shared" si="6"/>
        <v>0</v>
      </c>
      <c r="H41" s="54">
        <f t="shared" si="6"/>
        <v>1138152</v>
      </c>
      <c r="I41" s="54">
        <f t="shared" si="6"/>
        <v>3226603</v>
      </c>
      <c r="J41" s="54">
        <f t="shared" si="6"/>
        <v>4364755</v>
      </c>
      <c r="K41" s="54">
        <f t="shared" si="6"/>
        <v>278088</v>
      </c>
      <c r="L41" s="54">
        <f t="shared" si="6"/>
        <v>0</v>
      </c>
      <c r="M41" s="54">
        <f t="shared" si="6"/>
        <v>2869141</v>
      </c>
      <c r="N41" s="54">
        <f t="shared" si="6"/>
        <v>3147229</v>
      </c>
      <c r="O41" s="54">
        <f t="shared" si="6"/>
        <v>1594432</v>
      </c>
      <c r="P41" s="54">
        <f t="shared" si="6"/>
        <v>2809142</v>
      </c>
      <c r="Q41" s="54">
        <f t="shared" si="6"/>
        <v>4982598</v>
      </c>
      <c r="R41" s="54">
        <f t="shared" si="6"/>
        <v>9386172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16898156</v>
      </c>
      <c r="X41" s="54">
        <f t="shared" si="6"/>
        <v>23370968</v>
      </c>
      <c r="Y41" s="54">
        <f t="shared" si="6"/>
        <v>-6472812</v>
      </c>
      <c r="Z41" s="55">
        <f t="shared" si="5"/>
        <v>-27.69595166105229</v>
      </c>
      <c r="AA41" s="56">
        <f>SUM(AA36:AA40)</f>
        <v>31161290</v>
      </c>
    </row>
    <row r="42" spans="1:27" ht="12.75">
      <c r="A42" s="57" t="s">
        <v>38</v>
      </c>
      <c r="B42" s="38"/>
      <c r="C42" s="68">
        <f aca="true" t="shared" si="7" ref="C42:Y48">C12+C27</f>
        <v>3686362</v>
      </c>
      <c r="D42" s="69">
        <f t="shared" si="7"/>
        <v>0</v>
      </c>
      <c r="E42" s="70">
        <f t="shared" si="7"/>
        <v>155710</v>
      </c>
      <c r="F42" s="70">
        <f t="shared" si="7"/>
        <v>155710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177509</v>
      </c>
      <c r="Q42" s="70">
        <f t="shared" si="7"/>
        <v>0</v>
      </c>
      <c r="R42" s="70">
        <f t="shared" si="7"/>
        <v>177509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177509</v>
      </c>
      <c r="X42" s="70">
        <f t="shared" si="7"/>
        <v>116783</v>
      </c>
      <c r="Y42" s="70">
        <f t="shared" si="7"/>
        <v>60726</v>
      </c>
      <c r="Z42" s="72">
        <f t="shared" si="5"/>
        <v>51.99900670474299</v>
      </c>
      <c r="AA42" s="71">
        <f aca="true" t="shared" si="8" ref="AA42:AA48">AA12+AA27</f>
        <v>155710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369469</v>
      </c>
      <c r="D45" s="69">
        <f t="shared" si="7"/>
        <v>0</v>
      </c>
      <c r="E45" s="70">
        <f t="shared" si="7"/>
        <v>2620000</v>
      </c>
      <c r="F45" s="70">
        <f t="shared" si="7"/>
        <v>2620000</v>
      </c>
      <c r="G45" s="70">
        <f t="shared" si="7"/>
        <v>0</v>
      </c>
      <c r="H45" s="70">
        <f t="shared" si="7"/>
        <v>22541</v>
      </c>
      <c r="I45" s="70">
        <f t="shared" si="7"/>
        <v>79889</v>
      </c>
      <c r="J45" s="70">
        <f t="shared" si="7"/>
        <v>102430</v>
      </c>
      <c r="K45" s="70">
        <f t="shared" si="7"/>
        <v>5219</v>
      </c>
      <c r="L45" s="70">
        <f t="shared" si="7"/>
        <v>0</v>
      </c>
      <c r="M45" s="70">
        <f t="shared" si="7"/>
        <v>20500</v>
      </c>
      <c r="N45" s="70">
        <f t="shared" si="7"/>
        <v>25719</v>
      </c>
      <c r="O45" s="70">
        <f t="shared" si="7"/>
        <v>0</v>
      </c>
      <c r="P45" s="70">
        <f t="shared" si="7"/>
        <v>0</v>
      </c>
      <c r="Q45" s="70">
        <f t="shared" si="7"/>
        <v>2333</v>
      </c>
      <c r="R45" s="70">
        <f t="shared" si="7"/>
        <v>2333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130482</v>
      </c>
      <c r="X45" s="70">
        <f t="shared" si="7"/>
        <v>1965000</v>
      </c>
      <c r="Y45" s="70">
        <f t="shared" si="7"/>
        <v>-1834518</v>
      </c>
      <c r="Z45" s="72">
        <f t="shared" si="5"/>
        <v>-93.35969465648854</v>
      </c>
      <c r="AA45" s="71">
        <f t="shared" si="8"/>
        <v>2620000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15891596</v>
      </c>
      <c r="D49" s="81">
        <f t="shared" si="9"/>
        <v>0</v>
      </c>
      <c r="E49" s="82">
        <f t="shared" si="9"/>
        <v>33937000</v>
      </c>
      <c r="F49" s="82">
        <f t="shared" si="9"/>
        <v>33937000</v>
      </c>
      <c r="G49" s="82">
        <f t="shared" si="9"/>
        <v>0</v>
      </c>
      <c r="H49" s="82">
        <f t="shared" si="9"/>
        <v>1160693</v>
      </c>
      <c r="I49" s="82">
        <f t="shared" si="9"/>
        <v>3306492</v>
      </c>
      <c r="J49" s="82">
        <f t="shared" si="9"/>
        <v>4467185</v>
      </c>
      <c r="K49" s="82">
        <f t="shared" si="9"/>
        <v>283307</v>
      </c>
      <c r="L49" s="82">
        <f t="shared" si="9"/>
        <v>0</v>
      </c>
      <c r="M49" s="82">
        <f t="shared" si="9"/>
        <v>2889641</v>
      </c>
      <c r="N49" s="82">
        <f t="shared" si="9"/>
        <v>3172948</v>
      </c>
      <c r="O49" s="82">
        <f t="shared" si="9"/>
        <v>1594432</v>
      </c>
      <c r="P49" s="82">
        <f t="shared" si="9"/>
        <v>2986651</v>
      </c>
      <c r="Q49" s="82">
        <f t="shared" si="9"/>
        <v>4984931</v>
      </c>
      <c r="R49" s="82">
        <f t="shared" si="9"/>
        <v>9566014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17206147</v>
      </c>
      <c r="X49" s="82">
        <f t="shared" si="9"/>
        <v>25452751</v>
      </c>
      <c r="Y49" s="82">
        <f t="shared" si="9"/>
        <v>-8246604</v>
      </c>
      <c r="Z49" s="83">
        <f t="shared" si="5"/>
        <v>-32.39965691724247</v>
      </c>
      <c r="AA49" s="84">
        <f>SUM(AA41:AA48)</f>
        <v>33937000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3814181</v>
      </c>
      <c r="D51" s="69">
        <f t="shared" si="10"/>
        <v>0</v>
      </c>
      <c r="E51" s="70">
        <f t="shared" si="10"/>
        <v>4690000</v>
      </c>
      <c r="F51" s="70">
        <f t="shared" si="10"/>
        <v>4690000</v>
      </c>
      <c r="G51" s="70">
        <f t="shared" si="10"/>
        <v>137654</v>
      </c>
      <c r="H51" s="70">
        <f t="shared" si="10"/>
        <v>164196</v>
      </c>
      <c r="I51" s="70">
        <f t="shared" si="10"/>
        <v>435786</v>
      </c>
      <c r="J51" s="70">
        <f t="shared" si="10"/>
        <v>737636</v>
      </c>
      <c r="K51" s="70">
        <f t="shared" si="10"/>
        <v>450871</v>
      </c>
      <c r="L51" s="70">
        <f t="shared" si="10"/>
        <v>282882</v>
      </c>
      <c r="M51" s="70">
        <f t="shared" si="10"/>
        <v>337948</v>
      </c>
      <c r="N51" s="70">
        <f t="shared" si="10"/>
        <v>1071701</v>
      </c>
      <c r="O51" s="70">
        <f t="shared" si="10"/>
        <v>330764</v>
      </c>
      <c r="P51" s="70">
        <f t="shared" si="10"/>
        <v>66992</v>
      </c>
      <c r="Q51" s="70">
        <f t="shared" si="10"/>
        <v>355462</v>
      </c>
      <c r="R51" s="70">
        <f t="shared" si="10"/>
        <v>753218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2562555</v>
      </c>
      <c r="X51" s="70">
        <f t="shared" si="10"/>
        <v>3517500</v>
      </c>
      <c r="Y51" s="70">
        <f t="shared" si="10"/>
        <v>-954945</v>
      </c>
      <c r="Z51" s="72">
        <f>+IF(X51&lt;&gt;0,+(Y51/X51)*100,0)</f>
        <v>-27.148400852878463</v>
      </c>
      <c r="AA51" s="71">
        <f>SUM(AA57:AA61)</f>
        <v>4690000</v>
      </c>
    </row>
    <row r="52" spans="1:27" ht="12.75">
      <c r="A52" s="87" t="s">
        <v>32</v>
      </c>
      <c r="B52" s="50"/>
      <c r="C52" s="9">
        <v>132015</v>
      </c>
      <c r="D52" s="10"/>
      <c r="E52" s="11">
        <v>560000</v>
      </c>
      <c r="F52" s="11">
        <v>560000</v>
      </c>
      <c r="G52" s="11"/>
      <c r="H52" s="11">
        <v>3168</v>
      </c>
      <c r="I52" s="11">
        <v>921</v>
      </c>
      <c r="J52" s="11">
        <v>4089</v>
      </c>
      <c r="K52" s="11"/>
      <c r="L52" s="11">
        <v>986</v>
      </c>
      <c r="M52" s="11"/>
      <c r="N52" s="11">
        <v>986</v>
      </c>
      <c r="O52" s="11">
        <v>33655</v>
      </c>
      <c r="P52" s="11">
        <v>250</v>
      </c>
      <c r="Q52" s="11">
        <v>73019</v>
      </c>
      <c r="R52" s="11">
        <v>106924</v>
      </c>
      <c r="S52" s="11"/>
      <c r="T52" s="11"/>
      <c r="U52" s="11"/>
      <c r="V52" s="11"/>
      <c r="W52" s="11">
        <v>111999</v>
      </c>
      <c r="X52" s="11">
        <v>420000</v>
      </c>
      <c r="Y52" s="11">
        <v>-308001</v>
      </c>
      <c r="Z52" s="2">
        <v>-73.33</v>
      </c>
      <c r="AA52" s="15">
        <v>560000</v>
      </c>
    </row>
    <row r="53" spans="1:27" ht="12.75">
      <c r="A53" s="87" t="s">
        <v>33</v>
      </c>
      <c r="B53" s="50"/>
      <c r="C53" s="9">
        <v>893577</v>
      </c>
      <c r="D53" s="10"/>
      <c r="E53" s="11">
        <v>845000</v>
      </c>
      <c r="F53" s="11">
        <v>845000</v>
      </c>
      <c r="G53" s="11">
        <v>12256</v>
      </c>
      <c r="H53" s="11">
        <v>12621</v>
      </c>
      <c r="I53" s="11">
        <v>15173</v>
      </c>
      <c r="J53" s="11">
        <v>40050</v>
      </c>
      <c r="K53" s="11">
        <v>152011</v>
      </c>
      <c r="L53" s="11">
        <v>81772</v>
      </c>
      <c r="M53" s="11">
        <v>50089</v>
      </c>
      <c r="N53" s="11">
        <v>283872</v>
      </c>
      <c r="O53" s="11">
        <v>104465</v>
      </c>
      <c r="P53" s="11">
        <v>3122</v>
      </c>
      <c r="Q53" s="11">
        <v>13741</v>
      </c>
      <c r="R53" s="11">
        <v>121328</v>
      </c>
      <c r="S53" s="11"/>
      <c r="T53" s="11"/>
      <c r="U53" s="11"/>
      <c r="V53" s="11"/>
      <c r="W53" s="11">
        <v>445250</v>
      </c>
      <c r="X53" s="11">
        <v>633750</v>
      </c>
      <c r="Y53" s="11">
        <v>-188500</v>
      </c>
      <c r="Z53" s="2">
        <v>-29.74</v>
      </c>
      <c r="AA53" s="15">
        <v>845000</v>
      </c>
    </row>
    <row r="54" spans="1:27" ht="12.75">
      <c r="A54" s="87" t="s">
        <v>34</v>
      </c>
      <c r="B54" s="50"/>
      <c r="C54" s="9">
        <v>485760</v>
      </c>
      <c r="D54" s="10"/>
      <c r="E54" s="11">
        <v>900000</v>
      </c>
      <c r="F54" s="11">
        <v>900000</v>
      </c>
      <c r="G54" s="11">
        <v>11007</v>
      </c>
      <c r="H54" s="11">
        <v>33001</v>
      </c>
      <c r="I54" s="11">
        <v>183839</v>
      </c>
      <c r="J54" s="11">
        <v>227847</v>
      </c>
      <c r="K54" s="11">
        <v>49957</v>
      </c>
      <c r="L54" s="11">
        <v>52530</v>
      </c>
      <c r="M54" s="11">
        <v>82169</v>
      </c>
      <c r="N54" s="11">
        <v>184656</v>
      </c>
      <c r="O54" s="11">
        <v>93638</v>
      </c>
      <c r="P54" s="11">
        <v>24535</v>
      </c>
      <c r="Q54" s="11">
        <v>65994</v>
      </c>
      <c r="R54" s="11">
        <v>184167</v>
      </c>
      <c r="S54" s="11"/>
      <c r="T54" s="11"/>
      <c r="U54" s="11"/>
      <c r="V54" s="11"/>
      <c r="W54" s="11">
        <v>596670</v>
      </c>
      <c r="X54" s="11">
        <v>675000</v>
      </c>
      <c r="Y54" s="11">
        <v>-78330</v>
      </c>
      <c r="Z54" s="2">
        <v>-11.6</v>
      </c>
      <c r="AA54" s="15">
        <v>900000</v>
      </c>
    </row>
    <row r="55" spans="1:27" ht="12.75">
      <c r="A55" s="87" t="s">
        <v>35</v>
      </c>
      <c r="B55" s="50"/>
      <c r="C55" s="9">
        <v>76001</v>
      </c>
      <c r="D55" s="10"/>
      <c r="E55" s="11">
        <v>110000</v>
      </c>
      <c r="F55" s="11">
        <v>110000</v>
      </c>
      <c r="G55" s="11"/>
      <c r="H55" s="11">
        <v>1124</v>
      </c>
      <c r="I55" s="11">
        <v>612</v>
      </c>
      <c r="J55" s="11">
        <v>1736</v>
      </c>
      <c r="K55" s="11">
        <v>965</v>
      </c>
      <c r="L55" s="11">
        <v>200</v>
      </c>
      <c r="M55" s="11">
        <v>1131</v>
      </c>
      <c r="N55" s="11">
        <v>2296</v>
      </c>
      <c r="O55" s="11"/>
      <c r="P55" s="11">
        <v>368</v>
      </c>
      <c r="Q55" s="11">
        <v>1080</v>
      </c>
      <c r="R55" s="11">
        <v>1448</v>
      </c>
      <c r="S55" s="11"/>
      <c r="T55" s="11"/>
      <c r="U55" s="11"/>
      <c r="V55" s="11"/>
      <c r="W55" s="11">
        <v>5480</v>
      </c>
      <c r="X55" s="11">
        <v>82500</v>
      </c>
      <c r="Y55" s="11">
        <v>-77020</v>
      </c>
      <c r="Z55" s="2">
        <v>-93.36</v>
      </c>
      <c r="AA55" s="15">
        <v>110000</v>
      </c>
    </row>
    <row r="56" spans="1:27" ht="12.75">
      <c r="A56" s="87" t="s">
        <v>36</v>
      </c>
      <c r="B56" s="50"/>
      <c r="C56" s="9"/>
      <c r="D56" s="10"/>
      <c r="E56" s="11">
        <v>34000</v>
      </c>
      <c r="F56" s="11">
        <v>34000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25500</v>
      </c>
      <c r="Y56" s="11">
        <v>-25500</v>
      </c>
      <c r="Z56" s="2">
        <v>-100</v>
      </c>
      <c r="AA56" s="15">
        <v>34000</v>
      </c>
    </row>
    <row r="57" spans="1:27" ht="12.75">
      <c r="A57" s="88" t="s">
        <v>37</v>
      </c>
      <c r="B57" s="50"/>
      <c r="C57" s="52">
        <f aca="true" t="shared" si="11" ref="C57:Y57">SUM(C52:C56)</f>
        <v>1587353</v>
      </c>
      <c r="D57" s="53">
        <f t="shared" si="11"/>
        <v>0</v>
      </c>
      <c r="E57" s="54">
        <f t="shared" si="11"/>
        <v>2449000</v>
      </c>
      <c r="F57" s="54">
        <f t="shared" si="11"/>
        <v>2449000</v>
      </c>
      <c r="G57" s="54">
        <f t="shared" si="11"/>
        <v>23263</v>
      </c>
      <c r="H57" s="54">
        <f t="shared" si="11"/>
        <v>49914</v>
      </c>
      <c r="I57" s="54">
        <f t="shared" si="11"/>
        <v>200545</v>
      </c>
      <c r="J57" s="54">
        <f t="shared" si="11"/>
        <v>273722</v>
      </c>
      <c r="K57" s="54">
        <f t="shared" si="11"/>
        <v>202933</v>
      </c>
      <c r="L57" s="54">
        <f t="shared" si="11"/>
        <v>135488</v>
      </c>
      <c r="M57" s="54">
        <f t="shared" si="11"/>
        <v>133389</v>
      </c>
      <c r="N57" s="54">
        <f t="shared" si="11"/>
        <v>471810</v>
      </c>
      <c r="O57" s="54">
        <f t="shared" si="11"/>
        <v>231758</v>
      </c>
      <c r="P57" s="54">
        <f t="shared" si="11"/>
        <v>28275</v>
      </c>
      <c r="Q57" s="54">
        <f t="shared" si="11"/>
        <v>153834</v>
      </c>
      <c r="R57" s="54">
        <f t="shared" si="11"/>
        <v>413867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1159399</v>
      </c>
      <c r="X57" s="54">
        <f t="shared" si="11"/>
        <v>1836750</v>
      </c>
      <c r="Y57" s="54">
        <f t="shared" si="11"/>
        <v>-677351</v>
      </c>
      <c r="Z57" s="55">
        <f>+IF(X57&lt;&gt;0,+(Y57/X57)*100,0)</f>
        <v>-36.87769157479243</v>
      </c>
      <c r="AA57" s="56">
        <f>SUM(AA52:AA56)</f>
        <v>2449000</v>
      </c>
    </row>
    <row r="58" spans="1:27" ht="12.75">
      <c r="A58" s="89" t="s">
        <v>38</v>
      </c>
      <c r="B58" s="38"/>
      <c r="C58" s="9">
        <v>50625</v>
      </c>
      <c r="D58" s="10"/>
      <c r="E58" s="11">
        <v>1185000</v>
      </c>
      <c r="F58" s="11">
        <v>1185000</v>
      </c>
      <c r="G58" s="11">
        <v>250</v>
      </c>
      <c r="H58" s="11"/>
      <c r="I58" s="11"/>
      <c r="J58" s="11">
        <v>250</v>
      </c>
      <c r="K58" s="11"/>
      <c r="L58" s="11"/>
      <c r="M58" s="11">
        <v>11495</v>
      </c>
      <c r="N58" s="11">
        <v>11495</v>
      </c>
      <c r="O58" s="11">
        <v>1940</v>
      </c>
      <c r="P58" s="11">
        <v>2960</v>
      </c>
      <c r="Q58" s="11">
        <v>57128</v>
      </c>
      <c r="R58" s="11">
        <v>62028</v>
      </c>
      <c r="S58" s="11"/>
      <c r="T58" s="11"/>
      <c r="U58" s="11"/>
      <c r="V58" s="11"/>
      <c r="W58" s="11">
        <v>73773</v>
      </c>
      <c r="X58" s="11">
        <v>888750</v>
      </c>
      <c r="Y58" s="11">
        <v>-814977</v>
      </c>
      <c r="Z58" s="2">
        <v>-91.7</v>
      </c>
      <c r="AA58" s="15">
        <v>1185000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2176203</v>
      </c>
      <c r="D61" s="10"/>
      <c r="E61" s="11">
        <v>1056000</v>
      </c>
      <c r="F61" s="11">
        <v>1056000</v>
      </c>
      <c r="G61" s="11">
        <v>114141</v>
      </c>
      <c r="H61" s="11">
        <v>114282</v>
      </c>
      <c r="I61" s="11">
        <v>235241</v>
      </c>
      <c r="J61" s="11">
        <v>463664</v>
      </c>
      <c r="K61" s="11">
        <v>247938</v>
      </c>
      <c r="L61" s="11">
        <v>147394</v>
      </c>
      <c r="M61" s="11">
        <v>193064</v>
      </c>
      <c r="N61" s="11">
        <v>588396</v>
      </c>
      <c r="O61" s="11">
        <v>97066</v>
      </c>
      <c r="P61" s="11">
        <v>35757</v>
      </c>
      <c r="Q61" s="11">
        <v>144500</v>
      </c>
      <c r="R61" s="11">
        <v>277323</v>
      </c>
      <c r="S61" s="11"/>
      <c r="T61" s="11"/>
      <c r="U61" s="11"/>
      <c r="V61" s="11"/>
      <c r="W61" s="11">
        <v>1329383</v>
      </c>
      <c r="X61" s="11">
        <v>792000</v>
      </c>
      <c r="Y61" s="11">
        <v>537383</v>
      </c>
      <c r="Z61" s="2">
        <v>67.85</v>
      </c>
      <c r="AA61" s="15">
        <v>1056000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4374270</v>
      </c>
      <c r="F66" s="14"/>
      <c r="G66" s="14">
        <v>137655</v>
      </c>
      <c r="H66" s="14">
        <v>164198</v>
      </c>
      <c r="I66" s="14">
        <v>435785</v>
      </c>
      <c r="J66" s="14">
        <v>737638</v>
      </c>
      <c r="K66" s="14">
        <v>450870</v>
      </c>
      <c r="L66" s="14">
        <v>282883</v>
      </c>
      <c r="M66" s="14">
        <v>337947</v>
      </c>
      <c r="N66" s="14">
        <v>1071700</v>
      </c>
      <c r="O66" s="14">
        <v>330764</v>
      </c>
      <c r="P66" s="14">
        <v>66992</v>
      </c>
      <c r="Q66" s="14">
        <v>355463</v>
      </c>
      <c r="R66" s="14">
        <v>753219</v>
      </c>
      <c r="S66" s="14"/>
      <c r="T66" s="14"/>
      <c r="U66" s="14"/>
      <c r="V66" s="14"/>
      <c r="W66" s="14">
        <v>2562557</v>
      </c>
      <c r="X66" s="14"/>
      <c r="Y66" s="14">
        <v>2562557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>
        <v>50465</v>
      </c>
      <c r="H67" s="11">
        <v>64704</v>
      </c>
      <c r="I67" s="11">
        <v>58462</v>
      </c>
      <c r="J67" s="11">
        <v>173631</v>
      </c>
      <c r="K67" s="11">
        <v>17089</v>
      </c>
      <c r="L67" s="11">
        <v>84808</v>
      </c>
      <c r="M67" s="11">
        <v>52017</v>
      </c>
      <c r="N67" s="11">
        <v>153914</v>
      </c>
      <c r="O67" s="11">
        <v>44761</v>
      </c>
      <c r="P67" s="11">
        <v>123808</v>
      </c>
      <c r="Q67" s="11">
        <v>7980</v>
      </c>
      <c r="R67" s="11">
        <v>176549</v>
      </c>
      <c r="S67" s="11"/>
      <c r="T67" s="11"/>
      <c r="U67" s="11"/>
      <c r="V67" s="11"/>
      <c r="W67" s="11">
        <v>504094</v>
      </c>
      <c r="X67" s="11"/>
      <c r="Y67" s="11">
        <v>504094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>
        <v>32192</v>
      </c>
      <c r="I68" s="11">
        <v>42986</v>
      </c>
      <c r="J68" s="11">
        <v>75178</v>
      </c>
      <c r="K68" s="11">
        <v>16863</v>
      </c>
      <c r="L68" s="11">
        <v>33733</v>
      </c>
      <c r="M68" s="11">
        <v>3639</v>
      </c>
      <c r="N68" s="11">
        <v>54235</v>
      </c>
      <c r="O68" s="11">
        <v>2791</v>
      </c>
      <c r="P68" s="11">
        <v>538</v>
      </c>
      <c r="Q68" s="11">
        <v>1730</v>
      </c>
      <c r="R68" s="11">
        <v>5059</v>
      </c>
      <c r="S68" s="11"/>
      <c r="T68" s="11"/>
      <c r="U68" s="11"/>
      <c r="V68" s="11"/>
      <c r="W68" s="11">
        <v>134472</v>
      </c>
      <c r="X68" s="11"/>
      <c r="Y68" s="11">
        <v>134472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4374270</v>
      </c>
      <c r="F69" s="82">
        <f t="shared" si="12"/>
        <v>0</v>
      </c>
      <c r="G69" s="82">
        <f t="shared" si="12"/>
        <v>188120</v>
      </c>
      <c r="H69" s="82">
        <f t="shared" si="12"/>
        <v>261094</v>
      </c>
      <c r="I69" s="82">
        <f t="shared" si="12"/>
        <v>537233</v>
      </c>
      <c r="J69" s="82">
        <f t="shared" si="12"/>
        <v>986447</v>
      </c>
      <c r="K69" s="82">
        <f t="shared" si="12"/>
        <v>484822</v>
      </c>
      <c r="L69" s="82">
        <f t="shared" si="12"/>
        <v>401424</v>
      </c>
      <c r="M69" s="82">
        <f t="shared" si="12"/>
        <v>393603</v>
      </c>
      <c r="N69" s="82">
        <f t="shared" si="12"/>
        <v>1279849</v>
      </c>
      <c r="O69" s="82">
        <f t="shared" si="12"/>
        <v>378316</v>
      </c>
      <c r="P69" s="82">
        <f t="shared" si="12"/>
        <v>191338</v>
      </c>
      <c r="Q69" s="82">
        <f t="shared" si="12"/>
        <v>365173</v>
      </c>
      <c r="R69" s="82">
        <f t="shared" si="12"/>
        <v>934827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3201123</v>
      </c>
      <c r="X69" s="82">
        <f t="shared" si="12"/>
        <v>0</v>
      </c>
      <c r="Y69" s="82">
        <f t="shared" si="12"/>
        <v>3201123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94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93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7421781</v>
      </c>
      <c r="D5" s="45">
        <f t="shared" si="0"/>
        <v>0</v>
      </c>
      <c r="E5" s="46">
        <f t="shared" si="0"/>
        <v>9344000</v>
      </c>
      <c r="F5" s="46">
        <f t="shared" si="0"/>
        <v>9344000</v>
      </c>
      <c r="G5" s="46">
        <f t="shared" si="0"/>
        <v>0</v>
      </c>
      <c r="H5" s="46">
        <f t="shared" si="0"/>
        <v>470584</v>
      </c>
      <c r="I5" s="46">
        <f t="shared" si="0"/>
        <v>494822</v>
      </c>
      <c r="J5" s="46">
        <f t="shared" si="0"/>
        <v>965406</v>
      </c>
      <c r="K5" s="46">
        <f t="shared" si="0"/>
        <v>135218</v>
      </c>
      <c r="L5" s="46">
        <f t="shared" si="0"/>
        <v>0</v>
      </c>
      <c r="M5" s="46">
        <f t="shared" si="0"/>
        <v>138719</v>
      </c>
      <c r="N5" s="46">
        <f t="shared" si="0"/>
        <v>273937</v>
      </c>
      <c r="O5" s="46">
        <f t="shared" si="0"/>
        <v>0</v>
      </c>
      <c r="P5" s="46">
        <f t="shared" si="0"/>
        <v>59957</v>
      </c>
      <c r="Q5" s="46">
        <f t="shared" si="0"/>
        <v>0</v>
      </c>
      <c r="R5" s="46">
        <f t="shared" si="0"/>
        <v>59957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1299300</v>
      </c>
      <c r="X5" s="46">
        <f t="shared" si="0"/>
        <v>7008000</v>
      </c>
      <c r="Y5" s="46">
        <f t="shared" si="0"/>
        <v>-5708700</v>
      </c>
      <c r="Z5" s="47">
        <f>+IF(X5&lt;&gt;0,+(Y5/X5)*100,0)</f>
        <v>-81.4597602739726</v>
      </c>
      <c r="AA5" s="48">
        <f>SUM(AA11:AA18)</f>
        <v>9344000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>
        <v>279225</v>
      </c>
      <c r="I6" s="11">
        <v>494822</v>
      </c>
      <c r="J6" s="11">
        <v>774047</v>
      </c>
      <c r="K6" s="11">
        <v>135218</v>
      </c>
      <c r="L6" s="11"/>
      <c r="M6" s="11">
        <v>138719</v>
      </c>
      <c r="N6" s="11">
        <v>273937</v>
      </c>
      <c r="O6" s="11"/>
      <c r="P6" s="11">
        <v>59957</v>
      </c>
      <c r="Q6" s="11"/>
      <c r="R6" s="11">
        <v>59957</v>
      </c>
      <c r="S6" s="11"/>
      <c r="T6" s="11"/>
      <c r="U6" s="11"/>
      <c r="V6" s="11"/>
      <c r="W6" s="11">
        <v>1107941</v>
      </c>
      <c r="X6" s="11"/>
      <c r="Y6" s="11">
        <v>1107941</v>
      </c>
      <c r="Z6" s="2"/>
      <c r="AA6" s="15"/>
    </row>
    <row r="7" spans="1:27" ht="12.75">
      <c r="A7" s="49" t="s">
        <v>33</v>
      </c>
      <c r="B7" s="50"/>
      <c r="C7" s="9">
        <v>479751</v>
      </c>
      <c r="D7" s="10"/>
      <c r="E7" s="11">
        <v>1600000</v>
      </c>
      <c r="F7" s="11">
        <v>1600000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1200000</v>
      </c>
      <c r="Y7" s="11">
        <v>-1200000</v>
      </c>
      <c r="Z7" s="2">
        <v>-100</v>
      </c>
      <c r="AA7" s="15">
        <v>1600000</v>
      </c>
    </row>
    <row r="8" spans="1:27" ht="12.75">
      <c r="A8" s="49" t="s">
        <v>34</v>
      </c>
      <c r="B8" s="50"/>
      <c r="C8" s="9">
        <v>6068945</v>
      </c>
      <c r="D8" s="10"/>
      <c r="E8" s="11">
        <v>6582400</v>
      </c>
      <c r="F8" s="11">
        <v>6582400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4936800</v>
      </c>
      <c r="Y8" s="11">
        <v>-4936800</v>
      </c>
      <c r="Z8" s="2">
        <v>-100</v>
      </c>
      <c r="AA8" s="15">
        <v>6582400</v>
      </c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6548696</v>
      </c>
      <c r="D11" s="53">
        <f t="shared" si="1"/>
        <v>0</v>
      </c>
      <c r="E11" s="54">
        <f t="shared" si="1"/>
        <v>8182400</v>
      </c>
      <c r="F11" s="54">
        <f t="shared" si="1"/>
        <v>8182400</v>
      </c>
      <c r="G11" s="54">
        <f t="shared" si="1"/>
        <v>0</v>
      </c>
      <c r="H11" s="54">
        <f t="shared" si="1"/>
        <v>279225</v>
      </c>
      <c r="I11" s="54">
        <f t="shared" si="1"/>
        <v>494822</v>
      </c>
      <c r="J11" s="54">
        <f t="shared" si="1"/>
        <v>774047</v>
      </c>
      <c r="K11" s="54">
        <f t="shared" si="1"/>
        <v>135218</v>
      </c>
      <c r="L11" s="54">
        <f t="shared" si="1"/>
        <v>0</v>
      </c>
      <c r="M11" s="54">
        <f t="shared" si="1"/>
        <v>138719</v>
      </c>
      <c r="N11" s="54">
        <f t="shared" si="1"/>
        <v>273937</v>
      </c>
      <c r="O11" s="54">
        <f t="shared" si="1"/>
        <v>0</v>
      </c>
      <c r="P11" s="54">
        <f t="shared" si="1"/>
        <v>59957</v>
      </c>
      <c r="Q11" s="54">
        <f t="shared" si="1"/>
        <v>0</v>
      </c>
      <c r="R11" s="54">
        <f t="shared" si="1"/>
        <v>59957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1107941</v>
      </c>
      <c r="X11" s="54">
        <f t="shared" si="1"/>
        <v>6136800</v>
      </c>
      <c r="Y11" s="54">
        <f t="shared" si="1"/>
        <v>-5028859</v>
      </c>
      <c r="Z11" s="55">
        <f>+IF(X11&lt;&gt;0,+(Y11/X11)*100,0)</f>
        <v>-81.9459490288098</v>
      </c>
      <c r="AA11" s="56">
        <f>SUM(AA6:AA10)</f>
        <v>8182400</v>
      </c>
    </row>
    <row r="12" spans="1:27" ht="12.75">
      <c r="A12" s="57" t="s">
        <v>38</v>
      </c>
      <c r="B12" s="38"/>
      <c r="C12" s="9"/>
      <c r="D12" s="10"/>
      <c r="E12" s="11">
        <v>1161600</v>
      </c>
      <c r="F12" s="11">
        <v>1161600</v>
      </c>
      <c r="G12" s="11"/>
      <c r="H12" s="11">
        <v>191359</v>
      </c>
      <c r="I12" s="11"/>
      <c r="J12" s="11">
        <v>191359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191359</v>
      </c>
      <c r="X12" s="11">
        <v>871200</v>
      </c>
      <c r="Y12" s="11">
        <v>-679841</v>
      </c>
      <c r="Z12" s="2">
        <v>-78.04</v>
      </c>
      <c r="AA12" s="15">
        <v>1161600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873085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706769</v>
      </c>
      <c r="I20" s="63">
        <f t="shared" si="2"/>
        <v>202066</v>
      </c>
      <c r="J20" s="63">
        <f t="shared" si="2"/>
        <v>908835</v>
      </c>
      <c r="K20" s="63">
        <f t="shared" si="2"/>
        <v>237665</v>
      </c>
      <c r="L20" s="63">
        <f t="shared" si="2"/>
        <v>751882</v>
      </c>
      <c r="M20" s="63">
        <f t="shared" si="2"/>
        <v>94106</v>
      </c>
      <c r="N20" s="63">
        <f t="shared" si="2"/>
        <v>1083653</v>
      </c>
      <c r="O20" s="63">
        <f t="shared" si="2"/>
        <v>94126</v>
      </c>
      <c r="P20" s="63">
        <f t="shared" si="2"/>
        <v>0</v>
      </c>
      <c r="Q20" s="63">
        <f t="shared" si="2"/>
        <v>660397</v>
      </c>
      <c r="R20" s="63">
        <f t="shared" si="2"/>
        <v>754523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2747011</v>
      </c>
      <c r="X20" s="63">
        <f t="shared" si="2"/>
        <v>0</v>
      </c>
      <c r="Y20" s="63">
        <f t="shared" si="2"/>
        <v>2747011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>
        <v>315505</v>
      </c>
      <c r="M22" s="11"/>
      <c r="N22" s="11">
        <v>315505</v>
      </c>
      <c r="O22" s="11">
        <v>94126</v>
      </c>
      <c r="P22" s="11"/>
      <c r="Q22" s="11"/>
      <c r="R22" s="11">
        <v>94126</v>
      </c>
      <c r="S22" s="11"/>
      <c r="T22" s="11"/>
      <c r="U22" s="11"/>
      <c r="V22" s="11"/>
      <c r="W22" s="11">
        <v>409631</v>
      </c>
      <c r="X22" s="11"/>
      <c r="Y22" s="11">
        <v>409631</v>
      </c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>
        <v>706769</v>
      </c>
      <c r="I23" s="11">
        <v>202066</v>
      </c>
      <c r="J23" s="11">
        <v>908835</v>
      </c>
      <c r="K23" s="11">
        <v>237665</v>
      </c>
      <c r="L23" s="11">
        <v>436377</v>
      </c>
      <c r="M23" s="11">
        <v>94106</v>
      </c>
      <c r="N23" s="11">
        <v>768148</v>
      </c>
      <c r="O23" s="11"/>
      <c r="P23" s="11"/>
      <c r="Q23" s="11">
        <v>660397</v>
      </c>
      <c r="R23" s="11">
        <v>660397</v>
      </c>
      <c r="S23" s="11"/>
      <c r="T23" s="11"/>
      <c r="U23" s="11"/>
      <c r="V23" s="11"/>
      <c r="W23" s="11">
        <v>2337380</v>
      </c>
      <c r="X23" s="11"/>
      <c r="Y23" s="11">
        <v>2337380</v>
      </c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706769</v>
      </c>
      <c r="I26" s="54">
        <f t="shared" si="3"/>
        <v>202066</v>
      </c>
      <c r="J26" s="54">
        <f t="shared" si="3"/>
        <v>908835</v>
      </c>
      <c r="K26" s="54">
        <f t="shared" si="3"/>
        <v>237665</v>
      </c>
      <c r="L26" s="54">
        <f t="shared" si="3"/>
        <v>751882</v>
      </c>
      <c r="M26" s="54">
        <f t="shared" si="3"/>
        <v>94106</v>
      </c>
      <c r="N26" s="54">
        <f t="shared" si="3"/>
        <v>1083653</v>
      </c>
      <c r="O26" s="54">
        <f t="shared" si="3"/>
        <v>94126</v>
      </c>
      <c r="P26" s="54">
        <f t="shared" si="3"/>
        <v>0</v>
      </c>
      <c r="Q26" s="54">
        <f t="shared" si="3"/>
        <v>660397</v>
      </c>
      <c r="R26" s="54">
        <f t="shared" si="3"/>
        <v>754523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2747011</v>
      </c>
      <c r="X26" s="54">
        <f t="shared" si="3"/>
        <v>0</v>
      </c>
      <c r="Y26" s="54">
        <f t="shared" si="3"/>
        <v>2747011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279225</v>
      </c>
      <c r="I36" s="11">
        <f t="shared" si="4"/>
        <v>494822</v>
      </c>
      <c r="J36" s="11">
        <f t="shared" si="4"/>
        <v>774047</v>
      </c>
      <c r="K36" s="11">
        <f t="shared" si="4"/>
        <v>135218</v>
      </c>
      <c r="L36" s="11">
        <f t="shared" si="4"/>
        <v>0</v>
      </c>
      <c r="M36" s="11">
        <f t="shared" si="4"/>
        <v>138719</v>
      </c>
      <c r="N36" s="11">
        <f t="shared" si="4"/>
        <v>273937</v>
      </c>
      <c r="O36" s="11">
        <f t="shared" si="4"/>
        <v>0</v>
      </c>
      <c r="P36" s="11">
        <f t="shared" si="4"/>
        <v>59957</v>
      </c>
      <c r="Q36" s="11">
        <f t="shared" si="4"/>
        <v>0</v>
      </c>
      <c r="R36" s="11">
        <f t="shared" si="4"/>
        <v>59957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1107941</v>
      </c>
      <c r="X36" s="11">
        <f t="shared" si="4"/>
        <v>0</v>
      </c>
      <c r="Y36" s="11">
        <f t="shared" si="4"/>
        <v>1107941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479751</v>
      </c>
      <c r="D37" s="10">
        <f t="shared" si="4"/>
        <v>0</v>
      </c>
      <c r="E37" s="11">
        <f t="shared" si="4"/>
        <v>1600000</v>
      </c>
      <c r="F37" s="11">
        <f t="shared" si="4"/>
        <v>1600000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315505</v>
      </c>
      <c r="M37" s="11">
        <f t="shared" si="4"/>
        <v>0</v>
      </c>
      <c r="N37" s="11">
        <f t="shared" si="4"/>
        <v>315505</v>
      </c>
      <c r="O37" s="11">
        <f t="shared" si="4"/>
        <v>94126</v>
      </c>
      <c r="P37" s="11">
        <f t="shared" si="4"/>
        <v>0</v>
      </c>
      <c r="Q37" s="11">
        <f t="shared" si="4"/>
        <v>0</v>
      </c>
      <c r="R37" s="11">
        <f t="shared" si="4"/>
        <v>94126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409631</v>
      </c>
      <c r="X37" s="11">
        <f t="shared" si="4"/>
        <v>1200000</v>
      </c>
      <c r="Y37" s="11">
        <f t="shared" si="4"/>
        <v>-790369</v>
      </c>
      <c r="Z37" s="2">
        <f t="shared" si="5"/>
        <v>-65.86408333333334</v>
      </c>
      <c r="AA37" s="15">
        <f>AA7+AA22</f>
        <v>1600000</v>
      </c>
    </row>
    <row r="38" spans="1:27" ht="12.75">
      <c r="A38" s="49" t="s">
        <v>34</v>
      </c>
      <c r="B38" s="50"/>
      <c r="C38" s="9">
        <f t="shared" si="4"/>
        <v>6068945</v>
      </c>
      <c r="D38" s="10">
        <f t="shared" si="4"/>
        <v>0</v>
      </c>
      <c r="E38" s="11">
        <f t="shared" si="4"/>
        <v>6582400</v>
      </c>
      <c r="F38" s="11">
        <f t="shared" si="4"/>
        <v>6582400</v>
      </c>
      <c r="G38" s="11">
        <f t="shared" si="4"/>
        <v>0</v>
      </c>
      <c r="H38" s="11">
        <f t="shared" si="4"/>
        <v>706769</v>
      </c>
      <c r="I38" s="11">
        <f t="shared" si="4"/>
        <v>202066</v>
      </c>
      <c r="J38" s="11">
        <f t="shared" si="4"/>
        <v>908835</v>
      </c>
      <c r="K38" s="11">
        <f t="shared" si="4"/>
        <v>237665</v>
      </c>
      <c r="L38" s="11">
        <f t="shared" si="4"/>
        <v>436377</v>
      </c>
      <c r="M38" s="11">
        <f t="shared" si="4"/>
        <v>94106</v>
      </c>
      <c r="N38" s="11">
        <f t="shared" si="4"/>
        <v>768148</v>
      </c>
      <c r="O38" s="11">
        <f t="shared" si="4"/>
        <v>0</v>
      </c>
      <c r="P38" s="11">
        <f t="shared" si="4"/>
        <v>0</v>
      </c>
      <c r="Q38" s="11">
        <f t="shared" si="4"/>
        <v>660397</v>
      </c>
      <c r="R38" s="11">
        <f t="shared" si="4"/>
        <v>660397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2337380</v>
      </c>
      <c r="X38" s="11">
        <f t="shared" si="4"/>
        <v>4936800</v>
      </c>
      <c r="Y38" s="11">
        <f t="shared" si="4"/>
        <v>-2599420</v>
      </c>
      <c r="Z38" s="2">
        <f t="shared" si="5"/>
        <v>-52.65394587587101</v>
      </c>
      <c r="AA38" s="15">
        <f>AA8+AA23</f>
        <v>6582400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6548696</v>
      </c>
      <c r="D41" s="53">
        <f t="shared" si="6"/>
        <v>0</v>
      </c>
      <c r="E41" s="54">
        <f t="shared" si="6"/>
        <v>8182400</v>
      </c>
      <c r="F41" s="54">
        <f t="shared" si="6"/>
        <v>8182400</v>
      </c>
      <c r="G41" s="54">
        <f t="shared" si="6"/>
        <v>0</v>
      </c>
      <c r="H41" s="54">
        <f t="shared" si="6"/>
        <v>985994</v>
      </c>
      <c r="I41" s="54">
        <f t="shared" si="6"/>
        <v>696888</v>
      </c>
      <c r="J41" s="54">
        <f t="shared" si="6"/>
        <v>1682882</v>
      </c>
      <c r="K41" s="54">
        <f t="shared" si="6"/>
        <v>372883</v>
      </c>
      <c r="L41" s="54">
        <f t="shared" si="6"/>
        <v>751882</v>
      </c>
      <c r="M41" s="54">
        <f t="shared" si="6"/>
        <v>232825</v>
      </c>
      <c r="N41" s="54">
        <f t="shared" si="6"/>
        <v>1357590</v>
      </c>
      <c r="O41" s="54">
        <f t="shared" si="6"/>
        <v>94126</v>
      </c>
      <c r="P41" s="54">
        <f t="shared" si="6"/>
        <v>59957</v>
      </c>
      <c r="Q41" s="54">
        <f t="shared" si="6"/>
        <v>660397</v>
      </c>
      <c r="R41" s="54">
        <f t="shared" si="6"/>
        <v>814480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3854952</v>
      </c>
      <c r="X41" s="54">
        <f t="shared" si="6"/>
        <v>6136800</v>
      </c>
      <c r="Y41" s="54">
        <f t="shared" si="6"/>
        <v>-2281848</v>
      </c>
      <c r="Z41" s="55">
        <f t="shared" si="5"/>
        <v>-37.183026984747755</v>
      </c>
      <c r="AA41" s="56">
        <f>SUM(AA36:AA40)</f>
        <v>8182400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1161600</v>
      </c>
      <c r="F42" s="70">
        <f t="shared" si="7"/>
        <v>1161600</v>
      </c>
      <c r="G42" s="70">
        <f t="shared" si="7"/>
        <v>0</v>
      </c>
      <c r="H42" s="70">
        <f t="shared" si="7"/>
        <v>191359</v>
      </c>
      <c r="I42" s="70">
        <f t="shared" si="7"/>
        <v>0</v>
      </c>
      <c r="J42" s="70">
        <f t="shared" si="7"/>
        <v>191359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191359</v>
      </c>
      <c r="X42" s="70">
        <f t="shared" si="7"/>
        <v>871200</v>
      </c>
      <c r="Y42" s="70">
        <f t="shared" si="7"/>
        <v>-679841</v>
      </c>
      <c r="Z42" s="72">
        <f t="shared" si="5"/>
        <v>-78.03500918273646</v>
      </c>
      <c r="AA42" s="71">
        <f aca="true" t="shared" si="8" ref="AA42:AA48">AA12+AA27</f>
        <v>1161600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873085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0</v>
      </c>
      <c r="Y45" s="70">
        <f t="shared" si="7"/>
        <v>0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7421781</v>
      </c>
      <c r="D49" s="81">
        <f t="shared" si="9"/>
        <v>0</v>
      </c>
      <c r="E49" s="82">
        <f t="shared" si="9"/>
        <v>9344000</v>
      </c>
      <c r="F49" s="82">
        <f t="shared" si="9"/>
        <v>9344000</v>
      </c>
      <c r="G49" s="82">
        <f t="shared" si="9"/>
        <v>0</v>
      </c>
      <c r="H49" s="82">
        <f t="shared" si="9"/>
        <v>1177353</v>
      </c>
      <c r="I49" s="82">
        <f t="shared" si="9"/>
        <v>696888</v>
      </c>
      <c r="J49" s="82">
        <f t="shared" si="9"/>
        <v>1874241</v>
      </c>
      <c r="K49" s="82">
        <f t="shared" si="9"/>
        <v>372883</v>
      </c>
      <c r="L49" s="82">
        <f t="shared" si="9"/>
        <v>751882</v>
      </c>
      <c r="M49" s="82">
        <f t="shared" si="9"/>
        <v>232825</v>
      </c>
      <c r="N49" s="82">
        <f t="shared" si="9"/>
        <v>1357590</v>
      </c>
      <c r="O49" s="82">
        <f t="shared" si="9"/>
        <v>94126</v>
      </c>
      <c r="P49" s="82">
        <f t="shared" si="9"/>
        <v>59957</v>
      </c>
      <c r="Q49" s="82">
        <f t="shared" si="9"/>
        <v>660397</v>
      </c>
      <c r="R49" s="82">
        <f t="shared" si="9"/>
        <v>814480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4046311</v>
      </c>
      <c r="X49" s="82">
        <f t="shared" si="9"/>
        <v>7008000</v>
      </c>
      <c r="Y49" s="82">
        <f t="shared" si="9"/>
        <v>-2961689</v>
      </c>
      <c r="Z49" s="83">
        <f t="shared" si="5"/>
        <v>-42.26154394977169</v>
      </c>
      <c r="AA49" s="84">
        <f>SUM(AA41:AA48)</f>
        <v>9344000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1187000</v>
      </c>
      <c r="F51" s="70">
        <f t="shared" si="10"/>
        <v>1187000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890250</v>
      </c>
      <c r="Y51" s="70">
        <f t="shared" si="10"/>
        <v>-890250</v>
      </c>
      <c r="Z51" s="72">
        <f>+IF(X51&lt;&gt;0,+(Y51/X51)*100,0)</f>
        <v>-100</v>
      </c>
      <c r="AA51" s="71">
        <f>SUM(AA57:AA61)</f>
        <v>1187000</v>
      </c>
    </row>
    <row r="52" spans="1:27" ht="12.75">
      <c r="A52" s="87" t="s">
        <v>32</v>
      </c>
      <c r="B52" s="50"/>
      <c r="C52" s="9"/>
      <c r="D52" s="10"/>
      <c r="E52" s="11">
        <v>244000</v>
      </c>
      <c r="F52" s="11">
        <v>244000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183000</v>
      </c>
      <c r="Y52" s="11">
        <v>-183000</v>
      </c>
      <c r="Z52" s="2">
        <v>-100</v>
      </c>
      <c r="AA52" s="15">
        <v>244000</v>
      </c>
    </row>
    <row r="53" spans="1:27" ht="12.75">
      <c r="A53" s="87" t="s">
        <v>33</v>
      </c>
      <c r="B53" s="50"/>
      <c r="C53" s="9"/>
      <c r="D53" s="10"/>
      <c r="E53" s="11">
        <v>158000</v>
      </c>
      <c r="F53" s="11">
        <v>158000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118500</v>
      </c>
      <c r="Y53" s="11">
        <v>-118500</v>
      </c>
      <c r="Z53" s="2">
        <v>-100</v>
      </c>
      <c r="AA53" s="15">
        <v>158000</v>
      </c>
    </row>
    <row r="54" spans="1:27" ht="12.75">
      <c r="A54" s="87" t="s">
        <v>34</v>
      </c>
      <c r="B54" s="50"/>
      <c r="C54" s="9"/>
      <c r="D54" s="10"/>
      <c r="E54" s="11">
        <v>121000</v>
      </c>
      <c r="F54" s="11">
        <v>121000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90750</v>
      </c>
      <c r="Y54" s="11">
        <v>-90750</v>
      </c>
      <c r="Z54" s="2">
        <v>-100</v>
      </c>
      <c r="AA54" s="15">
        <v>121000</v>
      </c>
    </row>
    <row r="55" spans="1:27" ht="12.75">
      <c r="A55" s="87" t="s">
        <v>35</v>
      </c>
      <c r="B55" s="50"/>
      <c r="C55" s="9"/>
      <c r="D55" s="10"/>
      <c r="E55" s="11">
        <v>112000</v>
      </c>
      <c r="F55" s="11">
        <v>112000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84000</v>
      </c>
      <c r="Y55" s="11">
        <v>-84000</v>
      </c>
      <c r="Z55" s="2">
        <v>-100</v>
      </c>
      <c r="AA55" s="15">
        <v>112000</v>
      </c>
    </row>
    <row r="56" spans="1:27" ht="12.75">
      <c r="A56" s="87" t="s">
        <v>36</v>
      </c>
      <c r="B56" s="50"/>
      <c r="C56" s="9"/>
      <c r="D56" s="10"/>
      <c r="E56" s="11">
        <v>100000</v>
      </c>
      <c r="F56" s="11">
        <v>100000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75000</v>
      </c>
      <c r="Y56" s="11">
        <v>-75000</v>
      </c>
      <c r="Z56" s="2">
        <v>-100</v>
      </c>
      <c r="AA56" s="15">
        <v>100000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735000</v>
      </c>
      <c r="F57" s="54">
        <f t="shared" si="11"/>
        <v>735000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551250</v>
      </c>
      <c r="Y57" s="54">
        <f t="shared" si="11"/>
        <v>-551250</v>
      </c>
      <c r="Z57" s="55">
        <f>+IF(X57&lt;&gt;0,+(Y57/X57)*100,0)</f>
        <v>-100</v>
      </c>
      <c r="AA57" s="56">
        <f>SUM(AA52:AA56)</f>
        <v>735000</v>
      </c>
    </row>
    <row r="58" spans="1:27" ht="12.75">
      <c r="A58" s="89" t="s">
        <v>38</v>
      </c>
      <c r="B58" s="38"/>
      <c r="C58" s="9"/>
      <c r="D58" s="10"/>
      <c r="E58" s="11">
        <v>315000</v>
      </c>
      <c r="F58" s="11">
        <v>315000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236250</v>
      </c>
      <c r="Y58" s="11">
        <v>-236250</v>
      </c>
      <c r="Z58" s="2">
        <v>-100</v>
      </c>
      <c r="AA58" s="15">
        <v>315000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137000</v>
      </c>
      <c r="F61" s="11">
        <v>137000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102750</v>
      </c>
      <c r="Y61" s="11">
        <v>-102750</v>
      </c>
      <c r="Z61" s="2">
        <v>-100</v>
      </c>
      <c r="AA61" s="15">
        <v>137000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1186600</v>
      </c>
      <c r="F68" s="11"/>
      <c r="G68" s="11">
        <v>7801</v>
      </c>
      <c r="H68" s="11">
        <v>82413</v>
      </c>
      <c r="I68" s="11">
        <v>315421</v>
      </c>
      <c r="J68" s="11">
        <v>405635</v>
      </c>
      <c r="K68" s="11">
        <v>102161</v>
      </c>
      <c r="L68" s="11">
        <v>106139</v>
      </c>
      <c r="M68" s="11">
        <v>28726</v>
      </c>
      <c r="N68" s="11">
        <v>237026</v>
      </c>
      <c r="O68" s="11">
        <v>53265</v>
      </c>
      <c r="P68" s="11">
        <v>707231</v>
      </c>
      <c r="Q68" s="11">
        <v>1484404</v>
      </c>
      <c r="R68" s="11">
        <v>2244900</v>
      </c>
      <c r="S68" s="11"/>
      <c r="T68" s="11"/>
      <c r="U68" s="11"/>
      <c r="V68" s="11"/>
      <c r="W68" s="11">
        <v>2887561</v>
      </c>
      <c r="X68" s="11"/>
      <c r="Y68" s="11">
        <v>2887561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1186600</v>
      </c>
      <c r="F69" s="82">
        <f t="shared" si="12"/>
        <v>0</v>
      </c>
      <c r="G69" s="82">
        <f t="shared" si="12"/>
        <v>7801</v>
      </c>
      <c r="H69" s="82">
        <f t="shared" si="12"/>
        <v>82413</v>
      </c>
      <c r="I69" s="82">
        <f t="shared" si="12"/>
        <v>315421</v>
      </c>
      <c r="J69" s="82">
        <f t="shared" si="12"/>
        <v>405635</v>
      </c>
      <c r="K69" s="82">
        <f t="shared" si="12"/>
        <v>102161</v>
      </c>
      <c r="L69" s="82">
        <f t="shared" si="12"/>
        <v>106139</v>
      </c>
      <c r="M69" s="82">
        <f t="shared" si="12"/>
        <v>28726</v>
      </c>
      <c r="N69" s="82">
        <f t="shared" si="12"/>
        <v>237026</v>
      </c>
      <c r="O69" s="82">
        <f t="shared" si="12"/>
        <v>53265</v>
      </c>
      <c r="P69" s="82">
        <f t="shared" si="12"/>
        <v>707231</v>
      </c>
      <c r="Q69" s="82">
        <f t="shared" si="12"/>
        <v>1484404</v>
      </c>
      <c r="R69" s="82">
        <f t="shared" si="12"/>
        <v>2244900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2887561</v>
      </c>
      <c r="X69" s="82">
        <f t="shared" si="12"/>
        <v>0</v>
      </c>
      <c r="Y69" s="82">
        <f t="shared" si="12"/>
        <v>2887561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89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90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91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92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2017-05-05T08:25:04Z</dcterms:created>
  <dcterms:modified xsi:type="dcterms:W3CDTF">2017-05-05T08:25:04Z</dcterms:modified>
  <cp:category/>
  <cp:version/>
  <cp:contentType/>
  <cp:contentStatus/>
</cp:coreProperties>
</file>